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225" windowWidth="14415" windowHeight="12675" tabRatio="978"/>
  </bookViews>
  <sheets>
    <sheet name="Cover" sheetId="31" r:id="rId1"/>
    <sheet name="Contents" sheetId="32" r:id="rId2"/>
    <sheet name="1a. STPIS Reliability" sheetId="47" r:id="rId3"/>
    <sheet name="1b. STPIS Customer Service" sheetId="68" r:id="rId4"/>
    <sheet name="1c. STPIS Daily Performance" sheetId="60" r:id="rId5"/>
    <sheet name="1d. STPIS MED Threshold" sheetId="65" r:id="rId6"/>
    <sheet name="1e. STPIS Exclusions" sheetId="50" r:id="rId7"/>
    <sheet name="2. Demand" sheetId="67" state="hidden" r:id="rId8"/>
    <sheet name="3. Asset Installation" sheetId="69" state="hidden" r:id="rId9"/>
    <sheet name="4. Customer Service" sheetId="58" r:id="rId10"/>
    <sheet name="5. General Information" sheetId="53" r:id="rId11"/>
    <sheet name="6a. Planned Outages " sheetId="62" r:id="rId12"/>
    <sheet name="6b. Annual Feeder Reliability" sheetId="63" r:id="rId13"/>
    <sheet name="6c. Causes of Outages and Worst" sheetId="64" r:id="rId14"/>
    <sheet name="Sheet1" sheetId="70" r:id="rId15"/>
  </sheets>
  <externalReferences>
    <externalReference r:id="rId16"/>
    <externalReference r:id="rId17"/>
    <externalReference r:id="rId18"/>
  </externalReferences>
  <definedNames>
    <definedName name="abc" localSheetId="2">#REF!</definedName>
    <definedName name="abc" localSheetId="3">#REF!</definedName>
    <definedName name="abc" localSheetId="6">#REF!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6">#REF!</definedName>
    <definedName name="Asset1" localSheetId="8">#REF!</definedName>
    <definedName name="Asset1" localSheetId="10">'[1]4. RAB'!#REF!</definedName>
    <definedName name="Asset1" localSheetId="1">'[2]4. RAB'!#REF!</definedName>
    <definedName name="Asset1" localSheetId="0">#REF!</definedName>
    <definedName name="Asset1">#REF!</definedName>
    <definedName name="Asset10" localSheetId="2">#REF!</definedName>
    <definedName name="Asset10" localSheetId="3">#REF!</definedName>
    <definedName name="Asset10" localSheetId="6">#REF!</definedName>
    <definedName name="Asset10" localSheetId="7">#REF!</definedName>
    <definedName name="Asset10" localSheetId="8">#REF!</definedName>
    <definedName name="Asset10" localSheetId="10">'[1]4. RAB'!#REF!</definedName>
    <definedName name="Asset10" localSheetId="1">'[2]4. RAB'!#REF!</definedName>
    <definedName name="Asset10" localSheetId="0">#REF!</definedName>
    <definedName name="Asset10">#REF!</definedName>
    <definedName name="Asset11" localSheetId="2">#REF!</definedName>
    <definedName name="Asset11" localSheetId="3">#REF!</definedName>
    <definedName name="Asset11" localSheetId="6">#REF!</definedName>
    <definedName name="Asset11" localSheetId="7">#REF!</definedName>
    <definedName name="Asset11" localSheetId="8">#REF!</definedName>
    <definedName name="Asset11" localSheetId="10">'[1]4. RAB'!#REF!</definedName>
    <definedName name="Asset11" localSheetId="1">'[2]4. RAB'!#REF!</definedName>
    <definedName name="Asset11" localSheetId="0">#REF!</definedName>
    <definedName name="Asset11">#REF!</definedName>
    <definedName name="asset11a" localSheetId="2">#REF!</definedName>
    <definedName name="asset11a" localSheetId="3">#REF!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6">#REF!</definedName>
    <definedName name="Asset12" localSheetId="7">#REF!</definedName>
    <definedName name="Asset12" localSheetId="8">#REF!</definedName>
    <definedName name="Asset12" localSheetId="10">'[1]4. RAB'!#REF!</definedName>
    <definedName name="Asset12" localSheetId="1">'[2]4. RAB'!#REF!</definedName>
    <definedName name="Asset12" localSheetId="0">#REF!</definedName>
    <definedName name="Asset12">#REF!</definedName>
    <definedName name="Asset13" localSheetId="2">#REF!</definedName>
    <definedName name="Asset13" localSheetId="3">#REF!</definedName>
    <definedName name="Asset13" localSheetId="6">#REF!</definedName>
    <definedName name="Asset13" localSheetId="7">#REF!</definedName>
    <definedName name="Asset13" localSheetId="8">#REF!</definedName>
    <definedName name="Asset13" localSheetId="10">'[1]4. RAB'!#REF!</definedName>
    <definedName name="Asset13" localSheetId="1">'[2]4. RAB'!#REF!</definedName>
    <definedName name="Asset13" localSheetId="0">#REF!</definedName>
    <definedName name="Asset13">#REF!</definedName>
    <definedName name="Asset14" localSheetId="2">#REF!</definedName>
    <definedName name="Asset14" localSheetId="3">#REF!</definedName>
    <definedName name="Asset14" localSheetId="6">#REF!</definedName>
    <definedName name="Asset14" localSheetId="7">#REF!</definedName>
    <definedName name="Asset14" localSheetId="8">#REF!</definedName>
    <definedName name="Asset14" localSheetId="10">'[1]4. RAB'!#REF!</definedName>
    <definedName name="Asset14" localSheetId="1">'[2]4. RAB'!#REF!</definedName>
    <definedName name="Asset14" localSheetId="0">#REF!</definedName>
    <definedName name="Asset14">#REF!</definedName>
    <definedName name="Asset15" localSheetId="2">#REF!</definedName>
    <definedName name="Asset15" localSheetId="3">#REF!</definedName>
    <definedName name="Asset15" localSheetId="6">#REF!</definedName>
    <definedName name="Asset15" localSheetId="7">#REF!</definedName>
    <definedName name="Asset15" localSheetId="8">#REF!</definedName>
    <definedName name="Asset15" localSheetId="10">'[1]4. RAB'!#REF!</definedName>
    <definedName name="Asset15" localSheetId="1">'[2]4. RAB'!#REF!</definedName>
    <definedName name="Asset15" localSheetId="0">#REF!</definedName>
    <definedName name="Asset15">#REF!</definedName>
    <definedName name="Asset16" localSheetId="2">#REF!</definedName>
    <definedName name="Asset16" localSheetId="3">#REF!</definedName>
    <definedName name="Asset16" localSheetId="6">#REF!</definedName>
    <definedName name="Asset16" localSheetId="7">#REF!</definedName>
    <definedName name="Asset16" localSheetId="8">#REF!</definedName>
    <definedName name="Asset16" localSheetId="10">'[1]4. RAB'!#REF!</definedName>
    <definedName name="Asset16" localSheetId="1">'[2]4. RAB'!#REF!</definedName>
    <definedName name="Asset16" localSheetId="0">#REF!</definedName>
    <definedName name="Asset16">#REF!</definedName>
    <definedName name="Asset17" localSheetId="2">#REF!</definedName>
    <definedName name="Asset17" localSheetId="3">#REF!</definedName>
    <definedName name="Asset17" localSheetId="6">#REF!</definedName>
    <definedName name="Asset17" localSheetId="7">#REF!</definedName>
    <definedName name="Asset17" localSheetId="8">#REF!</definedName>
    <definedName name="Asset17" localSheetId="10">'[1]4. RAB'!#REF!</definedName>
    <definedName name="Asset17" localSheetId="1">'[2]4. RAB'!#REF!</definedName>
    <definedName name="Asset17" localSheetId="0">#REF!</definedName>
    <definedName name="Asset17">#REF!</definedName>
    <definedName name="Asset18" localSheetId="2">#REF!</definedName>
    <definedName name="Asset18" localSheetId="3">#REF!</definedName>
    <definedName name="Asset18" localSheetId="6">#REF!</definedName>
    <definedName name="Asset18" localSheetId="7">#REF!</definedName>
    <definedName name="Asset18" localSheetId="8">#REF!</definedName>
    <definedName name="Asset18" localSheetId="10">'[1]4. RAB'!#REF!</definedName>
    <definedName name="Asset18" localSheetId="1">'[2]4. RAB'!#REF!</definedName>
    <definedName name="Asset18" localSheetId="0">#REF!</definedName>
    <definedName name="Asset18">#REF!</definedName>
    <definedName name="Asset19" localSheetId="2">#REF!</definedName>
    <definedName name="Asset19" localSheetId="3">#REF!</definedName>
    <definedName name="Asset19" localSheetId="6">#REF!</definedName>
    <definedName name="Asset19" localSheetId="7">#REF!</definedName>
    <definedName name="Asset19" localSheetId="8">#REF!</definedName>
    <definedName name="Asset19" localSheetId="10">'[1]4. RAB'!#REF!</definedName>
    <definedName name="Asset19" localSheetId="1">'[2]4. RAB'!#REF!</definedName>
    <definedName name="Asset19" localSheetId="0">#REF!</definedName>
    <definedName name="Asset19">#REF!</definedName>
    <definedName name="Asset2" localSheetId="2">#REF!</definedName>
    <definedName name="Asset2" localSheetId="3">#REF!</definedName>
    <definedName name="Asset2" localSheetId="6">#REF!</definedName>
    <definedName name="Asset2" localSheetId="8">#REF!</definedName>
    <definedName name="Asset2" localSheetId="10">'[1]4. RAB'!#REF!</definedName>
    <definedName name="Asset2" localSheetId="1">'[2]4. RAB'!#REF!</definedName>
    <definedName name="Asset2" localSheetId="0">#REF!</definedName>
    <definedName name="Asset2">#REF!</definedName>
    <definedName name="Asset20" localSheetId="2">#REF!</definedName>
    <definedName name="Asset20" localSheetId="3">#REF!</definedName>
    <definedName name="Asset20" localSheetId="6">#REF!</definedName>
    <definedName name="Asset20" localSheetId="7">#REF!</definedName>
    <definedName name="Asset20" localSheetId="8">#REF!</definedName>
    <definedName name="Asset20" localSheetId="10">'[1]4. RAB'!#REF!</definedName>
    <definedName name="Asset20" localSheetId="1">'[2]4. RAB'!#REF!</definedName>
    <definedName name="Asset20" localSheetId="0">#REF!</definedName>
    <definedName name="Asset20">#REF!</definedName>
    <definedName name="Asset3" localSheetId="2">#REF!</definedName>
    <definedName name="Asset3" localSheetId="3">#REF!</definedName>
    <definedName name="Asset3" localSheetId="6">#REF!</definedName>
    <definedName name="Asset3" localSheetId="7">#REF!</definedName>
    <definedName name="Asset3" localSheetId="8">#REF!</definedName>
    <definedName name="Asset3" localSheetId="10">'[1]4. RAB'!#REF!</definedName>
    <definedName name="Asset3" localSheetId="1">'[2]4. RAB'!#REF!</definedName>
    <definedName name="Asset3" localSheetId="0">#REF!</definedName>
    <definedName name="Asset3">#REF!</definedName>
    <definedName name="Asset4" localSheetId="2">#REF!</definedName>
    <definedName name="Asset4" localSheetId="3">#REF!</definedName>
    <definedName name="Asset4" localSheetId="6">#REF!</definedName>
    <definedName name="Asset4" localSheetId="7">#REF!</definedName>
    <definedName name="Asset4" localSheetId="8">#REF!</definedName>
    <definedName name="Asset4" localSheetId="10">'[1]4. RAB'!#REF!</definedName>
    <definedName name="Asset4" localSheetId="1">'[2]4. RAB'!#REF!</definedName>
    <definedName name="Asset4" localSheetId="0">#REF!</definedName>
    <definedName name="Asset4">#REF!</definedName>
    <definedName name="Asset5" localSheetId="2">#REF!</definedName>
    <definedName name="Asset5" localSheetId="3">#REF!</definedName>
    <definedName name="Asset5" localSheetId="6">#REF!</definedName>
    <definedName name="Asset5" localSheetId="7">#REF!</definedName>
    <definedName name="Asset5" localSheetId="8">#REF!</definedName>
    <definedName name="Asset5" localSheetId="10">'[1]4. RAB'!#REF!</definedName>
    <definedName name="Asset5" localSheetId="1">'[2]4. RAB'!#REF!</definedName>
    <definedName name="Asset5" localSheetId="0">#REF!</definedName>
    <definedName name="Asset5">#REF!</definedName>
    <definedName name="Asset6" localSheetId="2">#REF!</definedName>
    <definedName name="Asset6" localSheetId="3">#REF!</definedName>
    <definedName name="Asset6" localSheetId="6">#REF!</definedName>
    <definedName name="Asset6" localSheetId="7">#REF!</definedName>
    <definedName name="Asset6" localSheetId="8">#REF!</definedName>
    <definedName name="Asset6" localSheetId="10">'[1]4. RAB'!#REF!</definedName>
    <definedName name="Asset6" localSheetId="1">'[2]4. RAB'!#REF!</definedName>
    <definedName name="Asset6" localSheetId="0">#REF!</definedName>
    <definedName name="Asset6">#REF!</definedName>
    <definedName name="Asset7" localSheetId="2">#REF!</definedName>
    <definedName name="Asset7" localSheetId="3">#REF!</definedName>
    <definedName name="Asset7" localSheetId="6">#REF!</definedName>
    <definedName name="Asset7" localSheetId="7">#REF!</definedName>
    <definedName name="Asset7" localSheetId="8">#REF!</definedName>
    <definedName name="Asset7" localSheetId="10">'[1]4. RAB'!#REF!</definedName>
    <definedName name="Asset7" localSheetId="1">'[2]4. RAB'!#REF!</definedName>
    <definedName name="Asset7" localSheetId="0">#REF!</definedName>
    <definedName name="Asset7">#REF!</definedName>
    <definedName name="Asset8" localSheetId="2">#REF!</definedName>
    <definedName name="Asset8" localSheetId="3">#REF!</definedName>
    <definedName name="Asset8" localSheetId="6">#REF!</definedName>
    <definedName name="Asset8" localSheetId="7">#REF!</definedName>
    <definedName name="Asset8" localSheetId="8">#REF!</definedName>
    <definedName name="Asset8" localSheetId="10">'[1]4. RAB'!#REF!</definedName>
    <definedName name="Asset8" localSheetId="1">'[2]4. RAB'!#REF!</definedName>
    <definedName name="Asset8" localSheetId="0">#REF!</definedName>
    <definedName name="Asset8">#REF!</definedName>
    <definedName name="Asset9" localSheetId="2">#REF!</definedName>
    <definedName name="Asset9" localSheetId="3">#REF!</definedName>
    <definedName name="Asset9" localSheetId="6">#REF!</definedName>
    <definedName name="Asset9" localSheetId="7">#REF!</definedName>
    <definedName name="Asset9" localSheetId="8">#REF!</definedName>
    <definedName name="Asset9" localSheetId="10">'[1]4. RAB'!#REF!</definedName>
    <definedName name="Asset9" localSheetId="1">'[2]4. RAB'!#REF!</definedName>
    <definedName name="Asset9" localSheetId="0">#REF!</definedName>
    <definedName name="Asset9">#REF!</definedName>
    <definedName name="DNSP" localSheetId="2">[3]Outcomes!$B$2</definedName>
    <definedName name="DNSP" localSheetId="3">[3]Outcomes!$B$2</definedName>
    <definedName name="DNSP" localSheetId="6">[3]Outcomes!$B$2</definedName>
    <definedName name="DNSP">[3]Outcomes!$B$2</definedName>
    <definedName name="_xlnm.Print_Area" localSheetId="2">'1a. STPIS Reliability'!$A$1:$G$48</definedName>
    <definedName name="_xlnm.Print_Area" localSheetId="3">'1b. STPIS Customer Service'!$A$1:$H$80</definedName>
    <definedName name="_xlnm.Print_Area" localSheetId="4">'1c. STPIS Daily Performance'!$A$1:$AJ$376</definedName>
    <definedName name="_xlnm.Print_Area" localSheetId="5">'1d. STPIS MED Threshold'!$A$1:$E$1846</definedName>
    <definedName name="_xlnm.Print_Area" localSheetId="6">'1e. STPIS Exclusions'!$A$1:$M$607</definedName>
    <definedName name="_xlnm.Print_Area" localSheetId="7">'2. Demand'!$A$1:$S$84</definedName>
    <definedName name="_xlnm.Print_Area" localSheetId="9">'4. Customer Service'!$A$1:$C$66</definedName>
    <definedName name="_xlnm.Print_Area" localSheetId="10">'5. General Information'!$A$1:$I$59</definedName>
    <definedName name="_xlnm.Print_Area" localSheetId="11">'6a. Planned Outages '!$A$1:$K$1845</definedName>
    <definedName name="_xlnm.Print_Area" localSheetId="12">'6b. Annual Feeder Reliability'!$A$1:$AD$494</definedName>
    <definedName name="_xlnm.Print_Area" localSheetId="13">'6c. Causes of Outages and Worst'!$A$1:$D$22</definedName>
    <definedName name="_xlnm.Print_Area" localSheetId="1">Contents!$A$1:$N$30</definedName>
    <definedName name="_xlnm.Print_Area" localSheetId="0">Cover!$A$1:$I$44</definedName>
    <definedName name="_xlnm.Print_Titles" localSheetId="4">'1c. STPIS Daily Performance'!$1:$11</definedName>
    <definedName name="_xlnm.Print_Titles" localSheetId="5">'1d. STPIS MED Threshold'!$18:$18</definedName>
    <definedName name="_xlnm.Print_Titles" localSheetId="6">'1e. STPIS Exclusions'!$1:$7</definedName>
    <definedName name="_xlnm.Print_Titles" localSheetId="11">'6a. Planned Outages '!$1:$6</definedName>
    <definedName name="_xlnm.Print_Titles" localSheetId="12">'6b. Annual Feeder Reliability'!$1:$6</definedName>
    <definedName name="YEAR" localSheetId="2">[3]Outcomes!$B$3</definedName>
    <definedName name="YEAR" localSheetId="3">[3]Outcomes!$B$3</definedName>
    <definedName name="YEAR" localSheetId="6">[3]Outcomes!$B$3</definedName>
    <definedName name="YEAR">[3]Outcomes!$B$3</definedName>
  </definedNames>
  <calcPr calcId="145621"/>
</workbook>
</file>

<file path=xl/calcChain.xml><?xml version="1.0" encoding="utf-8"?>
<calcChain xmlns="http://schemas.openxmlformats.org/spreadsheetml/2006/main">
  <c r="F10" i="50" l="1"/>
  <c r="F11" i="50"/>
  <c r="F12" i="50" s="1"/>
  <c r="F13" i="50" s="1"/>
  <c r="F14" i="50" s="1"/>
  <c r="F15" i="50" s="1"/>
  <c r="F16" i="50" s="1"/>
  <c r="F17" i="50" s="1"/>
  <c r="F18" i="50" s="1"/>
  <c r="F19" i="50" s="1"/>
  <c r="F20" i="50" s="1"/>
  <c r="F21" i="50" s="1"/>
  <c r="F22" i="50" s="1"/>
  <c r="F23" i="50" s="1"/>
  <c r="F24" i="50" s="1"/>
  <c r="F25" i="50" s="1"/>
  <c r="F26" i="50" s="1"/>
  <c r="F27" i="50" s="1"/>
  <c r="F28" i="50" s="1"/>
  <c r="F29" i="50" s="1"/>
  <c r="F30" i="50" s="1"/>
  <c r="F31" i="50" s="1"/>
  <c r="F32" i="50" s="1"/>
  <c r="F33" i="50" s="1"/>
  <c r="F34" i="50" s="1"/>
  <c r="F35" i="50" s="1"/>
  <c r="F36" i="50" s="1"/>
  <c r="F37" i="50" s="1"/>
  <c r="F38" i="50" s="1"/>
  <c r="F39" i="50" s="1"/>
  <c r="F40" i="50" s="1"/>
  <c r="F41" i="50" s="1"/>
  <c r="F42" i="50" s="1"/>
  <c r="F43" i="50" s="1"/>
  <c r="F44" i="50" s="1"/>
  <c r="F45" i="50" s="1"/>
  <c r="F46" i="50" s="1"/>
  <c r="F47" i="50" s="1"/>
  <c r="F48" i="50" s="1"/>
  <c r="F49" i="50" s="1"/>
  <c r="F50" i="50" s="1"/>
  <c r="F51" i="50" s="1"/>
  <c r="F52" i="50" s="1"/>
  <c r="F53" i="50" s="1"/>
  <c r="F54" i="50" s="1"/>
  <c r="F55" i="50" s="1"/>
  <c r="F56" i="50" s="1"/>
  <c r="F57" i="50" s="1"/>
  <c r="F58" i="50" s="1"/>
  <c r="F59" i="50" s="1"/>
  <c r="F60" i="50" s="1"/>
  <c r="F61" i="50" s="1"/>
  <c r="F62" i="50" s="1"/>
  <c r="F63" i="50" s="1"/>
  <c r="F64" i="50" s="1"/>
  <c r="F65" i="50" s="1"/>
  <c r="F66" i="50" s="1"/>
  <c r="F67" i="50" s="1"/>
  <c r="F68" i="50" s="1"/>
  <c r="F69" i="50" s="1"/>
  <c r="F70" i="50" s="1"/>
  <c r="F71" i="50" s="1"/>
  <c r="F72" i="50" s="1"/>
  <c r="F73" i="50" s="1"/>
  <c r="F74" i="50" s="1"/>
  <c r="F75" i="50" s="1"/>
  <c r="F76" i="50" s="1"/>
  <c r="F77" i="50" s="1"/>
  <c r="F78" i="50" s="1"/>
  <c r="F79" i="50" s="1"/>
  <c r="F80" i="50" s="1"/>
  <c r="F81" i="50" s="1"/>
  <c r="F82" i="50" s="1"/>
  <c r="F83" i="50" s="1"/>
  <c r="F84" i="50" s="1"/>
  <c r="F85" i="50" s="1"/>
  <c r="F86" i="50" s="1"/>
  <c r="F87" i="50" s="1"/>
  <c r="F88" i="50" s="1"/>
  <c r="F89" i="50" s="1"/>
  <c r="F90" i="50" s="1"/>
  <c r="F91" i="50" s="1"/>
  <c r="F92" i="50" s="1"/>
  <c r="F93" i="50" s="1"/>
  <c r="F94" i="50" s="1"/>
  <c r="F95" i="50" s="1"/>
  <c r="F96" i="50" s="1"/>
  <c r="F97" i="50" s="1"/>
  <c r="F98" i="50" s="1"/>
  <c r="F99" i="50" s="1"/>
  <c r="F100" i="50" s="1"/>
  <c r="F101" i="50" s="1"/>
  <c r="F102" i="50" s="1"/>
  <c r="F103" i="50" s="1"/>
  <c r="F104" i="50" s="1"/>
  <c r="F105" i="50" s="1"/>
  <c r="F106" i="50" s="1"/>
  <c r="F107" i="50" s="1"/>
  <c r="F108" i="50" s="1"/>
  <c r="F109" i="50" s="1"/>
  <c r="F110" i="50" s="1"/>
  <c r="F111" i="50" s="1"/>
  <c r="F112" i="50" s="1"/>
  <c r="F113" i="50" s="1"/>
  <c r="F114" i="50" s="1"/>
  <c r="F115" i="50" s="1"/>
  <c r="F116" i="50" s="1"/>
  <c r="F117" i="50" s="1"/>
  <c r="F118" i="50" s="1"/>
  <c r="F119" i="50" s="1"/>
  <c r="F120" i="50" s="1"/>
  <c r="F121" i="50" s="1"/>
  <c r="F122" i="50" s="1"/>
  <c r="F123" i="50" s="1"/>
  <c r="F124" i="50" s="1"/>
  <c r="F125" i="50" s="1"/>
  <c r="F126" i="50" s="1"/>
  <c r="F127" i="50" s="1"/>
  <c r="F128" i="50" s="1"/>
  <c r="F129" i="50" s="1"/>
  <c r="F130" i="50" s="1"/>
  <c r="F131" i="50" s="1"/>
  <c r="F132" i="50" s="1"/>
  <c r="F133" i="50" s="1"/>
  <c r="F134" i="50" s="1"/>
  <c r="F135" i="50" s="1"/>
  <c r="F136" i="50" s="1"/>
  <c r="F137" i="50" s="1"/>
  <c r="F138" i="50" s="1"/>
  <c r="F139" i="50" s="1"/>
  <c r="F140" i="50" s="1"/>
  <c r="F141" i="50" s="1"/>
  <c r="F142" i="50" s="1"/>
  <c r="F143" i="50" s="1"/>
  <c r="F144" i="50" s="1"/>
  <c r="F145" i="50" s="1"/>
  <c r="F146" i="50" s="1"/>
  <c r="F147" i="50" s="1"/>
  <c r="F148" i="50" s="1"/>
  <c r="F149" i="50" s="1"/>
  <c r="F150" i="50" s="1"/>
  <c r="F151" i="50" s="1"/>
  <c r="F152" i="50" s="1"/>
  <c r="F153" i="50" s="1"/>
  <c r="F154" i="50" s="1"/>
  <c r="F155" i="50" s="1"/>
  <c r="F156" i="50" s="1"/>
  <c r="F157" i="50" s="1"/>
  <c r="F158" i="50" s="1"/>
  <c r="F159" i="50" s="1"/>
  <c r="F160" i="50" s="1"/>
  <c r="F161" i="50" s="1"/>
  <c r="F162" i="50" s="1"/>
  <c r="F163" i="50" s="1"/>
  <c r="F164" i="50" s="1"/>
  <c r="F165" i="50" s="1"/>
  <c r="F166" i="50" s="1"/>
  <c r="F167" i="50" s="1"/>
  <c r="F168" i="50" s="1"/>
  <c r="F169" i="50" s="1"/>
  <c r="F170" i="50" s="1"/>
  <c r="F171" i="50" s="1"/>
  <c r="F172" i="50" s="1"/>
  <c r="F173" i="50" s="1"/>
  <c r="F174" i="50" s="1"/>
  <c r="F175" i="50" s="1"/>
  <c r="F176" i="50" s="1"/>
  <c r="F177" i="50" s="1"/>
  <c r="F178" i="50" s="1"/>
  <c r="F179" i="50" s="1"/>
  <c r="F180" i="50" s="1"/>
  <c r="F181" i="50" s="1"/>
  <c r="F182" i="50" s="1"/>
  <c r="F183" i="50" s="1"/>
  <c r="F184" i="50" s="1"/>
  <c r="F185" i="50" s="1"/>
  <c r="F186" i="50" s="1"/>
  <c r="F187" i="50" s="1"/>
  <c r="F188" i="50" s="1"/>
  <c r="F189" i="50" s="1"/>
  <c r="F190" i="50" s="1"/>
  <c r="F191" i="50" s="1"/>
  <c r="F192" i="50" s="1"/>
  <c r="F193" i="50" s="1"/>
  <c r="F194" i="50" s="1"/>
  <c r="F195" i="50" s="1"/>
  <c r="F196" i="50" s="1"/>
  <c r="F197" i="50" s="1"/>
  <c r="F198" i="50" s="1"/>
  <c r="F199" i="50" s="1"/>
  <c r="F200" i="50" s="1"/>
  <c r="F201" i="50" s="1"/>
  <c r="F202" i="50" s="1"/>
  <c r="F203" i="50" s="1"/>
  <c r="F204" i="50" s="1"/>
  <c r="F205" i="50" s="1"/>
  <c r="F206" i="50" s="1"/>
  <c r="F207" i="50" s="1"/>
  <c r="F208" i="50" s="1"/>
  <c r="F209" i="50" s="1"/>
  <c r="F210" i="50" s="1"/>
  <c r="F211" i="50" s="1"/>
  <c r="F212" i="50" s="1"/>
  <c r="F213" i="50" s="1"/>
  <c r="F214" i="50" s="1"/>
  <c r="F215" i="50" s="1"/>
  <c r="F216" i="50" s="1"/>
  <c r="F217" i="50" s="1"/>
  <c r="F218" i="50" s="1"/>
  <c r="F219" i="50" s="1"/>
  <c r="F220" i="50" s="1"/>
  <c r="F221" i="50" s="1"/>
  <c r="F222" i="50" s="1"/>
  <c r="F223" i="50" s="1"/>
  <c r="F224" i="50" s="1"/>
  <c r="F225" i="50" s="1"/>
  <c r="F226" i="50" s="1"/>
  <c r="F227" i="50" s="1"/>
  <c r="F228" i="50" s="1"/>
  <c r="F229" i="50" s="1"/>
  <c r="F230" i="50" s="1"/>
  <c r="F231" i="50" s="1"/>
  <c r="F232" i="50" s="1"/>
  <c r="F233" i="50" s="1"/>
  <c r="F234" i="50" s="1"/>
  <c r="F235" i="50" s="1"/>
  <c r="F236" i="50" s="1"/>
  <c r="F237" i="50" s="1"/>
  <c r="F238" i="50" s="1"/>
  <c r="F239" i="50" s="1"/>
  <c r="F240" i="50" s="1"/>
  <c r="F241" i="50" s="1"/>
  <c r="F242" i="50" s="1"/>
  <c r="F243" i="50" s="1"/>
  <c r="F244" i="50" s="1"/>
  <c r="F245" i="50" s="1"/>
  <c r="F246" i="50" s="1"/>
  <c r="F247" i="50" s="1"/>
  <c r="F248" i="50" s="1"/>
  <c r="F249" i="50" s="1"/>
  <c r="F250" i="50" s="1"/>
  <c r="F251" i="50" s="1"/>
  <c r="F252" i="50" s="1"/>
  <c r="F253" i="50" s="1"/>
  <c r="F254" i="50" s="1"/>
  <c r="F255" i="50" s="1"/>
  <c r="F256" i="50" s="1"/>
  <c r="F257" i="50" s="1"/>
  <c r="F258" i="50" s="1"/>
  <c r="F259" i="50" s="1"/>
  <c r="F260" i="50" s="1"/>
  <c r="F261" i="50" s="1"/>
  <c r="F262" i="50" s="1"/>
  <c r="F263" i="50" s="1"/>
  <c r="F264" i="50" s="1"/>
  <c r="F265" i="50" s="1"/>
  <c r="F266" i="50" s="1"/>
  <c r="F267" i="50" s="1"/>
  <c r="F268" i="50" s="1"/>
  <c r="F269" i="50" s="1"/>
  <c r="F270" i="50" s="1"/>
  <c r="F271" i="50" s="1"/>
  <c r="F272" i="50" s="1"/>
  <c r="F273" i="50" s="1"/>
  <c r="F274" i="50" s="1"/>
  <c r="F275" i="50" s="1"/>
  <c r="F276" i="50" s="1"/>
  <c r="F277" i="50" s="1"/>
  <c r="F278" i="50" s="1"/>
  <c r="F279" i="50" s="1"/>
  <c r="F280" i="50" s="1"/>
  <c r="F281" i="50" s="1"/>
  <c r="F282" i="50" s="1"/>
  <c r="F283" i="50" s="1"/>
  <c r="F284" i="50" s="1"/>
  <c r="F285" i="50" s="1"/>
  <c r="F286" i="50" s="1"/>
  <c r="F287" i="50" s="1"/>
  <c r="F288" i="50" s="1"/>
  <c r="F289" i="50" s="1"/>
  <c r="F290" i="50" s="1"/>
  <c r="F291" i="50" s="1"/>
  <c r="F292" i="50" s="1"/>
  <c r="F293" i="50" s="1"/>
  <c r="F294" i="50" s="1"/>
  <c r="F295" i="50" s="1"/>
  <c r="F296" i="50" s="1"/>
  <c r="F297" i="50" s="1"/>
  <c r="F298" i="50" s="1"/>
  <c r="F299" i="50" s="1"/>
  <c r="F300" i="50" s="1"/>
  <c r="F301" i="50" s="1"/>
  <c r="F302" i="50" s="1"/>
  <c r="F303" i="50" s="1"/>
  <c r="F304" i="50" s="1"/>
  <c r="F305" i="50" s="1"/>
  <c r="F306" i="50" s="1"/>
  <c r="F307" i="50" s="1"/>
  <c r="F308" i="50" s="1"/>
  <c r="F309" i="50" s="1"/>
  <c r="F310" i="50" s="1"/>
  <c r="F311" i="50" s="1"/>
  <c r="F312" i="50" s="1"/>
  <c r="F313" i="50" s="1"/>
  <c r="F314" i="50" s="1"/>
  <c r="F315" i="50" s="1"/>
  <c r="F316" i="50" s="1"/>
  <c r="F317" i="50" s="1"/>
  <c r="F318" i="50" s="1"/>
  <c r="F319" i="50" s="1"/>
  <c r="F320" i="50" s="1"/>
  <c r="F321" i="50" s="1"/>
  <c r="F322" i="50" s="1"/>
  <c r="F323" i="50" s="1"/>
  <c r="F324" i="50" s="1"/>
  <c r="F325" i="50" s="1"/>
  <c r="F326" i="50" s="1"/>
  <c r="F327" i="50" s="1"/>
  <c r="F328" i="50" s="1"/>
  <c r="F329" i="50" s="1"/>
  <c r="F330" i="50" s="1"/>
  <c r="F331" i="50" s="1"/>
  <c r="F332" i="50" s="1"/>
  <c r="F333" i="50" s="1"/>
  <c r="F334" i="50" s="1"/>
  <c r="F335" i="50" s="1"/>
  <c r="F336" i="50" s="1"/>
  <c r="F337" i="50" s="1"/>
  <c r="F338" i="50" s="1"/>
  <c r="F339" i="50" s="1"/>
  <c r="F340" i="50" s="1"/>
  <c r="F341" i="50" s="1"/>
  <c r="F342" i="50" s="1"/>
  <c r="F343" i="50" s="1"/>
  <c r="F344" i="50" s="1"/>
  <c r="F345" i="50" s="1"/>
  <c r="F346" i="50" s="1"/>
  <c r="F347" i="50" s="1"/>
  <c r="F348" i="50" s="1"/>
  <c r="F349" i="50" s="1"/>
  <c r="F350" i="50" s="1"/>
  <c r="F351" i="50" s="1"/>
  <c r="F352" i="50" s="1"/>
  <c r="F353" i="50" s="1"/>
  <c r="F354" i="50" s="1"/>
  <c r="F355" i="50" s="1"/>
  <c r="F356" i="50" s="1"/>
  <c r="F357" i="50" s="1"/>
  <c r="F358" i="50" s="1"/>
  <c r="F359" i="50" s="1"/>
  <c r="F360" i="50" s="1"/>
  <c r="F361" i="50" s="1"/>
  <c r="F362" i="50" s="1"/>
  <c r="F363" i="50" s="1"/>
  <c r="F364" i="50" s="1"/>
  <c r="F365" i="50" s="1"/>
  <c r="F366" i="50" s="1"/>
  <c r="F367" i="50" s="1"/>
  <c r="F368" i="50" s="1"/>
  <c r="F369" i="50" s="1"/>
  <c r="F370" i="50" s="1"/>
  <c r="F371" i="50" s="1"/>
  <c r="F372" i="50" s="1"/>
  <c r="F373" i="50" s="1"/>
  <c r="F374" i="50" s="1"/>
  <c r="F375" i="50" s="1"/>
  <c r="F376" i="50" s="1"/>
  <c r="F377" i="50" s="1"/>
  <c r="F378" i="50" s="1"/>
  <c r="F379" i="50" s="1"/>
  <c r="F380" i="50" s="1"/>
  <c r="F381" i="50" s="1"/>
  <c r="F382" i="50" s="1"/>
  <c r="F383" i="50" s="1"/>
  <c r="F384" i="50" s="1"/>
  <c r="F385" i="50" s="1"/>
  <c r="F386" i="50" s="1"/>
  <c r="F387" i="50" s="1"/>
  <c r="F388" i="50" s="1"/>
  <c r="F389" i="50" s="1"/>
  <c r="F390" i="50" s="1"/>
  <c r="F391" i="50" s="1"/>
  <c r="F392" i="50" s="1"/>
  <c r="F393" i="50" s="1"/>
  <c r="F394" i="50" s="1"/>
  <c r="F395" i="50" s="1"/>
  <c r="F396" i="50" s="1"/>
  <c r="F397" i="50" s="1"/>
  <c r="F398" i="50" s="1"/>
  <c r="F399" i="50" s="1"/>
  <c r="F400" i="50" s="1"/>
  <c r="F401" i="50" s="1"/>
  <c r="F402" i="50" s="1"/>
  <c r="F403" i="50" s="1"/>
  <c r="F404" i="50" s="1"/>
  <c r="F405" i="50" s="1"/>
  <c r="F406" i="50" s="1"/>
  <c r="F407" i="50" s="1"/>
  <c r="F408" i="50" s="1"/>
  <c r="F409" i="50" s="1"/>
  <c r="F410" i="50" s="1"/>
  <c r="F411" i="50" s="1"/>
  <c r="F412" i="50" s="1"/>
  <c r="F413" i="50" s="1"/>
  <c r="F414" i="50" s="1"/>
  <c r="F415" i="50" s="1"/>
  <c r="F416" i="50" s="1"/>
  <c r="F417" i="50" s="1"/>
  <c r="F418" i="50" s="1"/>
  <c r="F419" i="50" s="1"/>
  <c r="F420" i="50" s="1"/>
  <c r="F421" i="50" s="1"/>
  <c r="F422" i="50" s="1"/>
  <c r="F423" i="50" s="1"/>
  <c r="F424" i="50" s="1"/>
  <c r="F425" i="50" s="1"/>
  <c r="F426" i="50" s="1"/>
  <c r="F427" i="50" s="1"/>
  <c r="F428" i="50" s="1"/>
  <c r="F429" i="50" s="1"/>
  <c r="F430" i="50" s="1"/>
  <c r="F431" i="50" s="1"/>
  <c r="F432" i="50" s="1"/>
  <c r="F433" i="50" s="1"/>
  <c r="F434" i="50" s="1"/>
  <c r="F435" i="50" s="1"/>
  <c r="F436" i="50" s="1"/>
  <c r="F437" i="50" s="1"/>
  <c r="F438" i="50" s="1"/>
  <c r="F439" i="50" s="1"/>
  <c r="F440" i="50" s="1"/>
  <c r="F441" i="50" s="1"/>
  <c r="F442" i="50" s="1"/>
  <c r="F443" i="50" s="1"/>
  <c r="F444" i="50" s="1"/>
  <c r="F445" i="50" s="1"/>
  <c r="F446" i="50" s="1"/>
  <c r="F447" i="50" s="1"/>
  <c r="F448" i="50" s="1"/>
  <c r="F449" i="50" s="1"/>
  <c r="F450" i="50" s="1"/>
  <c r="F451" i="50" s="1"/>
  <c r="F452" i="50" s="1"/>
  <c r="F453" i="50" s="1"/>
  <c r="F454" i="50" s="1"/>
  <c r="F455" i="50" s="1"/>
  <c r="F456" i="50" s="1"/>
  <c r="F457" i="50" s="1"/>
  <c r="F458" i="50" s="1"/>
  <c r="F459" i="50" s="1"/>
  <c r="F460" i="50" s="1"/>
  <c r="F461" i="50" s="1"/>
  <c r="F462" i="50" s="1"/>
  <c r="F463" i="50" s="1"/>
  <c r="F464" i="50" s="1"/>
  <c r="F465" i="50" s="1"/>
  <c r="F466" i="50" s="1"/>
  <c r="F467" i="50" s="1"/>
  <c r="F468" i="50" s="1"/>
  <c r="F469" i="50" s="1"/>
  <c r="F470" i="50" s="1"/>
  <c r="F471" i="50" s="1"/>
  <c r="F472" i="50" s="1"/>
  <c r="F473" i="50" s="1"/>
  <c r="F474" i="50" s="1"/>
  <c r="F475" i="50" s="1"/>
  <c r="F476" i="50" s="1"/>
  <c r="F477" i="50" s="1"/>
  <c r="F478" i="50" s="1"/>
  <c r="F479" i="50" s="1"/>
  <c r="F480" i="50" s="1"/>
  <c r="F481" i="50" s="1"/>
  <c r="F482" i="50" s="1"/>
  <c r="F483" i="50" s="1"/>
  <c r="F484" i="50" s="1"/>
  <c r="F485" i="50" s="1"/>
  <c r="F486" i="50" s="1"/>
  <c r="F487" i="50" s="1"/>
  <c r="F488" i="50" s="1"/>
  <c r="F489" i="50" s="1"/>
  <c r="F490" i="50" s="1"/>
  <c r="F491" i="50" s="1"/>
  <c r="F492" i="50" s="1"/>
  <c r="F493" i="50" s="1"/>
  <c r="F494" i="50" s="1"/>
  <c r="F495" i="50" s="1"/>
  <c r="F496" i="50" s="1"/>
  <c r="F497" i="50" s="1"/>
  <c r="F498" i="50" s="1"/>
  <c r="F499" i="50" s="1"/>
  <c r="F500" i="50" s="1"/>
  <c r="F501" i="50" s="1"/>
  <c r="F502" i="50" s="1"/>
  <c r="F503" i="50" s="1"/>
  <c r="F504" i="50" s="1"/>
  <c r="F505" i="50" s="1"/>
  <c r="F506" i="50" s="1"/>
  <c r="F507" i="50" s="1"/>
  <c r="F508" i="50" s="1"/>
  <c r="F509" i="50" s="1"/>
  <c r="F510" i="50" s="1"/>
  <c r="F511" i="50" s="1"/>
  <c r="F512" i="50" s="1"/>
  <c r="F513" i="50" s="1"/>
  <c r="F514" i="50" s="1"/>
  <c r="F515" i="50" s="1"/>
  <c r="F516" i="50" s="1"/>
  <c r="F517" i="50" s="1"/>
  <c r="F518" i="50" s="1"/>
  <c r="F519" i="50" s="1"/>
  <c r="F520" i="50" s="1"/>
  <c r="F521" i="50" s="1"/>
  <c r="F522" i="50" s="1"/>
  <c r="F523" i="50" s="1"/>
  <c r="F524" i="50" s="1"/>
  <c r="F525" i="50" s="1"/>
  <c r="F526" i="50" s="1"/>
  <c r="F527" i="50" s="1"/>
  <c r="F528" i="50" s="1"/>
  <c r="F529" i="50" s="1"/>
  <c r="F530" i="50" s="1"/>
  <c r="F531" i="50" s="1"/>
  <c r="F532" i="50" s="1"/>
  <c r="F533" i="50" s="1"/>
  <c r="F534" i="50" s="1"/>
  <c r="F535" i="50" s="1"/>
  <c r="F536" i="50" s="1"/>
  <c r="F537" i="50" s="1"/>
  <c r="F538" i="50" s="1"/>
  <c r="F539" i="50" s="1"/>
  <c r="F540" i="50" s="1"/>
  <c r="F541" i="50" s="1"/>
  <c r="F542" i="50" s="1"/>
  <c r="F543" i="50" s="1"/>
  <c r="F544" i="50" s="1"/>
  <c r="F545" i="50" s="1"/>
  <c r="F546" i="50" s="1"/>
  <c r="F547" i="50" s="1"/>
  <c r="F548" i="50" s="1"/>
  <c r="F549" i="50" s="1"/>
  <c r="F550" i="50" s="1"/>
  <c r="F551" i="50" s="1"/>
  <c r="F552" i="50" s="1"/>
  <c r="F553" i="50" s="1"/>
  <c r="F554" i="50" s="1"/>
  <c r="F555" i="50" s="1"/>
  <c r="F556" i="50" s="1"/>
  <c r="F557" i="50" s="1"/>
  <c r="F558" i="50" s="1"/>
  <c r="F559" i="50" s="1"/>
  <c r="F560" i="50" s="1"/>
  <c r="F561" i="50" s="1"/>
  <c r="F562" i="50" s="1"/>
  <c r="F563" i="50" s="1"/>
  <c r="F564" i="50" s="1"/>
  <c r="F565" i="50" s="1"/>
  <c r="F566" i="50" s="1"/>
  <c r="F567" i="50" s="1"/>
  <c r="F568" i="50" s="1"/>
  <c r="F569" i="50" s="1"/>
  <c r="F570" i="50" s="1"/>
  <c r="F571" i="50" s="1"/>
  <c r="F572" i="50" s="1"/>
  <c r="F573" i="50" s="1"/>
  <c r="F574" i="50" s="1"/>
  <c r="F575" i="50" s="1"/>
  <c r="F576" i="50" s="1"/>
  <c r="F577" i="50" s="1"/>
  <c r="F578" i="50" s="1"/>
  <c r="F579" i="50" s="1"/>
  <c r="F580" i="50" s="1"/>
  <c r="F581" i="50" s="1"/>
  <c r="F582" i="50" s="1"/>
  <c r="F583" i="50" s="1"/>
  <c r="F584" i="50" s="1"/>
  <c r="F585" i="50" s="1"/>
  <c r="F586" i="50" s="1"/>
  <c r="F587" i="50" s="1"/>
  <c r="F588" i="50" s="1"/>
  <c r="F589" i="50" s="1"/>
  <c r="F590" i="50" s="1"/>
  <c r="F591" i="50" s="1"/>
  <c r="F592" i="50" s="1"/>
  <c r="F593" i="50" s="1"/>
  <c r="F594" i="50" s="1"/>
  <c r="F595" i="50" s="1"/>
  <c r="F596" i="50" s="1"/>
  <c r="F597" i="50" s="1"/>
  <c r="F598" i="50" s="1"/>
  <c r="F599" i="50" s="1"/>
  <c r="F600" i="50" s="1"/>
  <c r="F9" i="50"/>
  <c r="E19" i="65" l="1"/>
  <c r="E20" i="65"/>
  <c r="E21" i="65"/>
  <c r="E22" i="65"/>
  <c r="E23" i="65"/>
  <c r="E24" i="65"/>
  <c r="E25" i="65"/>
  <c r="E26" i="65"/>
  <c r="E27" i="65"/>
  <c r="E28" i="65"/>
  <c r="E29" i="65"/>
  <c r="E30" i="65"/>
  <c r="E31" i="65"/>
  <c r="E32" i="65"/>
  <c r="E33" i="65"/>
  <c r="E34" i="65"/>
  <c r="E35" i="65"/>
  <c r="E36" i="65"/>
  <c r="E37" i="65"/>
  <c r="E38" i="65"/>
  <c r="E39" i="65"/>
  <c r="E40" i="65"/>
  <c r="E41" i="65"/>
  <c r="E42" i="65"/>
  <c r="E43" i="65"/>
  <c r="E44" i="65"/>
  <c r="E45" i="65"/>
  <c r="E46" i="65"/>
  <c r="E47" i="65"/>
  <c r="E48" i="65"/>
  <c r="E49" i="65"/>
  <c r="E50" i="65"/>
  <c r="E51" i="65"/>
  <c r="E52" i="65"/>
  <c r="E53" i="65"/>
  <c r="E54" i="65"/>
  <c r="E55" i="65"/>
  <c r="E56" i="65"/>
  <c r="E57" i="65"/>
  <c r="E58" i="65"/>
  <c r="E59" i="65"/>
  <c r="E60" i="65"/>
  <c r="E61" i="65"/>
  <c r="E62" i="65"/>
  <c r="E63" i="65"/>
  <c r="E64" i="65"/>
  <c r="E65" i="65"/>
  <c r="E66" i="65"/>
  <c r="E67" i="65"/>
  <c r="E68" i="65"/>
  <c r="E69" i="65"/>
  <c r="E70" i="65"/>
  <c r="E71" i="65"/>
  <c r="E72" i="65"/>
  <c r="E73" i="65"/>
  <c r="E74" i="65"/>
  <c r="E75" i="65"/>
  <c r="E76" i="65"/>
  <c r="E77" i="65"/>
  <c r="E78" i="65"/>
  <c r="E79" i="65"/>
  <c r="E80" i="65"/>
  <c r="E81" i="65"/>
  <c r="E82" i="65"/>
  <c r="E83" i="65"/>
  <c r="E84" i="65"/>
  <c r="E85" i="65"/>
  <c r="E86" i="65"/>
  <c r="E87" i="65"/>
  <c r="E88" i="65"/>
  <c r="E89" i="65"/>
  <c r="E90" i="65"/>
  <c r="E91" i="65"/>
  <c r="E92" i="65"/>
  <c r="E93" i="65"/>
  <c r="E94" i="65"/>
  <c r="E95" i="65"/>
  <c r="E96" i="65"/>
  <c r="E97" i="65"/>
  <c r="E98" i="65"/>
  <c r="E99" i="65"/>
  <c r="E100" i="65"/>
  <c r="E101" i="65"/>
  <c r="E102" i="65"/>
  <c r="E103" i="65"/>
  <c r="E104" i="65"/>
  <c r="E105" i="65"/>
  <c r="E106" i="65"/>
  <c r="E107" i="65"/>
  <c r="E108" i="65"/>
  <c r="E109" i="65"/>
  <c r="E110" i="65"/>
  <c r="E111" i="65"/>
  <c r="E112" i="65"/>
  <c r="E113" i="65"/>
  <c r="E114" i="65"/>
  <c r="E115" i="65"/>
  <c r="E116" i="65"/>
  <c r="E117" i="65"/>
  <c r="E118" i="65"/>
  <c r="E119" i="65"/>
  <c r="E120" i="65"/>
  <c r="E121" i="65"/>
  <c r="E122" i="65"/>
  <c r="E123" i="65"/>
  <c r="E124" i="65"/>
  <c r="E125" i="65"/>
  <c r="E126" i="65"/>
  <c r="E127" i="65"/>
  <c r="E128" i="65"/>
  <c r="E129" i="65"/>
  <c r="E130" i="65"/>
  <c r="E131" i="65"/>
  <c r="E132" i="65"/>
  <c r="E133" i="65"/>
  <c r="E134" i="65"/>
  <c r="E135" i="65"/>
  <c r="E136" i="65"/>
  <c r="E137" i="65"/>
  <c r="E138" i="65"/>
  <c r="E139" i="65"/>
  <c r="E140" i="65"/>
  <c r="E141" i="65"/>
  <c r="E142" i="65"/>
  <c r="E143" i="65"/>
  <c r="E144" i="65"/>
  <c r="E145" i="65"/>
  <c r="E146" i="65"/>
  <c r="E147" i="65"/>
  <c r="E148" i="65"/>
  <c r="E149" i="65"/>
  <c r="E150" i="65"/>
  <c r="E151" i="65"/>
  <c r="E152" i="65"/>
  <c r="E153" i="65"/>
  <c r="E154" i="65"/>
  <c r="E155" i="65"/>
  <c r="E156" i="65"/>
  <c r="E157" i="65"/>
  <c r="E158" i="65"/>
  <c r="E159" i="65"/>
  <c r="E160" i="65"/>
  <c r="E161" i="65"/>
  <c r="E162" i="65"/>
  <c r="E163" i="65"/>
  <c r="E164" i="65"/>
  <c r="E165" i="65"/>
  <c r="E166" i="65"/>
  <c r="E167" i="65"/>
  <c r="E168" i="65"/>
  <c r="E169" i="65"/>
  <c r="E170" i="65"/>
  <c r="E171" i="65"/>
  <c r="E172" i="65"/>
  <c r="E173" i="65"/>
  <c r="E174" i="65"/>
  <c r="E175" i="65"/>
  <c r="E176" i="65"/>
  <c r="E177" i="65"/>
  <c r="E178" i="65"/>
  <c r="E179" i="65"/>
  <c r="E180" i="65"/>
  <c r="E181" i="65"/>
  <c r="E182" i="65"/>
  <c r="E183" i="65"/>
  <c r="E184" i="65"/>
  <c r="E185" i="65"/>
  <c r="E186" i="65"/>
  <c r="E187" i="65"/>
  <c r="E188" i="65"/>
  <c r="E189" i="65"/>
  <c r="E190" i="65"/>
  <c r="E191" i="65"/>
  <c r="E192" i="65"/>
  <c r="E193" i="65"/>
  <c r="E194" i="65"/>
  <c r="E195" i="65"/>
  <c r="E196" i="65"/>
  <c r="E197" i="65"/>
  <c r="E198" i="65"/>
  <c r="E199" i="65"/>
  <c r="E200" i="65"/>
  <c r="E201" i="65"/>
  <c r="E202" i="65"/>
  <c r="E203" i="65"/>
  <c r="E204" i="65"/>
  <c r="E205" i="65"/>
  <c r="E206" i="65"/>
  <c r="E207" i="65"/>
  <c r="E208" i="65"/>
  <c r="E209" i="65"/>
  <c r="E210" i="65"/>
  <c r="E211" i="65"/>
  <c r="E212" i="65"/>
  <c r="E213" i="65"/>
  <c r="E214" i="65"/>
  <c r="E215" i="65"/>
  <c r="E216" i="65"/>
  <c r="E217" i="65"/>
  <c r="E218" i="65"/>
  <c r="E219" i="65"/>
  <c r="E220" i="65"/>
  <c r="E221" i="65"/>
  <c r="E222" i="65"/>
  <c r="E223" i="65"/>
  <c r="E224" i="65"/>
  <c r="E225" i="65"/>
  <c r="E226" i="65"/>
  <c r="E227" i="65"/>
  <c r="E228" i="65"/>
  <c r="E229" i="65"/>
  <c r="E230" i="65"/>
  <c r="E231" i="65"/>
  <c r="E232" i="65"/>
  <c r="E233" i="65"/>
  <c r="E234" i="65"/>
  <c r="E235" i="65"/>
  <c r="E236" i="65"/>
  <c r="E237" i="65"/>
  <c r="E238" i="65"/>
  <c r="E239" i="65"/>
  <c r="E240" i="65"/>
  <c r="E241" i="65"/>
  <c r="E242" i="65"/>
  <c r="E243" i="65"/>
  <c r="E244" i="65"/>
  <c r="E245" i="65"/>
  <c r="E246" i="65"/>
  <c r="E247" i="65"/>
  <c r="E248" i="65"/>
  <c r="E249" i="65"/>
  <c r="E250" i="65"/>
  <c r="E251" i="65"/>
  <c r="E252" i="65"/>
  <c r="E253" i="65"/>
  <c r="E254" i="65"/>
  <c r="E255" i="65"/>
  <c r="E256" i="65"/>
  <c r="E257" i="65"/>
  <c r="E258" i="65"/>
  <c r="E259" i="65"/>
  <c r="E260" i="65"/>
  <c r="E261" i="65"/>
  <c r="E262" i="65"/>
  <c r="E263" i="65"/>
  <c r="E264" i="65"/>
  <c r="E265" i="65"/>
  <c r="E266" i="65"/>
  <c r="E267" i="65"/>
  <c r="E268" i="65"/>
  <c r="E269" i="65"/>
  <c r="E270" i="65"/>
  <c r="E271" i="65"/>
  <c r="E272" i="65"/>
  <c r="E273" i="65"/>
  <c r="E274" i="65"/>
  <c r="E275" i="65"/>
  <c r="E276" i="65"/>
  <c r="E277" i="65"/>
  <c r="E278" i="65"/>
  <c r="E279" i="65"/>
  <c r="E280" i="65"/>
  <c r="E281" i="65"/>
  <c r="E282" i="65"/>
  <c r="E283" i="65"/>
  <c r="E284" i="65"/>
  <c r="E285" i="65"/>
  <c r="E286" i="65"/>
  <c r="E287" i="65"/>
  <c r="E288" i="65"/>
  <c r="E289" i="65"/>
  <c r="E290" i="65"/>
  <c r="E291" i="65"/>
  <c r="E292" i="65"/>
  <c r="E293" i="65"/>
  <c r="E294" i="65"/>
  <c r="E295" i="65"/>
  <c r="E296" i="65"/>
  <c r="E297" i="65"/>
  <c r="E298" i="65"/>
  <c r="E299" i="65"/>
  <c r="E300" i="65"/>
  <c r="E301" i="65"/>
  <c r="E302" i="65"/>
  <c r="E303" i="65"/>
  <c r="E304" i="65"/>
  <c r="E305" i="65"/>
  <c r="E306" i="65"/>
  <c r="E307" i="65"/>
  <c r="E308" i="65"/>
  <c r="E309" i="65"/>
  <c r="E310" i="65"/>
  <c r="E311" i="65"/>
  <c r="E312" i="65"/>
  <c r="E313" i="65"/>
  <c r="E314" i="65"/>
  <c r="E315" i="65"/>
  <c r="E316" i="65"/>
  <c r="E317" i="65"/>
  <c r="E318" i="65"/>
  <c r="E319" i="65"/>
  <c r="E320" i="65"/>
  <c r="E321" i="65"/>
  <c r="E322" i="65"/>
  <c r="E323" i="65"/>
  <c r="E324" i="65"/>
  <c r="E325" i="65"/>
  <c r="E326" i="65"/>
  <c r="E327" i="65"/>
  <c r="E328" i="65"/>
  <c r="E329" i="65"/>
  <c r="E330" i="65"/>
  <c r="E331" i="65"/>
  <c r="E332" i="65"/>
  <c r="E333" i="65"/>
  <c r="E334" i="65"/>
  <c r="E335" i="65"/>
  <c r="E336" i="65"/>
  <c r="E337" i="65"/>
  <c r="E338" i="65"/>
  <c r="E339" i="65"/>
  <c r="E340" i="65"/>
  <c r="E341" i="65"/>
  <c r="E342" i="65"/>
  <c r="E343" i="65"/>
  <c r="E344" i="65"/>
  <c r="E345" i="65"/>
  <c r="E346" i="65"/>
  <c r="E347" i="65"/>
  <c r="E348" i="65"/>
  <c r="E349" i="65"/>
  <c r="E350" i="65"/>
  <c r="E351" i="65"/>
  <c r="E352" i="65"/>
  <c r="E353" i="65"/>
  <c r="E354" i="65"/>
  <c r="E355" i="65"/>
  <c r="E356" i="65"/>
  <c r="E357" i="65"/>
  <c r="E358" i="65"/>
  <c r="E359" i="65"/>
  <c r="E360" i="65"/>
  <c r="E361" i="65"/>
  <c r="E362" i="65"/>
  <c r="E363" i="65"/>
  <c r="E364" i="65"/>
  <c r="E365" i="65"/>
  <c r="E366" i="65"/>
  <c r="E367" i="65"/>
  <c r="E368" i="65"/>
  <c r="E369" i="65"/>
  <c r="E370" i="65"/>
  <c r="E371" i="65"/>
  <c r="E372" i="65"/>
  <c r="E373" i="65"/>
  <c r="E374" i="65"/>
  <c r="E375" i="65"/>
  <c r="E376" i="65"/>
  <c r="E377" i="65"/>
  <c r="E378" i="65"/>
  <c r="E379" i="65"/>
  <c r="E380" i="65"/>
  <c r="E381" i="65"/>
  <c r="E382" i="65"/>
  <c r="E383" i="65"/>
  <c r="E384" i="65"/>
  <c r="E385" i="65"/>
  <c r="E386" i="65"/>
  <c r="E387" i="65"/>
  <c r="E388" i="65"/>
  <c r="E389" i="65"/>
  <c r="E390" i="65"/>
  <c r="E391" i="65"/>
  <c r="E392" i="65"/>
  <c r="E393" i="65"/>
  <c r="E394" i="65"/>
  <c r="E395" i="65"/>
  <c r="E396" i="65"/>
  <c r="E397" i="65"/>
  <c r="E398" i="65"/>
  <c r="E399" i="65"/>
  <c r="E400" i="65"/>
  <c r="E401" i="65"/>
  <c r="E402" i="65"/>
  <c r="E403" i="65"/>
  <c r="E404" i="65"/>
  <c r="E405" i="65"/>
  <c r="E406" i="65"/>
  <c r="E407" i="65"/>
  <c r="E408" i="65"/>
  <c r="E409" i="65"/>
  <c r="E410" i="65"/>
  <c r="E411" i="65"/>
  <c r="E412" i="65"/>
  <c r="E413" i="65"/>
  <c r="E414" i="65"/>
  <c r="E415" i="65"/>
  <c r="E416" i="65"/>
  <c r="E417" i="65"/>
  <c r="E418" i="65"/>
  <c r="E419" i="65"/>
  <c r="E420" i="65"/>
  <c r="E421" i="65"/>
  <c r="E422" i="65"/>
  <c r="E423" i="65"/>
  <c r="E424" i="65"/>
  <c r="E425" i="65"/>
  <c r="E426" i="65"/>
  <c r="E427" i="65"/>
  <c r="E428" i="65"/>
  <c r="E429" i="65"/>
  <c r="E430" i="65"/>
  <c r="E431" i="65"/>
  <c r="E432" i="65"/>
  <c r="E433" i="65"/>
  <c r="E434" i="65"/>
  <c r="E435" i="65"/>
  <c r="E436" i="65"/>
  <c r="E437" i="65"/>
  <c r="E438" i="65"/>
  <c r="E439" i="65"/>
  <c r="E440" i="65"/>
  <c r="E441" i="65"/>
  <c r="E442" i="65"/>
  <c r="E443" i="65"/>
  <c r="E444" i="65"/>
  <c r="E445" i="65"/>
  <c r="E446" i="65"/>
  <c r="E447" i="65"/>
  <c r="E448" i="65"/>
  <c r="E449" i="65"/>
  <c r="E450" i="65"/>
  <c r="E451" i="65"/>
  <c r="E452" i="65"/>
  <c r="E453" i="65"/>
  <c r="E454" i="65"/>
  <c r="E455" i="65"/>
  <c r="E456" i="65"/>
  <c r="E457" i="65"/>
  <c r="E458" i="65"/>
  <c r="E459" i="65"/>
  <c r="E460" i="65"/>
  <c r="E461" i="65"/>
  <c r="E462" i="65"/>
  <c r="E463" i="65"/>
  <c r="E464" i="65"/>
  <c r="E465" i="65"/>
  <c r="E466" i="65"/>
  <c r="E467" i="65"/>
  <c r="E468" i="65"/>
  <c r="E469" i="65"/>
  <c r="E470" i="65"/>
  <c r="E471" i="65"/>
  <c r="E472" i="65"/>
  <c r="E473" i="65"/>
  <c r="E474" i="65"/>
  <c r="E475" i="65"/>
  <c r="E476" i="65"/>
  <c r="E477" i="65"/>
  <c r="E478" i="65"/>
  <c r="E479" i="65"/>
  <c r="E480" i="65"/>
  <c r="E481" i="65"/>
  <c r="E482" i="65"/>
  <c r="E483" i="65"/>
  <c r="E484" i="65"/>
  <c r="E485" i="65"/>
  <c r="E486" i="65"/>
  <c r="E487" i="65"/>
  <c r="E488" i="65"/>
  <c r="E489" i="65"/>
  <c r="E490" i="65"/>
  <c r="E491" i="65"/>
  <c r="E492" i="65"/>
  <c r="E493" i="65"/>
  <c r="E494" i="65"/>
  <c r="E495" i="65"/>
  <c r="E496" i="65"/>
  <c r="E497" i="65"/>
  <c r="E498" i="65"/>
  <c r="E499" i="65"/>
  <c r="E500" i="65"/>
  <c r="E501" i="65"/>
  <c r="E502" i="65"/>
  <c r="E503" i="65"/>
  <c r="E504" i="65"/>
  <c r="E505" i="65"/>
  <c r="E506" i="65"/>
  <c r="E507" i="65"/>
  <c r="E508" i="65"/>
  <c r="E509" i="65"/>
  <c r="E510" i="65"/>
  <c r="E511" i="65"/>
  <c r="E512" i="65"/>
  <c r="E513" i="65"/>
  <c r="E514" i="65"/>
  <c r="E515" i="65"/>
  <c r="E516" i="65"/>
  <c r="E517" i="65"/>
  <c r="E518" i="65"/>
  <c r="E519" i="65"/>
  <c r="E520" i="65"/>
  <c r="E521" i="65"/>
  <c r="E522" i="65"/>
  <c r="E523" i="65"/>
  <c r="E524" i="65"/>
  <c r="E525" i="65"/>
  <c r="E526" i="65"/>
  <c r="E527" i="65"/>
  <c r="E528" i="65"/>
  <c r="E529" i="65"/>
  <c r="E530" i="65"/>
  <c r="E531" i="65"/>
  <c r="E532" i="65"/>
  <c r="E533" i="65"/>
  <c r="E534" i="65"/>
  <c r="E535" i="65"/>
  <c r="E536" i="65"/>
  <c r="E537" i="65"/>
  <c r="E538" i="65"/>
  <c r="E539" i="65"/>
  <c r="E540" i="65"/>
  <c r="E541" i="65"/>
  <c r="E542" i="65"/>
  <c r="E543" i="65"/>
  <c r="E544" i="65"/>
  <c r="E545" i="65"/>
  <c r="E546" i="65"/>
  <c r="E547" i="65"/>
  <c r="E548" i="65"/>
  <c r="E549" i="65"/>
  <c r="E550" i="65"/>
  <c r="E551" i="65"/>
  <c r="E552" i="65"/>
  <c r="E553" i="65"/>
  <c r="E554" i="65"/>
  <c r="E555" i="65"/>
  <c r="E556" i="65"/>
  <c r="E557" i="65"/>
  <c r="E558" i="65"/>
  <c r="E559" i="65"/>
  <c r="E560" i="65"/>
  <c r="E561" i="65"/>
  <c r="E562" i="65"/>
  <c r="E563" i="65"/>
  <c r="E564" i="65"/>
  <c r="E565" i="65"/>
  <c r="E566" i="65"/>
  <c r="E567" i="65"/>
  <c r="E568" i="65"/>
  <c r="E569" i="65"/>
  <c r="E570" i="65"/>
  <c r="E571" i="65"/>
  <c r="E572" i="65"/>
  <c r="E573" i="65"/>
  <c r="E574" i="65"/>
  <c r="E575" i="65"/>
  <c r="E576" i="65"/>
  <c r="E577" i="65"/>
  <c r="E578" i="65"/>
  <c r="E579" i="65"/>
  <c r="E580" i="65"/>
  <c r="E581" i="65"/>
  <c r="E582" i="65"/>
  <c r="E583" i="65"/>
  <c r="E584" i="65"/>
  <c r="E585" i="65"/>
  <c r="E586" i="65"/>
  <c r="E587" i="65"/>
  <c r="E588" i="65"/>
  <c r="E589" i="65"/>
  <c r="E590" i="65"/>
  <c r="E591" i="65"/>
  <c r="E592" i="65"/>
  <c r="E593" i="65"/>
  <c r="E594" i="65"/>
  <c r="E595" i="65"/>
  <c r="E596" i="65"/>
  <c r="E597" i="65"/>
  <c r="E598" i="65"/>
  <c r="E599" i="65"/>
  <c r="E600" i="65"/>
  <c r="E601" i="65"/>
  <c r="E602" i="65"/>
  <c r="E603" i="65"/>
  <c r="E604" i="65"/>
  <c r="E605" i="65"/>
  <c r="E606" i="65"/>
  <c r="E607" i="65"/>
  <c r="E608" i="65"/>
  <c r="E609" i="65"/>
  <c r="E610" i="65"/>
  <c r="E611" i="65"/>
  <c r="E612" i="65"/>
  <c r="E613" i="65"/>
  <c r="E614" i="65"/>
  <c r="E615" i="65"/>
  <c r="E616" i="65"/>
  <c r="E617" i="65"/>
  <c r="E618" i="65"/>
  <c r="E619" i="65"/>
  <c r="E620" i="65"/>
  <c r="E621" i="65"/>
  <c r="E622" i="65"/>
  <c r="E623" i="65"/>
  <c r="E624" i="65"/>
  <c r="E625" i="65"/>
  <c r="E626" i="65"/>
  <c r="E627" i="65"/>
  <c r="E628" i="65"/>
  <c r="E629" i="65"/>
  <c r="E630" i="65"/>
  <c r="E631" i="65"/>
  <c r="E632" i="65"/>
  <c r="E633" i="65"/>
  <c r="E634" i="65"/>
  <c r="E635" i="65"/>
  <c r="E636" i="65"/>
  <c r="E637" i="65"/>
  <c r="E638" i="65"/>
  <c r="E639" i="65"/>
  <c r="E640" i="65"/>
  <c r="E641" i="65"/>
  <c r="E642" i="65"/>
  <c r="E643" i="65"/>
  <c r="E644" i="65"/>
  <c r="E645" i="65"/>
  <c r="E646" i="65"/>
  <c r="E647" i="65"/>
  <c r="E648" i="65"/>
  <c r="E649" i="65"/>
  <c r="E650" i="65"/>
  <c r="E651" i="65"/>
  <c r="E652" i="65"/>
  <c r="E653" i="65"/>
  <c r="E654" i="65"/>
  <c r="E655" i="65"/>
  <c r="E656" i="65"/>
  <c r="E657" i="65"/>
  <c r="E658" i="65"/>
  <c r="E659" i="65"/>
  <c r="E660" i="65"/>
  <c r="E661" i="65"/>
  <c r="E662" i="65"/>
  <c r="E663" i="65"/>
  <c r="E664" i="65"/>
  <c r="E665" i="65"/>
  <c r="E666" i="65"/>
  <c r="E667" i="65"/>
  <c r="E668" i="65"/>
  <c r="E669" i="65"/>
  <c r="E670" i="65"/>
  <c r="E671" i="65"/>
  <c r="E672" i="65"/>
  <c r="E673" i="65"/>
  <c r="E674" i="65"/>
  <c r="E675" i="65"/>
  <c r="E676" i="65"/>
  <c r="E677" i="65"/>
  <c r="E678" i="65"/>
  <c r="E679" i="65"/>
  <c r="E680" i="65"/>
  <c r="E681" i="65"/>
  <c r="E682" i="65"/>
  <c r="E683" i="65"/>
  <c r="E684" i="65"/>
  <c r="E685" i="65"/>
  <c r="E686" i="65"/>
  <c r="E687" i="65"/>
  <c r="E688" i="65"/>
  <c r="E689" i="65"/>
  <c r="E690" i="65"/>
  <c r="E691" i="65"/>
  <c r="E692" i="65"/>
  <c r="E693" i="65"/>
  <c r="E694" i="65"/>
  <c r="E695" i="65"/>
  <c r="E696" i="65"/>
  <c r="E697" i="65"/>
  <c r="E698" i="65"/>
  <c r="E699" i="65"/>
  <c r="E700" i="65"/>
  <c r="E701" i="65"/>
  <c r="E702" i="65"/>
  <c r="E703" i="65"/>
  <c r="E704" i="65"/>
  <c r="E705" i="65"/>
  <c r="E706" i="65"/>
  <c r="E707" i="65"/>
  <c r="E708" i="65"/>
  <c r="E709" i="65"/>
  <c r="E710" i="65"/>
  <c r="E711" i="65"/>
  <c r="E712" i="65"/>
  <c r="E713" i="65"/>
  <c r="E714" i="65"/>
  <c r="E715" i="65"/>
  <c r="E716" i="65"/>
  <c r="E717" i="65"/>
  <c r="E718" i="65"/>
  <c r="E719" i="65"/>
  <c r="E720" i="65"/>
  <c r="E721" i="65"/>
  <c r="E722" i="65"/>
  <c r="E723" i="65"/>
  <c r="E724" i="65"/>
  <c r="E725" i="65"/>
  <c r="E726" i="65"/>
  <c r="E727" i="65"/>
  <c r="E728" i="65"/>
  <c r="E729" i="65"/>
  <c r="E730" i="65"/>
  <c r="E731" i="65"/>
  <c r="E732" i="65"/>
  <c r="E733" i="65"/>
  <c r="E734" i="65"/>
  <c r="E735" i="65"/>
  <c r="E736" i="65"/>
  <c r="E737" i="65"/>
  <c r="E738" i="65"/>
  <c r="E739" i="65"/>
  <c r="E740" i="65"/>
  <c r="E741" i="65"/>
  <c r="E742" i="65"/>
  <c r="E743" i="65"/>
  <c r="E744" i="65"/>
  <c r="E745" i="65"/>
  <c r="E746" i="65"/>
  <c r="E747" i="65"/>
  <c r="E748" i="65"/>
  <c r="E749" i="65"/>
  <c r="E750" i="65"/>
  <c r="E751" i="65"/>
  <c r="E752" i="65"/>
  <c r="E753" i="65"/>
  <c r="E754" i="65"/>
  <c r="E755" i="65"/>
  <c r="E756" i="65"/>
  <c r="E757" i="65"/>
  <c r="E758" i="65"/>
  <c r="E759" i="65"/>
  <c r="E760" i="65"/>
  <c r="E761" i="65"/>
  <c r="E762" i="65"/>
  <c r="E763" i="65"/>
  <c r="E764" i="65"/>
  <c r="E765" i="65"/>
  <c r="E766" i="65"/>
  <c r="E767" i="65"/>
  <c r="E768" i="65"/>
  <c r="E769" i="65"/>
  <c r="E770" i="65"/>
  <c r="E771" i="65"/>
  <c r="E772" i="65"/>
  <c r="E773" i="65"/>
  <c r="E774" i="65"/>
  <c r="E775" i="65"/>
  <c r="E776" i="65"/>
  <c r="E777" i="65"/>
  <c r="E778" i="65"/>
  <c r="E779" i="65"/>
  <c r="E780" i="65"/>
  <c r="E781" i="65"/>
  <c r="E782" i="65"/>
  <c r="E783" i="65"/>
  <c r="E784" i="65"/>
  <c r="E785" i="65"/>
  <c r="E786" i="65"/>
  <c r="E787" i="65"/>
  <c r="E788" i="65"/>
  <c r="E789" i="65"/>
  <c r="E790" i="65"/>
  <c r="E791" i="65"/>
  <c r="E792" i="65"/>
  <c r="E793" i="65"/>
  <c r="E794" i="65"/>
  <c r="E795" i="65"/>
  <c r="E796" i="65"/>
  <c r="E797" i="65"/>
  <c r="E798" i="65"/>
  <c r="E799" i="65"/>
  <c r="E800" i="65"/>
  <c r="E801" i="65"/>
  <c r="E802" i="65"/>
  <c r="E803" i="65"/>
  <c r="E804" i="65"/>
  <c r="E805" i="65"/>
  <c r="E806" i="65"/>
  <c r="E807" i="65"/>
  <c r="E808" i="65"/>
  <c r="E809" i="65"/>
  <c r="E810" i="65"/>
  <c r="E811" i="65"/>
  <c r="E812" i="65"/>
  <c r="E813" i="65"/>
  <c r="E814" i="65"/>
  <c r="E815" i="65"/>
  <c r="E816" i="65"/>
  <c r="E817" i="65"/>
  <c r="E818" i="65"/>
  <c r="E819" i="65"/>
  <c r="E820" i="65"/>
  <c r="E821" i="65"/>
  <c r="E822" i="65"/>
  <c r="E823" i="65"/>
  <c r="E824" i="65"/>
  <c r="E825" i="65"/>
  <c r="E826" i="65"/>
  <c r="E827" i="65"/>
  <c r="E828" i="65"/>
  <c r="E829" i="65"/>
  <c r="E830" i="65"/>
  <c r="E831" i="65"/>
  <c r="E832" i="65"/>
  <c r="E833" i="65"/>
  <c r="E834" i="65"/>
  <c r="E835" i="65"/>
  <c r="E836" i="65"/>
  <c r="E837" i="65"/>
  <c r="E838" i="65"/>
  <c r="E839" i="65"/>
  <c r="E840" i="65"/>
  <c r="E841" i="65"/>
  <c r="E842" i="65"/>
  <c r="E843" i="65"/>
  <c r="E844" i="65"/>
  <c r="E845" i="65"/>
  <c r="E846" i="65"/>
  <c r="E847" i="65"/>
  <c r="E848" i="65"/>
  <c r="E849" i="65"/>
  <c r="E850" i="65"/>
  <c r="E851" i="65"/>
  <c r="E852" i="65"/>
  <c r="E853" i="65"/>
  <c r="E854" i="65"/>
  <c r="E855" i="65"/>
  <c r="E856" i="65"/>
  <c r="E857" i="65"/>
  <c r="E858" i="65"/>
  <c r="E859" i="65"/>
  <c r="E860" i="65"/>
  <c r="E861" i="65"/>
  <c r="E862" i="65"/>
  <c r="E863" i="65"/>
  <c r="E864" i="65"/>
  <c r="E865" i="65"/>
  <c r="E866" i="65"/>
  <c r="E867" i="65"/>
  <c r="E868" i="65"/>
  <c r="E869" i="65"/>
  <c r="E870" i="65"/>
  <c r="E871" i="65"/>
  <c r="E872" i="65"/>
  <c r="E873" i="65"/>
  <c r="E874" i="65"/>
  <c r="E875" i="65"/>
  <c r="E876" i="65"/>
  <c r="E877" i="65"/>
  <c r="E878" i="65"/>
  <c r="E879" i="65"/>
  <c r="E880" i="65"/>
  <c r="E881" i="65"/>
  <c r="E882" i="65"/>
  <c r="E883" i="65"/>
  <c r="E884" i="65"/>
  <c r="E885" i="65"/>
  <c r="E886" i="65"/>
  <c r="E887" i="65"/>
  <c r="E888" i="65"/>
  <c r="E889" i="65"/>
  <c r="E890" i="65"/>
  <c r="E891" i="65"/>
  <c r="E892" i="65"/>
  <c r="E893" i="65"/>
  <c r="E894" i="65"/>
  <c r="E895" i="65"/>
  <c r="E896" i="65"/>
  <c r="E897" i="65"/>
  <c r="E898" i="65"/>
  <c r="E899" i="65"/>
  <c r="E900" i="65"/>
  <c r="E901" i="65"/>
  <c r="E902" i="65"/>
  <c r="E903" i="65"/>
  <c r="E904" i="65"/>
  <c r="E905" i="65"/>
  <c r="E906" i="65"/>
  <c r="E907" i="65"/>
  <c r="E908" i="65"/>
  <c r="E909" i="65"/>
  <c r="E910" i="65"/>
  <c r="E911" i="65"/>
  <c r="E912" i="65"/>
  <c r="E913" i="65"/>
  <c r="E914" i="65"/>
  <c r="E915" i="65"/>
  <c r="E916" i="65"/>
  <c r="E917" i="65"/>
  <c r="E918" i="65"/>
  <c r="E919" i="65"/>
  <c r="E920" i="65"/>
  <c r="E921" i="65"/>
  <c r="E922" i="65"/>
  <c r="E923" i="65"/>
  <c r="E924" i="65"/>
  <c r="E925" i="65"/>
  <c r="E926" i="65"/>
  <c r="E927" i="65"/>
  <c r="E928" i="65"/>
  <c r="E929" i="65"/>
  <c r="E930" i="65"/>
  <c r="E931" i="65"/>
  <c r="E932" i="65"/>
  <c r="E933" i="65"/>
  <c r="E934" i="65"/>
  <c r="E935" i="65"/>
  <c r="E936" i="65"/>
  <c r="E937" i="65"/>
  <c r="E938" i="65"/>
  <c r="E939" i="65"/>
  <c r="E940" i="65"/>
  <c r="E941" i="65"/>
  <c r="E942" i="65"/>
  <c r="E943" i="65"/>
  <c r="E944" i="65"/>
  <c r="E945" i="65"/>
  <c r="E946" i="65"/>
  <c r="E947" i="65"/>
  <c r="E948" i="65"/>
  <c r="E949" i="65"/>
  <c r="E950" i="65"/>
  <c r="E951" i="65"/>
  <c r="E952" i="65"/>
  <c r="E953" i="65"/>
  <c r="E954" i="65"/>
  <c r="E955" i="65"/>
  <c r="E956" i="65"/>
  <c r="E957" i="65"/>
  <c r="E958" i="65"/>
  <c r="E959" i="65"/>
  <c r="E960" i="65"/>
  <c r="E961" i="65"/>
  <c r="E962" i="65"/>
  <c r="E963" i="65"/>
  <c r="E964" i="65"/>
  <c r="E965" i="65"/>
  <c r="E966" i="65"/>
  <c r="E967" i="65"/>
  <c r="E968" i="65"/>
  <c r="E969" i="65"/>
  <c r="E970" i="65"/>
  <c r="E971" i="65"/>
  <c r="E972" i="65"/>
  <c r="E973" i="65"/>
  <c r="E974" i="65"/>
  <c r="E975" i="65"/>
  <c r="E976" i="65"/>
  <c r="E977" i="65"/>
  <c r="E978" i="65"/>
  <c r="E979" i="65"/>
  <c r="E980" i="65"/>
  <c r="E981" i="65"/>
  <c r="E982" i="65"/>
  <c r="E983" i="65"/>
  <c r="E984" i="65"/>
  <c r="E985" i="65"/>
  <c r="E986" i="65"/>
  <c r="E987" i="65"/>
  <c r="E988" i="65"/>
  <c r="E989" i="65"/>
  <c r="E990" i="65"/>
  <c r="E991" i="65"/>
  <c r="E992" i="65"/>
  <c r="E993" i="65"/>
  <c r="E994" i="65"/>
  <c r="E995" i="65"/>
  <c r="E996" i="65"/>
  <c r="E997" i="65"/>
  <c r="E998" i="65"/>
  <c r="E999" i="65"/>
  <c r="E1000" i="65"/>
  <c r="E1001" i="65"/>
  <c r="E1002" i="65"/>
  <c r="E1003" i="65"/>
  <c r="E1004" i="65"/>
  <c r="E1005" i="65"/>
  <c r="E1006" i="65"/>
  <c r="E1007" i="65"/>
  <c r="E1008" i="65"/>
  <c r="E1009" i="65"/>
  <c r="E1010" i="65"/>
  <c r="E1011" i="65"/>
  <c r="E1012" i="65"/>
  <c r="E1013" i="65"/>
  <c r="E1014" i="65"/>
  <c r="E1015" i="65"/>
  <c r="E1016" i="65"/>
  <c r="E1017" i="65"/>
  <c r="E1018" i="65"/>
  <c r="E1019" i="65"/>
  <c r="E1020" i="65"/>
  <c r="E1021" i="65"/>
  <c r="E1022" i="65"/>
  <c r="E1023" i="65"/>
  <c r="E1024" i="65"/>
  <c r="E1025" i="65"/>
  <c r="E1026" i="65"/>
  <c r="E1027" i="65"/>
  <c r="E1028" i="65"/>
  <c r="E1029" i="65"/>
  <c r="E1030" i="65"/>
  <c r="E1031" i="65"/>
  <c r="E1032" i="65"/>
  <c r="E1033" i="65"/>
  <c r="E1034" i="65"/>
  <c r="E1035" i="65"/>
  <c r="E1036" i="65"/>
  <c r="E1037" i="65"/>
  <c r="E1038" i="65"/>
  <c r="E1039" i="65"/>
  <c r="E1040" i="65"/>
  <c r="E1041" i="65"/>
  <c r="E1042" i="65"/>
  <c r="E1043" i="65"/>
  <c r="E1044" i="65"/>
  <c r="E1045" i="65"/>
  <c r="E1046" i="65"/>
  <c r="E1047" i="65"/>
  <c r="E1048" i="65"/>
  <c r="E1049" i="65"/>
  <c r="E1050" i="65"/>
  <c r="E1051" i="65"/>
  <c r="E1052" i="65"/>
  <c r="E1053" i="65"/>
  <c r="E1054" i="65"/>
  <c r="E1055" i="65"/>
  <c r="E1056" i="65"/>
  <c r="E1057" i="65"/>
  <c r="E1058" i="65"/>
  <c r="E1059" i="65"/>
  <c r="E1060" i="65"/>
  <c r="E1061" i="65"/>
  <c r="E1062" i="65"/>
  <c r="E1063" i="65"/>
  <c r="E1064" i="65"/>
  <c r="E1065" i="65"/>
  <c r="E1066" i="65"/>
  <c r="E1067" i="65"/>
  <c r="E1068" i="65"/>
  <c r="E1069" i="65"/>
  <c r="E1070" i="65"/>
  <c r="E1071" i="65"/>
  <c r="E1072" i="65"/>
  <c r="E1073" i="65"/>
  <c r="E1074" i="65"/>
  <c r="E1075" i="65"/>
  <c r="E1076" i="65"/>
  <c r="E1077" i="65"/>
  <c r="E1078" i="65"/>
  <c r="E1079" i="65"/>
  <c r="E1080" i="65"/>
  <c r="E1081" i="65"/>
  <c r="E1082" i="65"/>
  <c r="E1083" i="65"/>
  <c r="E1084" i="65"/>
  <c r="E1085" i="65"/>
  <c r="E1086" i="65"/>
  <c r="E1087" i="65"/>
  <c r="E1088" i="65"/>
  <c r="E1089" i="65"/>
  <c r="E1090" i="65"/>
  <c r="E1091" i="65"/>
  <c r="E1092" i="65"/>
  <c r="E1093" i="65"/>
  <c r="E1094" i="65"/>
  <c r="E1095" i="65"/>
  <c r="E1096" i="65"/>
  <c r="E1097" i="65"/>
  <c r="E1098" i="65"/>
  <c r="E1099" i="65"/>
  <c r="E1100" i="65"/>
  <c r="E1101" i="65"/>
  <c r="E1102" i="65"/>
  <c r="E1103" i="65"/>
  <c r="E1104" i="65"/>
  <c r="E1105" i="65"/>
  <c r="E1106" i="65"/>
  <c r="E1107" i="65"/>
  <c r="E1108" i="65"/>
  <c r="E1109" i="65"/>
  <c r="E1110" i="65"/>
  <c r="E1111" i="65"/>
  <c r="E1112" i="65"/>
  <c r="E1113" i="65"/>
  <c r="E1114" i="65"/>
  <c r="E1115" i="65"/>
  <c r="E1116" i="65"/>
  <c r="E1117" i="65"/>
  <c r="E1118" i="65"/>
  <c r="E1119" i="65"/>
  <c r="E1120" i="65"/>
  <c r="E1121" i="65"/>
  <c r="E1122" i="65"/>
  <c r="E1123" i="65"/>
  <c r="E1124" i="65"/>
  <c r="E1125" i="65"/>
  <c r="E1126" i="65"/>
  <c r="E1127" i="65"/>
  <c r="E1128" i="65"/>
  <c r="E1129" i="65"/>
  <c r="E1130" i="65"/>
  <c r="E1131" i="65"/>
  <c r="E1132" i="65"/>
  <c r="E1133" i="65"/>
  <c r="E1134" i="65"/>
  <c r="E1135" i="65"/>
  <c r="E1136" i="65"/>
  <c r="E1137" i="65"/>
  <c r="E1138" i="65"/>
  <c r="E1139" i="65"/>
  <c r="E1140" i="65"/>
  <c r="E1141" i="65"/>
  <c r="E1142" i="65"/>
  <c r="E1143" i="65"/>
  <c r="E1144" i="65"/>
  <c r="E1145" i="65"/>
  <c r="E1146" i="65"/>
  <c r="E1147" i="65"/>
  <c r="E1148" i="65"/>
  <c r="E1149" i="65"/>
  <c r="E1150" i="65"/>
  <c r="E1151" i="65"/>
  <c r="E1152" i="65"/>
  <c r="E1153" i="65"/>
  <c r="E1154" i="65"/>
  <c r="E1155" i="65"/>
  <c r="E1156" i="65"/>
  <c r="E1157" i="65"/>
  <c r="E1158" i="65"/>
  <c r="E1159" i="65"/>
  <c r="E1160" i="65"/>
  <c r="E1161" i="65"/>
  <c r="E1162" i="65"/>
  <c r="E1163" i="65"/>
  <c r="E1164" i="65"/>
  <c r="E1165" i="65"/>
  <c r="E1166" i="65"/>
  <c r="E1167" i="65"/>
  <c r="E1168" i="65"/>
  <c r="E1169" i="65"/>
  <c r="E1170" i="65"/>
  <c r="E1171" i="65"/>
  <c r="E1172" i="65"/>
  <c r="E1173" i="65"/>
  <c r="E1174" i="65"/>
  <c r="E1175" i="65"/>
  <c r="E1176" i="65"/>
  <c r="E1177" i="65"/>
  <c r="E1178" i="65"/>
  <c r="E1179" i="65"/>
  <c r="E1180" i="65"/>
  <c r="E1181" i="65"/>
  <c r="E1182" i="65"/>
  <c r="E1183" i="65"/>
  <c r="E1184" i="65"/>
  <c r="E1185" i="65"/>
  <c r="E1186" i="65"/>
  <c r="E1187" i="65"/>
  <c r="E1188" i="65"/>
  <c r="E1189" i="65"/>
  <c r="E1190" i="65"/>
  <c r="E1191" i="65"/>
  <c r="E1192" i="65"/>
  <c r="E1193" i="65"/>
  <c r="E1194" i="65"/>
  <c r="E1195" i="65"/>
  <c r="E1196" i="65"/>
  <c r="E1197" i="65"/>
  <c r="E1198" i="65"/>
  <c r="E1199" i="65"/>
  <c r="E1200" i="65"/>
  <c r="E1201" i="65"/>
  <c r="E1202" i="65"/>
  <c r="E1203" i="65"/>
  <c r="E1204" i="65"/>
  <c r="E1205" i="65"/>
  <c r="E1206" i="65"/>
  <c r="E1207" i="65"/>
  <c r="E1208" i="65"/>
  <c r="E1209" i="65"/>
  <c r="E1210" i="65"/>
  <c r="E1211" i="65"/>
  <c r="E1212" i="65"/>
  <c r="E1213" i="65"/>
  <c r="E1214" i="65"/>
  <c r="E1215" i="65"/>
  <c r="E1216" i="65"/>
  <c r="E1217" i="65"/>
  <c r="E1218" i="65"/>
  <c r="E1219" i="65"/>
  <c r="E1220" i="65"/>
  <c r="E1221" i="65"/>
  <c r="E1222" i="65"/>
  <c r="E1223" i="65"/>
  <c r="E1224" i="65"/>
  <c r="E1225" i="65"/>
  <c r="E1226" i="65"/>
  <c r="E1227" i="65"/>
  <c r="E1228" i="65"/>
  <c r="E1229" i="65"/>
  <c r="E1230" i="65"/>
  <c r="E1231" i="65"/>
  <c r="E1232" i="65"/>
  <c r="E1233" i="65"/>
  <c r="E1234" i="65"/>
  <c r="E1235" i="65"/>
  <c r="E1236" i="65"/>
  <c r="E1237" i="65"/>
  <c r="E1238" i="65"/>
  <c r="E1239" i="65"/>
  <c r="E1240" i="65"/>
  <c r="E1241" i="65"/>
  <c r="E1242" i="65"/>
  <c r="E1243" i="65"/>
  <c r="E1244" i="65"/>
  <c r="E1245" i="65"/>
  <c r="E1246" i="65"/>
  <c r="E1247" i="65"/>
  <c r="E1248" i="65"/>
  <c r="E1249" i="65"/>
  <c r="E1250" i="65"/>
  <c r="E1251" i="65"/>
  <c r="E1252" i="65"/>
  <c r="E1253" i="65"/>
  <c r="E1254" i="65"/>
  <c r="E1255" i="65"/>
  <c r="E1256" i="65"/>
  <c r="E1257" i="65"/>
  <c r="E1258" i="65"/>
  <c r="E1259" i="65"/>
  <c r="E1260" i="65"/>
  <c r="E1261" i="65"/>
  <c r="E1262" i="65"/>
  <c r="E1263" i="65"/>
  <c r="E1264" i="65"/>
  <c r="E1265" i="65"/>
  <c r="E1266" i="65"/>
  <c r="E1267" i="65"/>
  <c r="E1268" i="65"/>
  <c r="E1269" i="65"/>
  <c r="E1270" i="65"/>
  <c r="E1271" i="65"/>
  <c r="E1272" i="65"/>
  <c r="E1273" i="65"/>
  <c r="E1274" i="65"/>
  <c r="E1275" i="65"/>
  <c r="E1276" i="65"/>
  <c r="E1277" i="65"/>
  <c r="E1278" i="65"/>
  <c r="E1279" i="65"/>
  <c r="E1280" i="65"/>
  <c r="E1281" i="65"/>
  <c r="E1282" i="65"/>
  <c r="E1283" i="65"/>
  <c r="E1284" i="65"/>
  <c r="E1285" i="65"/>
  <c r="E1286" i="65"/>
  <c r="E1287" i="65"/>
  <c r="E1288" i="65"/>
  <c r="E1289" i="65"/>
  <c r="E1290" i="65"/>
  <c r="E1291" i="65"/>
  <c r="E1292" i="65"/>
  <c r="E1293" i="65"/>
  <c r="E1294" i="65"/>
  <c r="E1295" i="65"/>
  <c r="E1296" i="65"/>
  <c r="E1297" i="65"/>
  <c r="E1298" i="65"/>
  <c r="E1299" i="65"/>
  <c r="E1300" i="65"/>
  <c r="E1301" i="65"/>
  <c r="E1302" i="65"/>
  <c r="E1303" i="65"/>
  <c r="E1304" i="65"/>
  <c r="E1305" i="65"/>
  <c r="E1306" i="65"/>
  <c r="E1307" i="65"/>
  <c r="E1308" i="65"/>
  <c r="E1309" i="65"/>
  <c r="E1310" i="65"/>
  <c r="E1311" i="65"/>
  <c r="E1312" i="65"/>
  <c r="E1313" i="65"/>
  <c r="E1314" i="65"/>
  <c r="E1315" i="65"/>
  <c r="E1316" i="65"/>
  <c r="E1317" i="65"/>
  <c r="E1318" i="65"/>
  <c r="E1319" i="65"/>
  <c r="E1320" i="65"/>
  <c r="E1321" i="65"/>
  <c r="E1322" i="65"/>
  <c r="E1323" i="65"/>
  <c r="E1324" i="65"/>
  <c r="E1325" i="65"/>
  <c r="E1326" i="65"/>
  <c r="E1327" i="65"/>
  <c r="E1328" i="65"/>
  <c r="E1329" i="65"/>
  <c r="E1330" i="65"/>
  <c r="E1331" i="65"/>
  <c r="E1332" i="65"/>
  <c r="E1333" i="65"/>
  <c r="E1334" i="65"/>
  <c r="E1335" i="65"/>
  <c r="E1336" i="65"/>
  <c r="E1337" i="65"/>
  <c r="E1338" i="65"/>
  <c r="E1339" i="65"/>
  <c r="E1340" i="65"/>
  <c r="E1341" i="65"/>
  <c r="E1342" i="65"/>
  <c r="E1343" i="65"/>
  <c r="E1344" i="65"/>
  <c r="E1345" i="65"/>
  <c r="E1346" i="65"/>
  <c r="E1347" i="65"/>
  <c r="E1348" i="65"/>
  <c r="E1349" i="65"/>
  <c r="E1350" i="65"/>
  <c r="E1351" i="65"/>
  <c r="E1352" i="65"/>
  <c r="E1353" i="65"/>
  <c r="E1354" i="65"/>
  <c r="E1355" i="65"/>
  <c r="E1356" i="65"/>
  <c r="E1357" i="65"/>
  <c r="E1358" i="65"/>
  <c r="E1359" i="65"/>
  <c r="E1360" i="65"/>
  <c r="E1361" i="65"/>
  <c r="E1362" i="65"/>
  <c r="E1363" i="65"/>
  <c r="E1364" i="65"/>
  <c r="E1365" i="65"/>
  <c r="E1366" i="65"/>
  <c r="E1367" i="65"/>
  <c r="E1368" i="65"/>
  <c r="E1369" i="65"/>
  <c r="E1370" i="65"/>
  <c r="E1371" i="65"/>
  <c r="E1372" i="65"/>
  <c r="E1373" i="65"/>
  <c r="E1374" i="65"/>
  <c r="E1375" i="65"/>
  <c r="E1376" i="65"/>
  <c r="E1377" i="65"/>
  <c r="E1378" i="65"/>
  <c r="E1379" i="65"/>
  <c r="E1380" i="65"/>
  <c r="E1381" i="65"/>
  <c r="E1382" i="65"/>
  <c r="E1383" i="65"/>
  <c r="E1384" i="65"/>
  <c r="E1385" i="65"/>
  <c r="E1386" i="65"/>
  <c r="E1387" i="65"/>
  <c r="E1388" i="65"/>
  <c r="E1389" i="65"/>
  <c r="E1390" i="65"/>
  <c r="E1391" i="65"/>
  <c r="E1392" i="65"/>
  <c r="E1393" i="65"/>
  <c r="E1394" i="65"/>
  <c r="E1395" i="65"/>
  <c r="E1396" i="65"/>
  <c r="E1397" i="65"/>
  <c r="E1398" i="65"/>
  <c r="E1399" i="65"/>
  <c r="E1400" i="65"/>
  <c r="E1401" i="65"/>
  <c r="E1402" i="65"/>
  <c r="E1403" i="65"/>
  <c r="E1404" i="65"/>
  <c r="E1405" i="65"/>
  <c r="E1406" i="65"/>
  <c r="E1407" i="65"/>
  <c r="E1408" i="65"/>
  <c r="E1409" i="65"/>
  <c r="E1410" i="65"/>
  <c r="E1411" i="65"/>
  <c r="E1412" i="65"/>
  <c r="E1413" i="65"/>
  <c r="E1414" i="65"/>
  <c r="E1415" i="65"/>
  <c r="E1416" i="65"/>
  <c r="E1417" i="65"/>
  <c r="E1418" i="65"/>
  <c r="E1419" i="65"/>
  <c r="E1420" i="65"/>
  <c r="E1421" i="65"/>
  <c r="E1422" i="65"/>
  <c r="E1423" i="65"/>
  <c r="E1424" i="65"/>
  <c r="E1425" i="65"/>
  <c r="E1426" i="65"/>
  <c r="E1427" i="65"/>
  <c r="E1428" i="65"/>
  <c r="E1429" i="65"/>
  <c r="E1430" i="65"/>
  <c r="E1431" i="65"/>
  <c r="E1432" i="65"/>
  <c r="E1433" i="65"/>
  <c r="E1434" i="65"/>
  <c r="E1435" i="65"/>
  <c r="E1436" i="65"/>
  <c r="E1437" i="65"/>
  <c r="E1438" i="65"/>
  <c r="E1439" i="65"/>
  <c r="E1440" i="65"/>
  <c r="E1441" i="65"/>
  <c r="E1442" i="65"/>
  <c r="E1443" i="65"/>
  <c r="E1444" i="65"/>
  <c r="E1445" i="65"/>
  <c r="E1446" i="65"/>
  <c r="E1447" i="65"/>
  <c r="E1448" i="65"/>
  <c r="E1449" i="65"/>
  <c r="E1450" i="65"/>
  <c r="E1451" i="65"/>
  <c r="E1452" i="65"/>
  <c r="E1453" i="65"/>
  <c r="E1454" i="65"/>
  <c r="E1455" i="65"/>
  <c r="E1456" i="65"/>
  <c r="E1457" i="65"/>
  <c r="E1458" i="65"/>
  <c r="E1459" i="65"/>
  <c r="E1460" i="65"/>
  <c r="E1461" i="65"/>
  <c r="E1462" i="65"/>
  <c r="E1463" i="65"/>
  <c r="E1464" i="65"/>
  <c r="E1465" i="65"/>
  <c r="E1466" i="65"/>
  <c r="E1467" i="65"/>
  <c r="E1468" i="65"/>
  <c r="E1469" i="65"/>
  <c r="E1470" i="65"/>
  <c r="E1471" i="65"/>
  <c r="E1472" i="65"/>
  <c r="E1473" i="65"/>
  <c r="E1474" i="65"/>
  <c r="E1475" i="65"/>
  <c r="E1476" i="65"/>
  <c r="E1477" i="65"/>
  <c r="E1478" i="65"/>
  <c r="E1479" i="65"/>
  <c r="E1480" i="65"/>
  <c r="E1481" i="65"/>
  <c r="E1482" i="65"/>
  <c r="E1483" i="65"/>
  <c r="E1484" i="65"/>
  <c r="E1485" i="65"/>
  <c r="E1486" i="65"/>
  <c r="E1487" i="65"/>
  <c r="E1488" i="65"/>
  <c r="E1489" i="65"/>
  <c r="E1490" i="65"/>
  <c r="E1491" i="65"/>
  <c r="E1492" i="65"/>
  <c r="E1493" i="65"/>
  <c r="E1494" i="65"/>
  <c r="E1495" i="65"/>
  <c r="E1496" i="65"/>
  <c r="E1497" i="65"/>
  <c r="E1498" i="65"/>
  <c r="E1499" i="65"/>
  <c r="E1500" i="65"/>
  <c r="E1501" i="65"/>
  <c r="E1502" i="65"/>
  <c r="E1503" i="65"/>
  <c r="E1504" i="65"/>
  <c r="E1505" i="65"/>
  <c r="E1506" i="65"/>
  <c r="E1507" i="65"/>
  <c r="E1508" i="65"/>
  <c r="E1509" i="65"/>
  <c r="E1510" i="65"/>
  <c r="E1511" i="65"/>
  <c r="E1512" i="65"/>
  <c r="E1513" i="65"/>
  <c r="E1514" i="65"/>
  <c r="E1515" i="65"/>
  <c r="E1516" i="65"/>
  <c r="E1517" i="65"/>
  <c r="E1518" i="65"/>
  <c r="E1519" i="65"/>
  <c r="E1520" i="65"/>
  <c r="E1521" i="65"/>
  <c r="E1522" i="65"/>
  <c r="E1523" i="65"/>
  <c r="E1524" i="65"/>
  <c r="E1525" i="65"/>
  <c r="E1526" i="65"/>
  <c r="E1527" i="65"/>
  <c r="E1528" i="65"/>
  <c r="E1529" i="65"/>
  <c r="E1530" i="65"/>
  <c r="E1531" i="65"/>
  <c r="E1532" i="65"/>
  <c r="E1533" i="65"/>
  <c r="E1534" i="65"/>
  <c r="E1535" i="65"/>
  <c r="E1536" i="65"/>
  <c r="E1537" i="65"/>
  <c r="E1538" i="65"/>
  <c r="E1539" i="65"/>
  <c r="E1540" i="65"/>
  <c r="E1541" i="65"/>
  <c r="E1542" i="65"/>
  <c r="E1543" i="65"/>
  <c r="E1544" i="65"/>
  <c r="E1545" i="65"/>
  <c r="E1546" i="65"/>
  <c r="E1547" i="65"/>
  <c r="E1548" i="65"/>
  <c r="E1549" i="65"/>
  <c r="E1550" i="65"/>
  <c r="E1551" i="65"/>
  <c r="E1552" i="65"/>
  <c r="E1553" i="65"/>
  <c r="E1554" i="65"/>
  <c r="E1555" i="65"/>
  <c r="E1556" i="65"/>
  <c r="E1557" i="65"/>
  <c r="E1558" i="65"/>
  <c r="E1559" i="65"/>
  <c r="E1560" i="65"/>
  <c r="E1561" i="65"/>
  <c r="E1562" i="65"/>
  <c r="E1563" i="65"/>
  <c r="E1564" i="65"/>
  <c r="E1565" i="65"/>
  <c r="E1566" i="65"/>
  <c r="E1567" i="65"/>
  <c r="E1568" i="65"/>
  <c r="E1569" i="65"/>
  <c r="E1570" i="65"/>
  <c r="E1571" i="65"/>
  <c r="E1572" i="65"/>
  <c r="E1573" i="65"/>
  <c r="E1574" i="65"/>
  <c r="E1575" i="65"/>
  <c r="E1576" i="65"/>
  <c r="E1577" i="65"/>
  <c r="E1578" i="65"/>
  <c r="E1579" i="65"/>
  <c r="E1580" i="65"/>
  <c r="E1581" i="65"/>
  <c r="E1582" i="65"/>
  <c r="E1583" i="65"/>
  <c r="E1584" i="65"/>
  <c r="E1585" i="65"/>
  <c r="E1586" i="65"/>
  <c r="E1587" i="65"/>
  <c r="E1588" i="65"/>
  <c r="E1589" i="65"/>
  <c r="E1590" i="65"/>
  <c r="E1591" i="65"/>
  <c r="E1592" i="65"/>
  <c r="E1593" i="65"/>
  <c r="E1594" i="65"/>
  <c r="E1595" i="65"/>
  <c r="E1596" i="65"/>
  <c r="E1597" i="65"/>
  <c r="E1598" i="65"/>
  <c r="E1599" i="65"/>
  <c r="E1600" i="65"/>
  <c r="E1601" i="65"/>
  <c r="E1602" i="65"/>
  <c r="E1603" i="65"/>
  <c r="E1604" i="65"/>
  <c r="E1605" i="65"/>
  <c r="E1606" i="65"/>
  <c r="E1607" i="65"/>
  <c r="E1608" i="65"/>
  <c r="E1609" i="65"/>
  <c r="E1610" i="65"/>
  <c r="E1611" i="65"/>
  <c r="E1612" i="65"/>
  <c r="E1613" i="65"/>
  <c r="E1614" i="65"/>
  <c r="E1615" i="65"/>
  <c r="E1616" i="65"/>
  <c r="E1617" i="65"/>
  <c r="E1618" i="65"/>
  <c r="E1619" i="65"/>
  <c r="E1620" i="65"/>
  <c r="E1621" i="65"/>
  <c r="E1622" i="65"/>
  <c r="E1623" i="65"/>
  <c r="E1624" i="65"/>
  <c r="E1625" i="65"/>
  <c r="E1626" i="65"/>
  <c r="E1627" i="65"/>
  <c r="E1628" i="65"/>
  <c r="E1629" i="65"/>
  <c r="E1630" i="65"/>
  <c r="E1631" i="65"/>
  <c r="E1632" i="65"/>
  <c r="E1633" i="65"/>
  <c r="E1634" i="65"/>
  <c r="E1635" i="65"/>
  <c r="E1636" i="65"/>
  <c r="E1637" i="65"/>
  <c r="E1638" i="65"/>
  <c r="E1639" i="65"/>
  <c r="E1640" i="65"/>
  <c r="E1641" i="65"/>
  <c r="E1642" i="65"/>
  <c r="E1643" i="65"/>
  <c r="E1644" i="65"/>
  <c r="E1645" i="65"/>
  <c r="E1646" i="65"/>
  <c r="E1647" i="65"/>
  <c r="E1648" i="65"/>
  <c r="E1649" i="65"/>
  <c r="E1650" i="65"/>
  <c r="E1651" i="65"/>
  <c r="E1652" i="65"/>
  <c r="E1653" i="65"/>
  <c r="E1654" i="65"/>
  <c r="E1655" i="65"/>
  <c r="E1656" i="65"/>
  <c r="E1657" i="65"/>
  <c r="E1658" i="65"/>
  <c r="E1659" i="65"/>
  <c r="E1660" i="65"/>
  <c r="E1661" i="65"/>
  <c r="E1662" i="65"/>
  <c r="E1663" i="65"/>
  <c r="E1664" i="65"/>
  <c r="E1665" i="65"/>
  <c r="E1666" i="65"/>
  <c r="E1667" i="65"/>
  <c r="E1668" i="65"/>
  <c r="E1669" i="65"/>
  <c r="E1670" i="65"/>
  <c r="E1671" i="65"/>
  <c r="E1672" i="65"/>
  <c r="E1673" i="65"/>
  <c r="E1674" i="65"/>
  <c r="E1675" i="65"/>
  <c r="E1676" i="65"/>
  <c r="E1677" i="65"/>
  <c r="E1678" i="65"/>
  <c r="E1679" i="65"/>
  <c r="E1680" i="65"/>
  <c r="E1681" i="65"/>
  <c r="E1682" i="65"/>
  <c r="E1683" i="65"/>
  <c r="E1684" i="65"/>
  <c r="E1685" i="65"/>
  <c r="E1686" i="65"/>
  <c r="E1687" i="65"/>
  <c r="E1688" i="65"/>
  <c r="E1689" i="65"/>
  <c r="E1690" i="65"/>
  <c r="E1691" i="65"/>
  <c r="E1692" i="65"/>
  <c r="E1693" i="65"/>
  <c r="E1694" i="65"/>
  <c r="E1695" i="65"/>
  <c r="E1696" i="65"/>
  <c r="E1697" i="65"/>
  <c r="E1698" i="65"/>
  <c r="E1699" i="65"/>
  <c r="E1700" i="65"/>
  <c r="E1701" i="65"/>
  <c r="E1702" i="65"/>
  <c r="E1703" i="65"/>
  <c r="E1704" i="65"/>
  <c r="E1705" i="65"/>
  <c r="E1706" i="65"/>
  <c r="E1707" i="65"/>
  <c r="E1708" i="65"/>
  <c r="E1709" i="65"/>
  <c r="E1710" i="65"/>
  <c r="E1711" i="65"/>
  <c r="E1712" i="65"/>
  <c r="E1713" i="65"/>
  <c r="E1714" i="65"/>
  <c r="E1715" i="65"/>
  <c r="E1716" i="65"/>
  <c r="E1717" i="65"/>
  <c r="E1718" i="65"/>
  <c r="E1719" i="65"/>
  <c r="E1720" i="65"/>
  <c r="E1721" i="65"/>
  <c r="E1722" i="65"/>
  <c r="E1723" i="65"/>
  <c r="E1724" i="65"/>
  <c r="E1725" i="65"/>
  <c r="E1726" i="65"/>
  <c r="E1727" i="65"/>
  <c r="E1728" i="65"/>
  <c r="E1729" i="65"/>
  <c r="E1730" i="65"/>
  <c r="E1731" i="65"/>
  <c r="E1732" i="65"/>
  <c r="E1733" i="65"/>
  <c r="E1734" i="65"/>
  <c r="E1735" i="65"/>
  <c r="E1736" i="65"/>
  <c r="E1737" i="65"/>
  <c r="E1738" i="65"/>
  <c r="E1739" i="65"/>
  <c r="E1740" i="65"/>
  <c r="E1741" i="65"/>
  <c r="E1742" i="65"/>
  <c r="E1743" i="65"/>
  <c r="E1744" i="65"/>
  <c r="E1745" i="65"/>
  <c r="E1746" i="65"/>
  <c r="E1747" i="65"/>
  <c r="E1748" i="65"/>
  <c r="E1749" i="65"/>
  <c r="E1750" i="65"/>
  <c r="E1751" i="65"/>
  <c r="E1752" i="65"/>
  <c r="E1753" i="65"/>
  <c r="E1754" i="65"/>
  <c r="E1755" i="65"/>
  <c r="E1756" i="65"/>
  <c r="E1757" i="65"/>
  <c r="E1758" i="65"/>
  <c r="E1759" i="65"/>
  <c r="E1760" i="65"/>
  <c r="E1761" i="65"/>
  <c r="E1762" i="65"/>
  <c r="E1763" i="65"/>
  <c r="E1764" i="65"/>
  <c r="E1765" i="65"/>
  <c r="E1766" i="65"/>
  <c r="E1767" i="65"/>
  <c r="E1768" i="65"/>
  <c r="E1769" i="65"/>
  <c r="E1770" i="65"/>
  <c r="E1771" i="65"/>
  <c r="E1772" i="65"/>
  <c r="E1773" i="65"/>
  <c r="E1774" i="65"/>
  <c r="E1775" i="65"/>
  <c r="E1776" i="65"/>
  <c r="E1777" i="65"/>
  <c r="E1778" i="65"/>
  <c r="E1779" i="65"/>
  <c r="E1780" i="65"/>
  <c r="E1781" i="65"/>
  <c r="E1782" i="65"/>
  <c r="E1783" i="65"/>
  <c r="E1784" i="65"/>
  <c r="E1785" i="65"/>
  <c r="E1786" i="65"/>
  <c r="E1787" i="65"/>
  <c r="E1788" i="65"/>
  <c r="E1789" i="65"/>
  <c r="E1790" i="65"/>
  <c r="E1791" i="65"/>
  <c r="E1792" i="65"/>
  <c r="E1793" i="65"/>
  <c r="E1794" i="65"/>
  <c r="E1795" i="65"/>
  <c r="E1796" i="65"/>
  <c r="E1797" i="65"/>
  <c r="E1798" i="65"/>
  <c r="E1799" i="65"/>
  <c r="E1800" i="65"/>
  <c r="E1801" i="65"/>
  <c r="E1802" i="65"/>
  <c r="E1803" i="65"/>
  <c r="E1804" i="65"/>
  <c r="E1805" i="65"/>
  <c r="E1806" i="65"/>
  <c r="E1807" i="65"/>
  <c r="E1808" i="65"/>
  <c r="E1809" i="65"/>
  <c r="E1810" i="65"/>
  <c r="E1811" i="65"/>
  <c r="E1812" i="65"/>
  <c r="E1813" i="65"/>
  <c r="E1814" i="65"/>
  <c r="E1815" i="65"/>
  <c r="E1816" i="65"/>
  <c r="E1817" i="65"/>
  <c r="E1818" i="65"/>
  <c r="E1819" i="65"/>
  <c r="E1820" i="65"/>
  <c r="E1821" i="65"/>
  <c r="E1822" i="65"/>
  <c r="E1823" i="65"/>
  <c r="E1824" i="65"/>
  <c r="E1825" i="65"/>
  <c r="E1826" i="65"/>
  <c r="E1827" i="65"/>
  <c r="E1828" i="65"/>
  <c r="E1829" i="65"/>
  <c r="E1830" i="65"/>
  <c r="E1831" i="65"/>
  <c r="E1832" i="65"/>
  <c r="E1833" i="65"/>
  <c r="E1834" i="65"/>
  <c r="E1835" i="65"/>
  <c r="E1836" i="65"/>
  <c r="E1837" i="65"/>
  <c r="E1838" i="65"/>
  <c r="E1839" i="65"/>
  <c r="E1840" i="65"/>
  <c r="E1841" i="65"/>
  <c r="E1842" i="65"/>
  <c r="E1843" i="65"/>
  <c r="E1844" i="65"/>
  <c r="D1845" i="65"/>
  <c r="E1845" i="65"/>
  <c r="C11" i="65" l="1"/>
  <c r="C12" i="65"/>
  <c r="C8" i="65" l="1"/>
  <c r="H80" i="68" l="1"/>
  <c r="B1" i="63" l="1"/>
  <c r="G1845" i="62" l="1"/>
  <c r="G1844" i="62"/>
  <c r="G1843" i="62"/>
  <c r="G1842" i="62"/>
  <c r="G1841" i="62"/>
  <c r="G1840" i="62"/>
  <c r="G1839" i="62"/>
  <c r="G1838" i="62"/>
  <c r="G1837" i="62"/>
  <c r="G1836" i="62"/>
  <c r="G1835" i="62"/>
  <c r="G1834" i="62"/>
  <c r="G1833" i="62"/>
  <c r="G1832" i="62"/>
  <c r="G1831" i="62"/>
  <c r="G1830" i="62"/>
  <c r="G1829" i="62"/>
  <c r="G1828" i="62"/>
  <c r="G1827" i="62"/>
  <c r="G1826" i="62"/>
  <c r="G1825" i="62"/>
  <c r="G1824" i="62"/>
  <c r="G1823" i="62"/>
  <c r="G1822" i="62"/>
  <c r="G1821" i="62"/>
  <c r="G1820" i="62"/>
  <c r="G1819" i="62"/>
  <c r="G1818" i="62"/>
  <c r="G1817" i="62"/>
  <c r="G1816" i="62"/>
  <c r="G1815" i="62"/>
  <c r="G1814" i="62"/>
  <c r="G1813" i="62"/>
  <c r="G1812" i="62"/>
  <c r="G1811" i="62"/>
  <c r="G1810" i="62"/>
  <c r="G1809" i="62"/>
  <c r="G1808" i="62"/>
  <c r="G1807" i="62"/>
  <c r="G1806" i="62"/>
  <c r="G1805" i="62"/>
  <c r="G1804" i="62"/>
  <c r="G1803" i="62"/>
  <c r="G1802" i="62"/>
  <c r="G1801" i="62"/>
  <c r="G1800" i="62"/>
  <c r="G1799" i="62"/>
  <c r="G1798" i="62"/>
  <c r="G1797" i="62"/>
  <c r="G1796" i="62"/>
  <c r="G1795" i="62"/>
  <c r="G1794" i="62"/>
  <c r="G1793" i="62"/>
  <c r="G1792" i="62"/>
  <c r="G1791" i="62"/>
  <c r="G1790" i="62"/>
  <c r="G1789" i="62"/>
  <c r="G1788" i="62"/>
  <c r="G1787" i="62"/>
  <c r="G1786" i="62"/>
  <c r="G1785" i="62"/>
  <c r="G1784" i="62"/>
  <c r="G1783" i="62"/>
  <c r="G1782" i="62"/>
  <c r="G1781" i="62"/>
  <c r="G1780" i="62"/>
  <c r="G1779" i="62"/>
  <c r="G1778" i="62"/>
  <c r="G1777" i="62"/>
  <c r="G1776" i="62"/>
  <c r="G1775" i="62"/>
  <c r="G1774" i="62"/>
  <c r="G1773" i="62"/>
  <c r="G1772" i="62"/>
  <c r="G1771" i="62"/>
  <c r="G1770" i="62"/>
  <c r="G1769" i="62"/>
  <c r="G1768" i="62"/>
  <c r="G1767" i="62"/>
  <c r="G1766" i="62"/>
  <c r="G1765" i="62"/>
  <c r="G1764" i="62"/>
  <c r="G1763" i="62"/>
  <c r="G1762" i="62"/>
  <c r="G1761" i="62"/>
  <c r="G1760" i="62"/>
  <c r="G1759" i="62"/>
  <c r="G1758" i="62"/>
  <c r="G1757" i="62"/>
  <c r="G1756" i="62"/>
  <c r="G1755" i="62"/>
  <c r="G1754" i="62"/>
  <c r="G1753" i="62"/>
  <c r="G1752" i="62"/>
  <c r="G1751" i="62"/>
  <c r="G1750" i="62"/>
  <c r="G1749" i="62"/>
  <c r="G1748" i="62"/>
  <c r="G1747" i="62"/>
  <c r="G1746" i="62"/>
  <c r="G1745" i="62"/>
  <c r="G1744" i="62"/>
  <c r="G1743" i="62"/>
  <c r="G1742" i="62"/>
  <c r="G1741" i="62"/>
  <c r="G1740" i="62"/>
  <c r="G1739" i="62"/>
  <c r="G1738" i="62"/>
  <c r="G1737" i="62"/>
  <c r="G1736" i="62"/>
  <c r="G1735" i="62"/>
  <c r="G1734" i="62"/>
  <c r="G1733" i="62"/>
  <c r="G1732" i="62"/>
  <c r="G1731" i="62"/>
  <c r="G1730" i="62"/>
  <c r="G1729" i="62"/>
  <c r="G1728" i="62"/>
  <c r="G1727" i="62"/>
  <c r="G1726" i="62"/>
  <c r="G1725" i="62"/>
  <c r="G1724" i="62"/>
  <c r="G1723" i="62"/>
  <c r="G1722" i="62"/>
  <c r="G1721" i="62"/>
  <c r="G1720" i="62"/>
  <c r="G1719" i="62"/>
  <c r="G1718" i="62"/>
  <c r="G1717" i="62"/>
  <c r="G1716" i="62"/>
  <c r="G1715" i="62"/>
  <c r="G1714" i="62"/>
  <c r="G1713" i="62"/>
  <c r="G1712" i="62"/>
  <c r="G1711" i="62"/>
  <c r="G1710" i="62"/>
  <c r="G1709" i="62"/>
  <c r="G1708" i="62"/>
  <c r="G1707" i="62"/>
  <c r="G1706" i="62"/>
  <c r="G1705" i="62"/>
  <c r="G1704" i="62"/>
  <c r="G1703" i="62"/>
  <c r="G1702" i="62"/>
  <c r="G1701" i="62"/>
  <c r="G1700" i="62"/>
  <c r="G1699" i="62"/>
  <c r="G1698" i="62"/>
  <c r="G1697" i="62"/>
  <c r="G1696" i="62"/>
  <c r="G1695" i="62"/>
  <c r="G1694" i="62"/>
  <c r="G1693" i="62"/>
  <c r="G1692" i="62"/>
  <c r="G1691" i="62"/>
  <c r="G1690" i="62"/>
  <c r="G1689" i="62"/>
  <c r="G1688" i="62"/>
  <c r="G1687" i="62"/>
  <c r="G1686" i="62"/>
  <c r="G1685" i="62"/>
  <c r="G1684" i="62"/>
  <c r="G1683" i="62"/>
  <c r="G1682" i="62"/>
  <c r="G1681" i="62"/>
  <c r="G1680" i="62"/>
  <c r="G1679" i="62"/>
  <c r="G1678" i="62"/>
  <c r="G1677" i="62"/>
  <c r="G1676" i="62"/>
  <c r="G1675" i="62"/>
  <c r="G1674" i="62"/>
  <c r="G1673" i="62"/>
  <c r="G1672" i="62"/>
  <c r="G1671" i="62"/>
  <c r="G1670" i="62"/>
  <c r="G1669" i="62"/>
  <c r="G1668" i="62"/>
  <c r="G1667" i="62"/>
  <c r="G1666" i="62"/>
  <c r="G1665" i="62"/>
  <c r="G1664" i="62"/>
  <c r="G1663" i="62"/>
  <c r="G1662" i="62"/>
  <c r="G1661" i="62"/>
  <c r="G1660" i="62"/>
  <c r="G1659" i="62"/>
  <c r="G1658" i="62"/>
  <c r="G1657" i="62"/>
  <c r="G1656" i="62"/>
  <c r="G1655" i="62"/>
  <c r="G1654" i="62"/>
  <c r="G1653" i="62"/>
  <c r="G1652" i="62"/>
  <c r="G1651" i="62"/>
  <c r="G1650" i="62"/>
  <c r="G1649" i="62"/>
  <c r="G1648" i="62"/>
  <c r="G1647" i="62"/>
  <c r="G1646" i="62"/>
  <c r="G1645" i="62"/>
  <c r="G1644" i="62"/>
  <c r="G1643" i="62"/>
  <c r="G1642" i="62"/>
  <c r="G1641" i="62"/>
  <c r="G1640" i="62"/>
  <c r="G1639" i="62"/>
  <c r="G1638" i="62"/>
  <c r="G1637" i="62"/>
  <c r="G1636" i="62"/>
  <c r="G1635" i="62"/>
  <c r="G1634" i="62"/>
  <c r="G1633" i="62"/>
  <c r="G1632" i="62"/>
  <c r="G1631" i="62"/>
  <c r="G1630" i="62"/>
  <c r="G1629" i="62"/>
  <c r="G1628" i="62"/>
  <c r="G1627" i="62"/>
  <c r="G1626" i="62"/>
  <c r="G1625" i="62"/>
  <c r="G1624" i="62"/>
  <c r="G1623" i="62"/>
  <c r="G1622" i="62"/>
  <c r="G1621" i="62"/>
  <c r="G1620" i="62"/>
  <c r="G1619" i="62"/>
  <c r="G1618" i="62"/>
  <c r="G1617" i="62"/>
  <c r="G1616" i="62"/>
  <c r="G1615" i="62"/>
  <c r="G1614" i="62"/>
  <c r="G1613" i="62"/>
  <c r="G1612" i="62"/>
  <c r="G1611" i="62"/>
  <c r="G1610" i="62"/>
  <c r="G1609" i="62"/>
  <c r="G1608" i="62"/>
  <c r="G1607" i="62"/>
  <c r="G1606" i="62"/>
  <c r="G1605" i="62"/>
  <c r="G1604" i="62"/>
  <c r="G1603" i="62"/>
  <c r="G1602" i="62"/>
  <c r="G1601" i="62"/>
  <c r="G1600" i="62"/>
  <c r="G1599" i="62"/>
  <c r="G1598" i="62"/>
  <c r="G1597" i="62"/>
  <c r="G1596" i="62"/>
  <c r="G1595" i="62"/>
  <c r="G1594" i="62"/>
  <c r="G1593" i="62"/>
  <c r="G1592" i="62"/>
  <c r="G1591" i="62"/>
  <c r="G1590" i="62"/>
  <c r="G1589" i="62"/>
  <c r="G1588" i="62"/>
  <c r="G1587" i="62"/>
  <c r="G1586" i="62"/>
  <c r="G1585" i="62"/>
  <c r="G1584" i="62"/>
  <c r="G1583" i="62"/>
  <c r="G1582" i="62"/>
  <c r="G1581" i="62"/>
  <c r="G1580" i="62"/>
  <c r="G1579" i="62"/>
  <c r="G1578" i="62"/>
  <c r="G1577" i="62"/>
  <c r="G1576" i="62"/>
  <c r="G1575" i="62"/>
  <c r="G1574" i="62"/>
  <c r="G1573" i="62"/>
  <c r="G1572" i="62"/>
  <c r="G1571" i="62"/>
  <c r="G1570" i="62"/>
  <c r="G1569" i="62"/>
  <c r="G1568" i="62"/>
  <c r="G1567" i="62"/>
  <c r="G1566" i="62"/>
  <c r="G1565" i="62"/>
  <c r="G1564" i="62"/>
  <c r="G1563" i="62"/>
  <c r="G1562" i="62"/>
  <c r="G1561" i="62"/>
  <c r="G1560" i="62"/>
  <c r="G1559" i="62"/>
  <c r="G1558" i="62"/>
  <c r="G1557" i="62"/>
  <c r="G1556" i="62"/>
  <c r="G1555" i="62"/>
  <c r="G1554" i="62"/>
  <c r="G1553" i="62"/>
  <c r="G1552" i="62"/>
  <c r="G1551" i="62"/>
  <c r="G1550" i="62"/>
  <c r="G1549" i="62"/>
  <c r="G1548" i="62"/>
  <c r="G1547" i="62"/>
  <c r="G1546" i="62"/>
  <c r="G1545" i="62"/>
  <c r="G1544" i="62"/>
  <c r="G1543" i="62"/>
  <c r="G1542" i="62"/>
  <c r="G1541" i="62"/>
  <c r="G1540" i="62"/>
  <c r="G1539" i="62"/>
  <c r="G1538" i="62"/>
  <c r="G1537" i="62"/>
  <c r="G1536" i="62"/>
  <c r="G1535" i="62"/>
  <c r="G1534" i="62"/>
  <c r="G1533" i="62"/>
  <c r="G1532" i="62"/>
  <c r="G1531" i="62"/>
  <c r="G1530" i="62"/>
  <c r="G1529" i="62"/>
  <c r="G1528" i="62"/>
  <c r="G1527" i="62"/>
  <c r="G1526" i="62"/>
  <c r="G1525" i="62"/>
  <c r="G1524" i="62"/>
  <c r="G1523" i="62"/>
  <c r="G1522" i="62"/>
  <c r="G1521" i="62"/>
  <c r="G1520" i="62"/>
  <c r="G1519" i="62"/>
  <c r="G1518" i="62"/>
  <c r="G1517" i="62"/>
  <c r="G1516" i="62"/>
  <c r="G1515" i="62"/>
  <c r="G1514" i="62"/>
  <c r="G1513" i="62"/>
  <c r="G1512" i="62"/>
  <c r="G1511" i="62"/>
  <c r="G1510" i="62"/>
  <c r="G1509" i="62"/>
  <c r="G1508" i="62"/>
  <c r="G1507" i="62"/>
  <c r="G1506" i="62"/>
  <c r="G1505" i="62"/>
  <c r="G1504" i="62"/>
  <c r="G1503" i="62"/>
  <c r="G1502" i="62"/>
  <c r="G1501" i="62"/>
  <c r="G1500" i="62"/>
  <c r="G1499" i="62"/>
  <c r="G1498" i="62"/>
  <c r="G1497" i="62"/>
  <c r="G1496" i="62"/>
  <c r="G1495" i="62"/>
  <c r="G1494" i="62"/>
  <c r="G1493" i="62"/>
  <c r="G1492" i="62"/>
  <c r="G1491" i="62"/>
  <c r="G1490" i="62"/>
  <c r="G1489" i="62"/>
  <c r="G1488" i="62"/>
  <c r="G1487" i="62"/>
  <c r="G1486" i="62"/>
  <c r="G1485" i="62"/>
  <c r="G1484" i="62"/>
  <c r="G1483" i="62"/>
  <c r="G1482" i="62"/>
  <c r="G1481" i="62"/>
  <c r="G1480" i="62"/>
  <c r="G1479" i="62"/>
  <c r="G1478" i="62"/>
  <c r="G1477" i="62"/>
  <c r="G1476" i="62"/>
  <c r="G1475" i="62"/>
  <c r="G1474" i="62"/>
  <c r="G1473" i="62"/>
  <c r="G1472" i="62"/>
  <c r="G1471" i="62"/>
  <c r="G1470" i="62"/>
  <c r="G1469" i="62"/>
  <c r="G1468" i="62"/>
  <c r="G1467" i="62"/>
  <c r="G1466" i="62"/>
  <c r="G1465" i="62"/>
  <c r="G1464" i="62"/>
  <c r="G1463" i="62"/>
  <c r="G1462" i="62"/>
  <c r="G1461" i="62"/>
  <c r="G1460" i="62"/>
  <c r="G1459" i="62"/>
  <c r="G1458" i="62"/>
  <c r="G1457" i="62"/>
  <c r="G1456" i="62"/>
  <c r="G1455" i="62"/>
  <c r="G1454" i="62"/>
  <c r="G1453" i="62"/>
  <c r="G1452" i="62"/>
  <c r="G1451" i="62"/>
  <c r="G1450" i="62"/>
  <c r="G1449" i="62"/>
  <c r="G1448" i="62"/>
  <c r="G1447" i="62"/>
  <c r="G1446" i="62"/>
  <c r="G1445" i="62"/>
  <c r="G1444" i="62"/>
  <c r="G1443" i="62"/>
  <c r="G1442" i="62"/>
  <c r="G1441" i="62"/>
  <c r="G1440" i="62"/>
  <c r="G1439" i="62"/>
  <c r="G1438" i="62"/>
  <c r="G1437" i="62"/>
  <c r="G1436" i="62"/>
  <c r="G1435" i="62"/>
  <c r="G1434" i="62"/>
  <c r="G1433" i="62"/>
  <c r="G1432" i="62"/>
  <c r="G1431" i="62"/>
  <c r="G1430" i="62"/>
  <c r="G1429" i="62"/>
  <c r="G1428" i="62"/>
  <c r="G1427" i="62"/>
  <c r="G1426" i="62"/>
  <c r="G1425" i="62"/>
  <c r="G1424" i="62"/>
  <c r="G1423" i="62"/>
  <c r="G1422" i="62"/>
  <c r="G1421" i="62"/>
  <c r="G1420" i="62"/>
  <c r="G1419" i="62"/>
  <c r="G1418" i="62"/>
  <c r="G1417" i="62"/>
  <c r="G1416" i="62"/>
  <c r="G1415" i="62"/>
  <c r="G1414" i="62"/>
  <c r="G1413" i="62"/>
  <c r="G1412" i="62"/>
  <c r="G1411" i="62"/>
  <c r="G1410" i="62"/>
  <c r="G1409" i="62"/>
  <c r="G1408" i="62"/>
  <c r="G1407" i="62"/>
  <c r="G1406" i="62"/>
  <c r="G1405" i="62"/>
  <c r="G1404" i="62"/>
  <c r="G1403" i="62"/>
  <c r="G1402" i="62"/>
  <c r="G1401" i="62"/>
  <c r="G1400" i="62"/>
  <c r="G1399" i="62"/>
  <c r="G1398" i="62"/>
  <c r="G1397" i="62"/>
  <c r="G1396" i="62"/>
  <c r="G1395" i="62"/>
  <c r="G1394" i="62"/>
  <c r="G1393" i="62"/>
  <c r="G1392" i="62"/>
  <c r="G1391" i="62"/>
  <c r="G1390" i="62"/>
  <c r="G1389" i="62"/>
  <c r="G1388" i="62"/>
  <c r="G1387" i="62"/>
  <c r="G1386" i="62"/>
  <c r="G1385" i="62"/>
  <c r="G1384" i="62"/>
  <c r="G1383" i="62"/>
  <c r="G1382" i="62"/>
  <c r="G1381" i="62"/>
  <c r="G1380" i="62"/>
  <c r="G1379" i="62"/>
  <c r="G1378" i="62"/>
  <c r="G1377" i="62"/>
  <c r="G1376" i="62"/>
  <c r="G1375" i="62"/>
  <c r="G1374" i="62"/>
  <c r="G1373" i="62"/>
  <c r="G1372" i="62"/>
  <c r="G1371" i="62"/>
  <c r="G1370" i="62"/>
  <c r="G1369" i="62"/>
  <c r="G1368" i="62"/>
  <c r="G1367" i="62"/>
  <c r="G1366" i="62"/>
  <c r="G1365" i="62"/>
  <c r="G1364" i="62"/>
  <c r="G1363" i="62"/>
  <c r="G1362" i="62"/>
  <c r="G1361" i="62"/>
  <c r="G1360" i="62"/>
  <c r="G1359" i="62"/>
  <c r="G1358" i="62"/>
  <c r="G1357" i="62"/>
  <c r="G1356" i="62"/>
  <c r="G1355" i="62"/>
  <c r="G1354" i="62"/>
  <c r="G1353" i="62"/>
  <c r="G1352" i="62"/>
  <c r="G1351" i="62"/>
  <c r="G1350" i="62"/>
  <c r="G1349" i="62"/>
  <c r="G1348" i="62"/>
  <c r="G1347" i="62"/>
  <c r="G1346" i="62"/>
  <c r="G1345" i="62"/>
  <c r="G1344" i="62"/>
  <c r="G1343" i="62"/>
  <c r="G1342" i="62"/>
  <c r="G1341" i="62"/>
  <c r="G1340" i="62"/>
  <c r="G1339" i="62"/>
  <c r="G1338" i="62"/>
  <c r="G1337" i="62"/>
  <c r="G1336" i="62"/>
  <c r="G1335" i="62"/>
  <c r="G1334" i="62"/>
  <c r="G1333" i="62"/>
  <c r="G1332" i="62"/>
  <c r="G1331" i="62"/>
  <c r="G1330" i="62"/>
  <c r="G1329" i="62"/>
  <c r="G1328" i="62"/>
  <c r="G1327" i="62"/>
  <c r="G1326" i="62"/>
  <c r="G1325" i="62"/>
  <c r="G1324" i="62"/>
  <c r="G1323" i="62"/>
  <c r="G1322" i="62"/>
  <c r="G1321" i="62"/>
  <c r="G1320" i="62"/>
  <c r="G1319" i="62"/>
  <c r="G1318" i="62"/>
  <c r="G1317" i="62"/>
  <c r="G1316" i="62"/>
  <c r="G1315" i="62"/>
  <c r="G1314" i="62"/>
  <c r="G1313" i="62"/>
  <c r="G1312" i="62"/>
  <c r="G1311" i="62"/>
  <c r="G1310" i="62"/>
  <c r="G1309" i="62"/>
  <c r="G1308" i="62"/>
  <c r="G1307" i="62"/>
  <c r="G1306" i="62"/>
  <c r="G1305" i="62"/>
  <c r="G1304" i="62"/>
  <c r="G1303" i="62"/>
  <c r="G1302" i="62"/>
  <c r="G1301" i="62"/>
  <c r="G1300" i="62"/>
  <c r="G1299" i="62"/>
  <c r="G1298" i="62"/>
  <c r="G1297" i="62"/>
  <c r="G1296" i="62"/>
  <c r="G1295" i="62"/>
  <c r="G1294" i="62"/>
  <c r="G1293" i="62"/>
  <c r="G1292" i="62"/>
  <c r="G1291" i="62"/>
  <c r="G1290" i="62"/>
  <c r="G1289" i="62"/>
  <c r="G1288" i="62"/>
  <c r="G1287" i="62"/>
  <c r="G1286" i="62"/>
  <c r="G1285" i="62"/>
  <c r="G1284" i="62"/>
  <c r="G1283" i="62"/>
  <c r="G1282" i="62"/>
  <c r="G1281" i="62"/>
  <c r="G1280" i="62"/>
  <c r="G1279" i="62"/>
  <c r="G1278" i="62"/>
  <c r="G1277" i="62"/>
  <c r="G1276" i="62"/>
  <c r="G1275" i="62"/>
  <c r="G1274" i="62"/>
  <c r="G1273" i="62"/>
  <c r="G1272" i="62"/>
  <c r="G1271" i="62"/>
  <c r="G1270" i="62"/>
  <c r="G1269" i="62"/>
  <c r="G1268" i="62"/>
  <c r="G1267" i="62"/>
  <c r="G1266" i="62"/>
  <c r="G1265" i="62"/>
  <c r="G1264" i="62"/>
  <c r="G1263" i="62"/>
  <c r="G1262" i="62"/>
  <c r="G1261" i="62"/>
  <c r="G1260" i="62"/>
  <c r="G1259" i="62"/>
  <c r="G1258" i="62"/>
  <c r="G1257" i="62"/>
  <c r="G1256" i="62"/>
  <c r="G1255" i="62"/>
  <c r="G1254" i="62"/>
  <c r="G1253" i="62"/>
  <c r="G1252" i="62"/>
  <c r="G1251" i="62"/>
  <c r="G1250" i="62"/>
  <c r="G1249" i="62"/>
  <c r="G1248" i="62"/>
  <c r="G1247" i="62"/>
  <c r="G1246" i="62"/>
  <c r="G1245" i="62"/>
  <c r="G1244" i="62"/>
  <c r="G1243" i="62"/>
  <c r="G1242" i="62"/>
  <c r="G1241" i="62"/>
  <c r="G1240" i="62"/>
  <c r="G1239" i="62"/>
  <c r="G1238" i="62"/>
  <c r="G1237" i="62"/>
  <c r="G1236" i="62"/>
  <c r="G1235" i="62"/>
  <c r="G1234" i="62"/>
  <c r="G1233" i="62"/>
  <c r="G1232" i="62"/>
  <c r="G1231" i="62"/>
  <c r="G1230" i="62"/>
  <c r="G1229" i="62"/>
  <c r="G1228" i="62"/>
  <c r="G1227" i="62"/>
  <c r="G1226" i="62"/>
  <c r="G1225" i="62"/>
  <c r="G1224" i="62"/>
  <c r="G1223" i="62"/>
  <c r="G1222" i="62"/>
  <c r="G1221" i="62"/>
  <c r="G1220" i="62"/>
  <c r="G1219" i="62"/>
  <c r="G1218" i="62"/>
  <c r="G1217" i="62"/>
  <c r="G1216" i="62"/>
  <c r="G1215" i="62"/>
  <c r="G1214" i="62"/>
  <c r="G1213" i="62"/>
  <c r="G1212" i="62"/>
  <c r="G1211" i="62"/>
  <c r="G1210" i="62"/>
  <c r="G1209" i="62"/>
  <c r="G1208" i="62"/>
  <c r="G1207" i="62"/>
  <c r="G1206" i="62"/>
  <c r="G1205" i="62"/>
  <c r="G1204" i="62"/>
  <c r="G1203" i="62"/>
  <c r="G1202" i="62"/>
  <c r="G1201" i="62"/>
  <c r="G1200" i="62"/>
  <c r="G1199" i="62"/>
  <c r="G1198" i="62"/>
  <c r="G1197" i="62"/>
  <c r="G1196" i="62"/>
  <c r="G1195" i="62"/>
  <c r="G1194" i="62"/>
  <c r="G1193" i="62"/>
  <c r="G1192" i="62"/>
  <c r="G1191" i="62"/>
  <c r="G1190" i="62"/>
  <c r="G1189" i="62"/>
  <c r="G1188" i="62"/>
  <c r="G1187" i="62"/>
  <c r="G1186" i="62"/>
  <c r="G1185" i="62"/>
  <c r="G1184" i="62"/>
  <c r="G1183" i="62"/>
  <c r="G1182" i="62"/>
  <c r="G1181" i="62"/>
  <c r="G1180" i="62"/>
  <c r="G1179" i="62"/>
  <c r="G1178" i="62"/>
  <c r="G1177" i="62"/>
  <c r="G1176" i="62"/>
  <c r="G1175" i="62"/>
  <c r="G1174" i="62"/>
  <c r="G1173" i="62"/>
  <c r="G1172" i="62"/>
  <c r="G1171" i="62"/>
  <c r="G1170" i="62"/>
  <c r="G1169" i="62"/>
  <c r="G1168" i="62"/>
  <c r="G1167" i="62"/>
  <c r="G1166" i="62"/>
  <c r="G1165" i="62"/>
  <c r="G1164" i="62"/>
  <c r="G1163" i="62"/>
  <c r="G1162" i="62"/>
  <c r="G1161" i="62"/>
  <c r="G1160" i="62"/>
  <c r="G1159" i="62"/>
  <c r="G1158" i="62"/>
  <c r="G1157" i="62"/>
  <c r="G1156" i="62"/>
  <c r="G1155" i="62"/>
  <c r="G1154" i="62"/>
  <c r="G1153" i="62"/>
  <c r="G1152" i="62"/>
  <c r="G1151" i="62"/>
  <c r="G1150" i="62"/>
  <c r="G1149" i="62"/>
  <c r="G1148" i="62"/>
  <c r="G1147" i="62"/>
  <c r="G1146" i="62"/>
  <c r="G1145" i="62"/>
  <c r="G1144" i="62"/>
  <c r="G1143" i="62"/>
  <c r="G1142" i="62"/>
  <c r="G1141" i="62"/>
  <c r="G1140" i="62"/>
  <c r="G1139" i="62"/>
  <c r="G1138" i="62"/>
  <c r="G1137" i="62"/>
  <c r="G1136" i="62"/>
  <c r="G1135" i="62"/>
  <c r="G1134" i="62"/>
  <c r="G1133" i="62"/>
  <c r="G1132" i="62"/>
  <c r="G1131" i="62"/>
  <c r="G1130" i="62"/>
  <c r="G1129" i="62"/>
  <c r="G1128" i="62"/>
  <c r="G1127" i="62"/>
  <c r="G1126" i="62"/>
  <c r="G1125" i="62"/>
  <c r="G1124" i="62"/>
  <c r="G1123" i="62"/>
  <c r="G1122" i="62"/>
  <c r="G1121" i="62"/>
  <c r="G1120" i="62"/>
  <c r="G1119" i="62"/>
  <c r="G1118" i="62"/>
  <c r="G1117" i="62"/>
  <c r="G1116" i="62"/>
  <c r="G1115" i="62"/>
  <c r="G1114" i="62"/>
  <c r="G1113" i="62"/>
  <c r="G1112" i="62"/>
  <c r="G1111" i="62"/>
  <c r="G1110" i="62"/>
  <c r="G1109" i="62"/>
  <c r="G1108" i="62"/>
  <c r="G1107" i="62"/>
  <c r="G1106" i="62"/>
  <c r="G1105" i="62"/>
  <c r="G1104" i="62"/>
  <c r="G1103" i="62"/>
  <c r="G1102" i="62"/>
  <c r="G1101" i="62"/>
  <c r="G1100" i="62"/>
  <c r="G1099" i="62"/>
  <c r="G1098" i="62"/>
  <c r="G1097" i="62"/>
  <c r="G1096" i="62"/>
  <c r="G1095" i="62"/>
  <c r="G1094" i="62"/>
  <c r="G1093" i="62"/>
  <c r="G1092" i="62"/>
  <c r="G1091" i="62"/>
  <c r="G1090" i="62"/>
  <c r="G1089" i="62"/>
  <c r="G1088" i="62"/>
  <c r="G1087" i="62"/>
  <c r="G1086" i="62"/>
  <c r="G1085" i="62"/>
  <c r="G1084" i="62"/>
  <c r="G1083" i="62"/>
  <c r="G1082" i="62"/>
  <c r="G1081" i="62"/>
  <c r="G1080" i="62"/>
  <c r="G1079" i="62"/>
  <c r="G1078" i="62"/>
  <c r="G1077" i="62"/>
  <c r="G1076" i="62"/>
  <c r="G1075" i="62"/>
  <c r="G1074" i="62"/>
  <c r="G1073" i="62"/>
  <c r="G1072" i="62"/>
  <c r="G1071" i="62"/>
  <c r="G1070" i="62"/>
  <c r="G1069" i="62"/>
  <c r="G1068" i="62"/>
  <c r="G1067" i="62"/>
  <c r="G1066" i="62"/>
  <c r="G1065" i="62"/>
  <c r="G1064" i="62"/>
  <c r="G1063" i="62"/>
  <c r="G1062" i="62"/>
  <c r="G1061" i="62"/>
  <c r="G1060" i="62"/>
  <c r="G1059" i="62"/>
  <c r="G1058" i="62"/>
  <c r="G1057" i="62"/>
  <c r="G1056" i="62"/>
  <c r="G1055" i="62"/>
  <c r="G1054" i="62"/>
  <c r="G1053" i="62"/>
  <c r="G1052" i="62"/>
  <c r="G1051" i="62"/>
  <c r="G1050" i="62"/>
  <c r="G1049" i="62"/>
  <c r="G1048" i="62"/>
  <c r="G1047" i="62"/>
  <c r="G1046" i="62"/>
  <c r="G1045" i="62"/>
  <c r="G1044" i="62"/>
  <c r="G1043" i="62"/>
  <c r="G1042" i="62"/>
  <c r="G1041" i="62"/>
  <c r="G1040" i="62"/>
  <c r="G1039" i="62"/>
  <c r="G1038" i="62"/>
  <c r="G1037" i="62"/>
  <c r="G1036" i="62"/>
  <c r="G1035" i="62"/>
  <c r="G1034" i="62"/>
  <c r="G1033" i="62"/>
  <c r="G1032" i="62"/>
  <c r="G1031" i="62"/>
  <c r="G1030" i="62"/>
  <c r="G1029" i="62"/>
  <c r="G1028" i="62"/>
  <c r="G1027" i="62"/>
  <c r="G1026" i="62"/>
  <c r="G1025" i="62"/>
  <c r="G1024" i="62"/>
  <c r="G1023" i="62"/>
  <c r="G1022" i="62"/>
  <c r="G1021" i="62"/>
  <c r="G1020" i="62"/>
  <c r="G1019" i="62"/>
  <c r="G1018" i="62"/>
  <c r="G1017" i="62"/>
  <c r="G1016" i="62"/>
  <c r="G1015" i="62"/>
  <c r="G1014" i="62"/>
  <c r="G1013" i="62"/>
  <c r="G1012" i="62"/>
  <c r="G1011" i="62"/>
  <c r="G1010" i="62"/>
  <c r="G1009" i="62"/>
  <c r="G1008" i="62"/>
  <c r="G1007" i="62"/>
  <c r="G1006" i="62"/>
  <c r="G1005" i="62"/>
  <c r="G1004" i="62"/>
  <c r="G1003" i="62"/>
  <c r="G1002" i="62"/>
  <c r="G1001" i="62"/>
  <c r="G1000" i="62"/>
  <c r="G999" i="62"/>
  <c r="G998" i="62"/>
  <c r="G997" i="62"/>
  <c r="G996" i="62"/>
  <c r="G995" i="62"/>
  <c r="G994" i="62"/>
  <c r="G993" i="62"/>
  <c r="G992" i="62"/>
  <c r="G991" i="62"/>
  <c r="G990" i="62"/>
  <c r="G989" i="62"/>
  <c r="G988" i="62"/>
  <c r="G987" i="62"/>
  <c r="G986" i="62"/>
  <c r="G985" i="62"/>
  <c r="G984" i="62"/>
  <c r="G983" i="62"/>
  <c r="G982" i="62"/>
  <c r="G981" i="62"/>
  <c r="G980" i="62"/>
  <c r="G979" i="62"/>
  <c r="G978" i="62"/>
  <c r="G977" i="62"/>
  <c r="G976" i="62"/>
  <c r="G975" i="62"/>
  <c r="G974" i="62"/>
  <c r="G973" i="62"/>
  <c r="G972" i="62"/>
  <c r="G971" i="62"/>
  <c r="G970" i="62"/>
  <c r="G969" i="62"/>
  <c r="G968" i="62"/>
  <c r="G967" i="62"/>
  <c r="G966" i="62"/>
  <c r="G965" i="62"/>
  <c r="G964" i="62"/>
  <c r="G963" i="62"/>
  <c r="G962" i="62"/>
  <c r="G961" i="62"/>
  <c r="G960" i="62"/>
  <c r="G959" i="62"/>
  <c r="G958" i="62"/>
  <c r="G957" i="62"/>
  <c r="G956" i="62"/>
  <c r="G955" i="62"/>
  <c r="G954" i="62"/>
  <c r="G953" i="62"/>
  <c r="G952" i="62"/>
  <c r="G951" i="62"/>
  <c r="G950" i="62"/>
  <c r="G949" i="62"/>
  <c r="G948" i="62"/>
  <c r="G947" i="62"/>
  <c r="G946" i="62"/>
  <c r="G945" i="62"/>
  <c r="G944" i="62"/>
  <c r="G943" i="62"/>
  <c r="G942" i="62"/>
  <c r="G941" i="62"/>
  <c r="G940" i="62"/>
  <c r="G939" i="62"/>
  <c r="G938" i="62"/>
  <c r="G937" i="62"/>
  <c r="G936" i="62"/>
  <c r="G935" i="62"/>
  <c r="G934" i="62"/>
  <c r="G933" i="62"/>
  <c r="G932" i="62"/>
  <c r="G931" i="62"/>
  <c r="G930" i="62"/>
  <c r="G929" i="62"/>
  <c r="G928" i="62"/>
  <c r="G927" i="62"/>
  <c r="G926" i="62"/>
  <c r="G925" i="62"/>
  <c r="G924" i="62"/>
  <c r="G923" i="62"/>
  <c r="G922" i="62"/>
  <c r="G921" i="62"/>
  <c r="G920" i="62"/>
  <c r="G919" i="62"/>
  <c r="G918" i="62"/>
  <c r="G917" i="62"/>
  <c r="G916" i="62"/>
  <c r="G915" i="62"/>
  <c r="G914" i="62"/>
  <c r="G913" i="62"/>
  <c r="G912" i="62"/>
  <c r="G911" i="62"/>
  <c r="G910" i="62"/>
  <c r="G909" i="62"/>
  <c r="G908" i="62"/>
  <c r="G907" i="62"/>
  <c r="G906" i="62"/>
  <c r="G905" i="62"/>
  <c r="G904" i="62"/>
  <c r="G903" i="62"/>
  <c r="G902" i="62"/>
  <c r="G901" i="62"/>
  <c r="G900" i="62"/>
  <c r="G899" i="62"/>
  <c r="G898" i="62"/>
  <c r="G897" i="62"/>
  <c r="G896" i="62"/>
  <c r="G895" i="62"/>
  <c r="G894" i="62"/>
  <c r="G893" i="62"/>
  <c r="G892" i="62"/>
  <c r="G891" i="62"/>
  <c r="G890" i="62"/>
  <c r="G889" i="62"/>
  <c r="G888" i="62"/>
  <c r="G887" i="62"/>
  <c r="G886" i="62"/>
  <c r="G885" i="62"/>
  <c r="G884" i="62"/>
  <c r="G883" i="62"/>
  <c r="G882" i="62"/>
  <c r="G881" i="62"/>
  <c r="G880" i="62"/>
  <c r="G879" i="62"/>
  <c r="G878" i="62"/>
  <c r="G877" i="62"/>
  <c r="G876" i="62"/>
  <c r="G875" i="62"/>
  <c r="G874" i="62"/>
  <c r="G873" i="62"/>
  <c r="G872" i="62"/>
  <c r="G871" i="62"/>
  <c r="G870" i="62"/>
  <c r="G869" i="62"/>
  <c r="G868" i="62"/>
  <c r="G867" i="62"/>
  <c r="G866" i="62"/>
  <c r="G865" i="62"/>
  <c r="G864" i="62"/>
  <c r="G863" i="62"/>
  <c r="G862" i="62"/>
  <c r="G861" i="62"/>
  <c r="G860" i="62"/>
  <c r="G859" i="62"/>
  <c r="G858" i="62"/>
  <c r="G857" i="62"/>
  <c r="G856" i="62"/>
  <c r="G855" i="62"/>
  <c r="G854" i="62"/>
  <c r="G853" i="62"/>
  <c r="G852" i="62"/>
  <c r="G851" i="62"/>
  <c r="G850" i="62"/>
  <c r="G849" i="62"/>
  <c r="G848" i="62"/>
  <c r="G847" i="62"/>
  <c r="G846" i="62"/>
  <c r="G845" i="62"/>
  <c r="G844" i="62"/>
  <c r="G843" i="62"/>
  <c r="G842" i="62"/>
  <c r="G841" i="62"/>
  <c r="G840" i="62"/>
  <c r="G839" i="62"/>
  <c r="G838" i="62"/>
  <c r="G837" i="62"/>
  <c r="G836" i="62"/>
  <c r="G835" i="62"/>
  <c r="G834" i="62"/>
  <c r="G833" i="62"/>
  <c r="G832" i="62"/>
  <c r="G831" i="62"/>
  <c r="G830" i="62"/>
  <c r="G829" i="62"/>
  <c r="G828" i="62"/>
  <c r="G827" i="62"/>
  <c r="G826" i="62"/>
  <c r="G825" i="62"/>
  <c r="G824" i="62"/>
  <c r="G823" i="62"/>
  <c r="G822" i="62"/>
  <c r="G821" i="62"/>
  <c r="G820" i="62"/>
  <c r="G819" i="62"/>
  <c r="G818" i="62"/>
  <c r="G817" i="62"/>
  <c r="G816" i="62"/>
  <c r="G815" i="62"/>
  <c r="G814" i="62"/>
  <c r="G813" i="62"/>
  <c r="G812" i="62"/>
  <c r="G811" i="62"/>
  <c r="G810" i="62"/>
  <c r="G809" i="62"/>
  <c r="G808" i="62"/>
  <c r="G807" i="62"/>
  <c r="G806" i="62"/>
  <c r="G805" i="62"/>
  <c r="G804" i="62"/>
  <c r="G803" i="62"/>
  <c r="G802" i="62"/>
  <c r="G801" i="62"/>
  <c r="G800" i="62"/>
  <c r="G799" i="62"/>
  <c r="G798" i="62"/>
  <c r="G797" i="62"/>
  <c r="G796" i="62"/>
  <c r="G795" i="62"/>
  <c r="G794" i="62"/>
  <c r="G793" i="62"/>
  <c r="G792" i="62"/>
  <c r="G791" i="62"/>
  <c r="G790" i="62"/>
  <c r="G789" i="62"/>
  <c r="G788" i="62"/>
  <c r="G787" i="62"/>
  <c r="G786" i="62"/>
  <c r="G785" i="62"/>
  <c r="G784" i="62"/>
  <c r="G783" i="62"/>
  <c r="G782" i="62"/>
  <c r="G781" i="62"/>
  <c r="G780" i="62"/>
  <c r="G779" i="62"/>
  <c r="G778" i="62"/>
  <c r="G777" i="62"/>
  <c r="G776" i="62"/>
  <c r="G775" i="62"/>
  <c r="G774" i="62"/>
  <c r="G773" i="62"/>
  <c r="G772" i="62"/>
  <c r="G771" i="62"/>
  <c r="G770" i="62"/>
  <c r="G769" i="62"/>
  <c r="G768" i="62"/>
  <c r="G767" i="62"/>
  <c r="G766" i="62"/>
  <c r="G765" i="62"/>
  <c r="G764" i="62"/>
  <c r="G763" i="62"/>
  <c r="G762" i="62"/>
  <c r="G761" i="62"/>
  <c r="G760" i="62"/>
  <c r="G759" i="62"/>
  <c r="G758" i="62"/>
  <c r="G757" i="62"/>
  <c r="G756" i="62"/>
  <c r="G755" i="62"/>
  <c r="G754" i="62"/>
  <c r="G753" i="62"/>
  <c r="G752" i="62"/>
  <c r="G751" i="62"/>
  <c r="G750" i="62"/>
  <c r="G749" i="62"/>
  <c r="G748" i="62"/>
  <c r="G747" i="62"/>
  <c r="G746" i="62"/>
  <c r="G745" i="62"/>
  <c r="G744" i="62"/>
  <c r="G743" i="62"/>
  <c r="G742" i="62"/>
  <c r="G741" i="62"/>
  <c r="G740" i="62"/>
  <c r="G739" i="62"/>
  <c r="G738" i="62"/>
  <c r="G737" i="62"/>
  <c r="G736" i="62"/>
  <c r="G735" i="62"/>
  <c r="G734" i="62"/>
  <c r="G733" i="62"/>
  <c r="G732" i="62"/>
  <c r="G731" i="62"/>
  <c r="G730" i="62"/>
  <c r="G729" i="62"/>
  <c r="G728" i="62"/>
  <c r="G727" i="62"/>
  <c r="G726" i="62"/>
  <c r="G725" i="62"/>
  <c r="G724" i="62"/>
  <c r="G723" i="62"/>
  <c r="G722" i="62"/>
  <c r="G721" i="62"/>
  <c r="G720" i="62"/>
  <c r="G719" i="62"/>
  <c r="G718" i="62"/>
  <c r="G717" i="62"/>
  <c r="G716" i="62"/>
  <c r="G715" i="62"/>
  <c r="G714" i="62"/>
  <c r="G713" i="62"/>
  <c r="G712" i="62"/>
  <c r="G711" i="62"/>
  <c r="G710" i="62"/>
  <c r="G709" i="62"/>
  <c r="G708" i="62"/>
  <c r="G707" i="62"/>
  <c r="G706" i="62"/>
  <c r="G705" i="62"/>
  <c r="G704" i="62"/>
  <c r="G703" i="62"/>
  <c r="G702" i="62"/>
  <c r="G701" i="62"/>
  <c r="G700" i="62"/>
  <c r="G699" i="62"/>
  <c r="G698" i="62"/>
  <c r="G697" i="62"/>
  <c r="G696" i="62"/>
  <c r="G695" i="62"/>
  <c r="G694" i="62"/>
  <c r="G693" i="62"/>
  <c r="G692" i="62"/>
  <c r="G691" i="62"/>
  <c r="G690" i="62"/>
  <c r="G689" i="62"/>
  <c r="G688" i="62"/>
  <c r="G687" i="62"/>
  <c r="G686" i="62"/>
  <c r="G685" i="62"/>
  <c r="G684" i="62"/>
  <c r="G683" i="62"/>
  <c r="G682" i="62"/>
  <c r="G681" i="62"/>
  <c r="G680" i="62"/>
  <c r="G679" i="62"/>
  <c r="G678" i="62"/>
  <c r="G677" i="62"/>
  <c r="G676" i="62"/>
  <c r="G675" i="62"/>
  <c r="G674" i="62"/>
  <c r="G673" i="62"/>
  <c r="G672" i="62"/>
  <c r="G671" i="62"/>
  <c r="G670" i="62"/>
  <c r="G669" i="62"/>
  <c r="G668" i="62"/>
  <c r="G667" i="62"/>
  <c r="G666" i="62"/>
  <c r="G665" i="62"/>
  <c r="G664" i="62"/>
  <c r="G663" i="62"/>
  <c r="G662" i="62"/>
  <c r="G661" i="62"/>
  <c r="G660" i="62"/>
  <c r="G659" i="62"/>
  <c r="G658" i="62"/>
  <c r="G657" i="62"/>
  <c r="G656" i="62"/>
  <c r="G655" i="62"/>
  <c r="G654" i="62"/>
  <c r="G653" i="62"/>
  <c r="G652" i="62"/>
  <c r="G651" i="62"/>
  <c r="G650" i="62"/>
  <c r="G649" i="62"/>
  <c r="G648" i="62"/>
  <c r="G647" i="62"/>
  <c r="G646" i="62"/>
  <c r="G645" i="62"/>
  <c r="G644" i="62"/>
  <c r="G643" i="62"/>
  <c r="G642" i="62"/>
  <c r="G641" i="62"/>
  <c r="G640" i="62"/>
  <c r="G639" i="62"/>
  <c r="G638" i="62"/>
  <c r="G637" i="62"/>
  <c r="G636" i="62"/>
  <c r="G635" i="62"/>
  <c r="G634" i="62"/>
  <c r="G633" i="62"/>
  <c r="G632" i="62"/>
  <c r="G631" i="62"/>
  <c r="G630" i="62"/>
  <c r="G629" i="62"/>
  <c r="G628" i="62"/>
  <c r="G627" i="62"/>
  <c r="G626" i="62"/>
  <c r="G625" i="62"/>
  <c r="G624" i="62"/>
  <c r="G623" i="62"/>
  <c r="G622" i="62"/>
  <c r="G621" i="62"/>
  <c r="G620" i="62"/>
  <c r="G619" i="62"/>
  <c r="G618" i="62"/>
  <c r="G617" i="62"/>
  <c r="G616" i="62"/>
  <c r="G615" i="62"/>
  <c r="G614" i="62"/>
  <c r="G613" i="62"/>
  <c r="G612" i="62"/>
  <c r="G611" i="62"/>
  <c r="G610" i="62"/>
  <c r="G609" i="62"/>
  <c r="G608" i="62"/>
  <c r="G607" i="62"/>
  <c r="G606" i="62"/>
  <c r="G605" i="62"/>
  <c r="G604" i="62"/>
  <c r="G603" i="62"/>
  <c r="G602" i="62"/>
  <c r="G601" i="62"/>
  <c r="G600" i="62"/>
  <c r="G599" i="62"/>
  <c r="G598" i="62"/>
  <c r="G597" i="62"/>
  <c r="G596" i="62"/>
  <c r="G595" i="62"/>
  <c r="G594" i="62"/>
  <c r="G593" i="62"/>
  <c r="G592" i="62"/>
  <c r="G591" i="62"/>
  <c r="G590" i="62"/>
  <c r="G589" i="62"/>
  <c r="G588" i="62"/>
  <c r="G587" i="62"/>
  <c r="G586" i="62"/>
  <c r="G585" i="62"/>
  <c r="G584" i="62"/>
  <c r="G583" i="62"/>
  <c r="G582" i="62"/>
  <c r="G581" i="62"/>
  <c r="G580" i="62"/>
  <c r="G579" i="62"/>
  <c r="G578" i="62"/>
  <c r="G577" i="62"/>
  <c r="G576" i="62"/>
  <c r="G575" i="62"/>
  <c r="G574" i="62"/>
  <c r="G573" i="62"/>
  <c r="G572" i="62"/>
  <c r="G571" i="62"/>
  <c r="G570" i="62"/>
  <c r="G569" i="62"/>
  <c r="G568" i="62"/>
  <c r="G567" i="62"/>
  <c r="G566" i="62"/>
  <c r="G565" i="62"/>
  <c r="G564" i="62"/>
  <c r="G563" i="62"/>
  <c r="G562" i="62"/>
  <c r="G561" i="62"/>
  <c r="G560" i="62"/>
  <c r="G559" i="62"/>
  <c r="G558" i="62"/>
  <c r="G557" i="62"/>
  <c r="G556" i="62"/>
  <c r="G555" i="62"/>
  <c r="G554" i="62"/>
  <c r="G553" i="62"/>
  <c r="G552" i="62"/>
  <c r="G551" i="62"/>
  <c r="G550" i="62"/>
  <c r="G549" i="62"/>
  <c r="G548" i="62"/>
  <c r="G547" i="62"/>
  <c r="G546" i="62"/>
  <c r="G545" i="62"/>
  <c r="G544" i="62"/>
  <c r="G543" i="62"/>
  <c r="G542" i="62"/>
  <c r="G541" i="62"/>
  <c r="G540" i="62"/>
  <c r="G539" i="62"/>
  <c r="G538" i="62"/>
  <c r="G537" i="62"/>
  <c r="G536" i="62"/>
  <c r="G535" i="62"/>
  <c r="G534" i="62"/>
  <c r="G533" i="62"/>
  <c r="G532" i="62"/>
  <c r="G531" i="62"/>
  <c r="G530" i="62"/>
  <c r="G529" i="62"/>
  <c r="G528" i="62"/>
  <c r="G527" i="62"/>
  <c r="G526" i="62"/>
  <c r="G525" i="62"/>
  <c r="G524" i="62"/>
  <c r="G523" i="62"/>
  <c r="G522" i="62"/>
  <c r="G521" i="62"/>
  <c r="G520" i="62"/>
  <c r="G519" i="62"/>
  <c r="G518" i="62"/>
  <c r="G517" i="62"/>
  <c r="G516" i="62"/>
  <c r="G515" i="62"/>
  <c r="G514" i="62"/>
  <c r="G513" i="62"/>
  <c r="G512" i="62"/>
  <c r="G511" i="62"/>
  <c r="G510" i="62"/>
  <c r="G509" i="62"/>
  <c r="G508" i="62"/>
  <c r="G507" i="62"/>
  <c r="G506" i="62"/>
  <c r="G505" i="62"/>
  <c r="G504" i="62"/>
  <c r="G503" i="62"/>
  <c r="G502" i="62"/>
  <c r="G501" i="62"/>
  <c r="G500" i="62"/>
  <c r="G499" i="62"/>
  <c r="G498" i="62"/>
  <c r="G497" i="62"/>
  <c r="G496" i="62"/>
  <c r="G495" i="62"/>
  <c r="G494" i="62"/>
  <c r="G493" i="62"/>
  <c r="G492" i="62"/>
  <c r="G491" i="62"/>
  <c r="G490" i="62"/>
  <c r="G489" i="62"/>
  <c r="G488" i="62"/>
  <c r="G487" i="62"/>
  <c r="G486" i="62"/>
  <c r="G485" i="62"/>
  <c r="G484" i="62"/>
  <c r="G483" i="62"/>
  <c r="G482" i="62"/>
  <c r="G481" i="62"/>
  <c r="G480" i="62"/>
  <c r="G479" i="62"/>
  <c r="G478" i="62"/>
  <c r="G477" i="62"/>
  <c r="G476" i="62"/>
  <c r="G475" i="62"/>
  <c r="G474" i="62"/>
  <c r="G473" i="62"/>
  <c r="G472" i="62"/>
  <c r="G471" i="62"/>
  <c r="G470" i="62"/>
  <c r="G469" i="62"/>
  <c r="G468" i="62"/>
  <c r="G467" i="62"/>
  <c r="G466" i="62"/>
  <c r="G465" i="62"/>
  <c r="G464" i="62"/>
  <c r="G463" i="62"/>
  <c r="G462" i="62"/>
  <c r="G461" i="62"/>
  <c r="G460" i="62"/>
  <c r="G459" i="62"/>
  <c r="G458" i="62"/>
  <c r="G457" i="62"/>
  <c r="G456" i="62"/>
  <c r="G455" i="62"/>
  <c r="G454" i="62"/>
  <c r="G453" i="62"/>
  <c r="G452" i="62"/>
  <c r="G451" i="62"/>
  <c r="G450" i="62"/>
  <c r="G449" i="62"/>
  <c r="G448" i="62"/>
  <c r="G447" i="62"/>
  <c r="G446" i="62"/>
  <c r="G445" i="62"/>
  <c r="G444" i="62"/>
  <c r="G443" i="62"/>
  <c r="G442" i="62"/>
  <c r="G441" i="62"/>
  <c r="G440" i="62"/>
  <c r="G439" i="62"/>
  <c r="G438" i="62"/>
  <c r="G437" i="62"/>
  <c r="G436" i="62"/>
  <c r="G435" i="62"/>
  <c r="G434" i="62"/>
  <c r="G433" i="62"/>
  <c r="G432" i="62"/>
  <c r="G431" i="62"/>
  <c r="G430" i="62"/>
  <c r="G429" i="62"/>
  <c r="G428" i="62"/>
  <c r="G427" i="62"/>
  <c r="G426" i="62"/>
  <c r="G425" i="62"/>
  <c r="G424" i="62"/>
  <c r="G423" i="62"/>
  <c r="G422" i="62"/>
  <c r="G421" i="62"/>
  <c r="G420" i="62"/>
  <c r="G419" i="62"/>
  <c r="G418" i="62"/>
  <c r="G417" i="62"/>
  <c r="G416" i="62"/>
  <c r="G415" i="62"/>
  <c r="G414" i="62"/>
  <c r="G413" i="62"/>
  <c r="G412" i="62"/>
  <c r="G411" i="62"/>
  <c r="G410" i="62"/>
  <c r="G409" i="62"/>
  <c r="G408" i="62"/>
  <c r="G407" i="62"/>
  <c r="G406" i="62"/>
  <c r="G405" i="62"/>
  <c r="G404" i="62"/>
  <c r="G403" i="62"/>
  <c r="G402" i="62"/>
  <c r="G401" i="62"/>
  <c r="G400" i="62"/>
  <c r="G399" i="62"/>
  <c r="G398" i="62"/>
  <c r="G397" i="62"/>
  <c r="G396" i="62"/>
  <c r="G395" i="62"/>
  <c r="G394" i="62"/>
  <c r="G393" i="62"/>
  <c r="G392" i="62"/>
  <c r="G391" i="62"/>
  <c r="G390" i="62"/>
  <c r="G389" i="62"/>
  <c r="G388" i="62"/>
  <c r="G387" i="62"/>
  <c r="G386" i="62"/>
  <c r="G385" i="62"/>
  <c r="G384" i="62"/>
  <c r="G383" i="62"/>
  <c r="G382" i="62"/>
  <c r="G381" i="62"/>
  <c r="G380" i="62"/>
  <c r="G379" i="62"/>
  <c r="G378" i="62"/>
  <c r="G377" i="62"/>
  <c r="G376" i="62"/>
  <c r="G375" i="62"/>
  <c r="G374" i="62"/>
  <c r="G373" i="62"/>
  <c r="G372" i="62"/>
  <c r="G371" i="62"/>
  <c r="G370" i="62"/>
  <c r="G369" i="62"/>
  <c r="G368" i="62"/>
  <c r="G367" i="62"/>
  <c r="G366" i="62"/>
  <c r="G365" i="62"/>
  <c r="G364" i="62"/>
  <c r="G363" i="62"/>
  <c r="G362" i="62"/>
  <c r="G361" i="62"/>
  <c r="G360" i="62"/>
  <c r="G359" i="62"/>
  <c r="G358" i="62"/>
  <c r="G357" i="62"/>
  <c r="G356" i="62"/>
  <c r="G355" i="62"/>
  <c r="G354" i="62"/>
  <c r="G353" i="62"/>
  <c r="G352" i="62"/>
  <c r="G351" i="62"/>
  <c r="G350" i="62"/>
  <c r="G349" i="62"/>
  <c r="G348" i="62"/>
  <c r="G347" i="62"/>
  <c r="G346" i="62"/>
  <c r="G345" i="62"/>
  <c r="G344" i="62"/>
  <c r="G343" i="62"/>
  <c r="G342" i="62"/>
  <c r="G341" i="62"/>
  <c r="G340" i="62"/>
  <c r="G339" i="62"/>
  <c r="G338" i="62"/>
  <c r="G337" i="62"/>
  <c r="G336" i="62"/>
  <c r="G335" i="62"/>
  <c r="G334" i="62"/>
  <c r="G333" i="62"/>
  <c r="G332" i="62"/>
  <c r="G331" i="62"/>
  <c r="G330" i="62"/>
  <c r="G329" i="62"/>
  <c r="G328" i="62"/>
  <c r="G327" i="62"/>
  <c r="G326" i="62"/>
  <c r="G325" i="62"/>
  <c r="G324" i="62"/>
  <c r="G323" i="62"/>
  <c r="G322" i="62"/>
  <c r="G321" i="62"/>
  <c r="G320" i="62"/>
  <c r="G319" i="62"/>
  <c r="G318" i="62"/>
  <c r="G317" i="62"/>
  <c r="G316" i="62"/>
  <c r="G315" i="62"/>
  <c r="G314" i="62"/>
  <c r="G313" i="62"/>
  <c r="G312" i="62"/>
  <c r="G311" i="62"/>
  <c r="G310" i="62"/>
  <c r="G309" i="62"/>
  <c r="G308" i="62"/>
  <c r="G307" i="62"/>
  <c r="G306" i="62"/>
  <c r="G305" i="62"/>
  <c r="G304" i="62"/>
  <c r="G303" i="62"/>
  <c r="G302" i="62"/>
  <c r="G301" i="62"/>
  <c r="G300" i="62"/>
  <c r="G299" i="62"/>
  <c r="G298" i="62"/>
  <c r="G297" i="62"/>
  <c r="G296" i="62"/>
  <c r="G295" i="62"/>
  <c r="G294" i="62"/>
  <c r="G293" i="62"/>
  <c r="G292" i="62"/>
  <c r="G291" i="62"/>
  <c r="G290" i="62"/>
  <c r="G289" i="62"/>
  <c r="G288" i="62"/>
  <c r="G287" i="62"/>
  <c r="G286" i="62"/>
  <c r="G285" i="62"/>
  <c r="G284" i="62"/>
  <c r="G283" i="62"/>
  <c r="G282" i="62"/>
  <c r="G281" i="62"/>
  <c r="G280" i="62"/>
  <c r="G279" i="62"/>
  <c r="G278" i="62"/>
  <c r="G277" i="62"/>
  <c r="G276" i="62"/>
  <c r="G275" i="62"/>
  <c r="G274" i="62"/>
  <c r="G273" i="62"/>
  <c r="G272" i="62"/>
  <c r="G271" i="62"/>
  <c r="G270" i="62"/>
  <c r="G269" i="62"/>
  <c r="G268" i="62"/>
  <c r="G267" i="62"/>
  <c r="G266" i="62"/>
  <c r="G265" i="62"/>
  <c r="G264" i="62"/>
  <c r="G263" i="62"/>
  <c r="G262" i="62"/>
  <c r="G261" i="62"/>
  <c r="G260" i="62"/>
  <c r="G259" i="62"/>
  <c r="G258" i="62"/>
  <c r="G257" i="62"/>
  <c r="G256" i="62"/>
  <c r="G255" i="62"/>
  <c r="G254" i="62"/>
  <c r="G253" i="62"/>
  <c r="G252" i="62"/>
  <c r="G251" i="62"/>
  <c r="G250" i="62"/>
  <c r="G249" i="62"/>
  <c r="G248" i="62"/>
  <c r="G247" i="62"/>
  <c r="G246" i="62"/>
  <c r="G245" i="62"/>
  <c r="G244" i="62"/>
  <c r="G243" i="62"/>
  <c r="G242" i="62"/>
  <c r="G241" i="62"/>
  <c r="G240" i="62"/>
  <c r="G239" i="62"/>
  <c r="G238" i="62"/>
  <c r="G237" i="62"/>
  <c r="G236" i="62"/>
  <c r="G235" i="62"/>
  <c r="G234" i="62"/>
  <c r="G233" i="62"/>
  <c r="G232" i="62"/>
  <c r="G231" i="62"/>
  <c r="G230" i="62"/>
  <c r="G229" i="62"/>
  <c r="G228" i="62"/>
  <c r="G227" i="62"/>
  <c r="G226" i="62"/>
  <c r="G225" i="62"/>
  <c r="G224" i="62"/>
  <c r="G223" i="62"/>
  <c r="G222" i="62"/>
  <c r="G221" i="62"/>
  <c r="G220" i="62"/>
  <c r="G219" i="62"/>
  <c r="G218" i="62"/>
  <c r="G217" i="62"/>
  <c r="G216" i="62"/>
  <c r="G215" i="62"/>
  <c r="G214" i="62"/>
  <c r="G213" i="62"/>
  <c r="G212" i="62"/>
  <c r="G211" i="62"/>
  <c r="G210" i="62"/>
  <c r="G209" i="62"/>
  <c r="G208" i="62"/>
  <c r="G207" i="62"/>
  <c r="G206" i="62"/>
  <c r="G205" i="62"/>
  <c r="G204" i="62"/>
  <c r="G203" i="62"/>
  <c r="G202" i="62"/>
  <c r="G201" i="62"/>
  <c r="G200" i="62"/>
  <c r="G199" i="62"/>
  <c r="G198" i="62"/>
  <c r="G197" i="62"/>
  <c r="G196" i="62"/>
  <c r="G195" i="62"/>
  <c r="G194" i="62"/>
  <c r="G193" i="62"/>
  <c r="G192" i="62"/>
  <c r="G191" i="62"/>
  <c r="G190" i="62"/>
  <c r="G189" i="62"/>
  <c r="G188" i="62"/>
  <c r="G187" i="62"/>
  <c r="G186" i="62"/>
  <c r="G185" i="62"/>
  <c r="G184" i="62"/>
  <c r="G183" i="62"/>
  <c r="G182" i="62"/>
  <c r="G181" i="62"/>
  <c r="G180" i="62"/>
  <c r="G179" i="62"/>
  <c r="G178" i="62"/>
  <c r="G177" i="62"/>
  <c r="G176" i="62"/>
  <c r="G175" i="62"/>
  <c r="G174" i="62"/>
  <c r="G173" i="62"/>
  <c r="G172" i="62"/>
  <c r="G171" i="62"/>
  <c r="G170" i="62"/>
  <c r="G169" i="62"/>
  <c r="G168" i="62"/>
  <c r="G167" i="62"/>
  <c r="G166" i="62"/>
  <c r="G165" i="62"/>
  <c r="G164" i="62"/>
  <c r="G163" i="62"/>
  <c r="G162" i="62"/>
  <c r="G161" i="62"/>
  <c r="G160" i="62"/>
  <c r="G159" i="62"/>
  <c r="G158" i="62"/>
  <c r="G157" i="62"/>
  <c r="G156" i="62"/>
  <c r="G155" i="62"/>
  <c r="G154" i="62"/>
  <c r="G153" i="62"/>
  <c r="G152" i="62"/>
  <c r="G151" i="62"/>
  <c r="G150" i="62"/>
  <c r="G149" i="62"/>
  <c r="G148" i="62"/>
  <c r="G147" i="62"/>
  <c r="G146" i="62"/>
  <c r="G145" i="62"/>
  <c r="G144" i="62"/>
  <c r="G143" i="62"/>
  <c r="G142" i="62"/>
  <c r="G141" i="62"/>
  <c r="G140" i="62"/>
  <c r="G139" i="62"/>
  <c r="G138" i="62"/>
  <c r="G137" i="62"/>
  <c r="G136" i="62"/>
  <c r="G135" i="62"/>
  <c r="G134" i="62"/>
  <c r="G133" i="62"/>
  <c r="G132" i="62"/>
  <c r="G131" i="62"/>
  <c r="G130" i="62"/>
  <c r="G129" i="62"/>
  <c r="G128" i="62"/>
  <c r="G127" i="62"/>
  <c r="G126" i="62"/>
  <c r="G125" i="62"/>
  <c r="G124" i="62"/>
  <c r="G123" i="62"/>
  <c r="G122" i="62"/>
  <c r="G121" i="62"/>
  <c r="G120" i="62"/>
  <c r="G119" i="62"/>
  <c r="G118" i="62"/>
  <c r="G117" i="62"/>
  <c r="G116" i="62"/>
  <c r="G115" i="62"/>
  <c r="G114" i="62"/>
  <c r="G113" i="62"/>
  <c r="G112" i="62"/>
  <c r="G111" i="62"/>
  <c r="G110" i="62"/>
  <c r="G109" i="62"/>
  <c r="G108" i="62"/>
  <c r="G107" i="62"/>
  <c r="G106" i="62"/>
  <c r="G105" i="62"/>
  <c r="G104" i="62"/>
  <c r="G103" i="62"/>
  <c r="G102" i="62"/>
  <c r="G101" i="62"/>
  <c r="G100" i="62"/>
  <c r="G99" i="62"/>
  <c r="G98" i="62"/>
  <c r="G97" i="62"/>
  <c r="G96" i="62"/>
  <c r="G95" i="62"/>
  <c r="G94" i="62"/>
  <c r="G93" i="62"/>
  <c r="G92" i="62"/>
  <c r="G91" i="62"/>
  <c r="G90" i="62"/>
  <c r="G89" i="62"/>
  <c r="G88" i="62"/>
  <c r="G87" i="62"/>
  <c r="G86" i="62"/>
  <c r="G85" i="62"/>
  <c r="G84" i="62"/>
  <c r="G83" i="62"/>
  <c r="G82" i="62"/>
  <c r="G81" i="62"/>
  <c r="G80" i="62"/>
  <c r="G79" i="62"/>
  <c r="G78" i="62"/>
  <c r="G77" i="62"/>
  <c r="G76" i="62"/>
  <c r="G75" i="62"/>
  <c r="G74" i="62"/>
  <c r="G73" i="62"/>
  <c r="G72" i="62"/>
  <c r="G7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3" i="62"/>
  <c r="G12" i="62"/>
  <c r="G11" i="62"/>
  <c r="G10" i="62"/>
  <c r="G9" i="62"/>
  <c r="G8" i="62"/>
  <c r="G7" i="62"/>
  <c r="C35" i="68" l="1"/>
  <c r="C51" i="58" l="1"/>
  <c r="C51" i="53"/>
  <c r="C39" i="53"/>
  <c r="D39" i="53"/>
  <c r="I34" i="53"/>
  <c r="H34" i="53"/>
  <c r="G34" i="53"/>
  <c r="F34" i="53"/>
  <c r="E34" i="53"/>
  <c r="D34" i="53"/>
  <c r="C32" i="53"/>
  <c r="C31" i="53"/>
  <c r="C30" i="53"/>
  <c r="C29" i="53"/>
  <c r="H25" i="53"/>
  <c r="G25" i="53"/>
  <c r="F25" i="53"/>
  <c r="E25" i="53"/>
  <c r="D25" i="53"/>
  <c r="B1" i="53"/>
  <c r="C34" i="53" l="1"/>
  <c r="C25" i="53"/>
  <c r="C46" i="53"/>
  <c r="C64" i="58"/>
  <c r="B3" i="67" l="1"/>
  <c r="B3" i="69"/>
  <c r="B1" i="68"/>
  <c r="B1" i="60"/>
  <c r="B1" i="65"/>
  <c r="B1" i="50"/>
  <c r="B1" i="67"/>
  <c r="B1" i="69"/>
  <c r="B1" i="58"/>
  <c r="B1" i="62"/>
  <c r="B1" i="64"/>
  <c r="B1" i="47"/>
  <c r="C40" i="47"/>
  <c r="I78" i="69"/>
  <c r="I77" i="69"/>
  <c r="I76" i="69"/>
  <c r="I74" i="69"/>
  <c r="I73" i="69"/>
  <c r="I72" i="69"/>
  <c r="I70" i="69"/>
  <c r="I69" i="69"/>
  <c r="I68" i="69"/>
  <c r="I66" i="69"/>
  <c r="I65" i="69"/>
  <c r="I64" i="69"/>
  <c r="I62" i="69"/>
  <c r="I61" i="69"/>
  <c r="I60" i="69"/>
  <c r="I58" i="69"/>
  <c r="I57" i="69"/>
  <c r="I56" i="69"/>
  <c r="I54" i="69"/>
  <c r="I53" i="69"/>
  <c r="I52" i="69"/>
  <c r="I50" i="69"/>
  <c r="I49" i="69"/>
  <c r="I48" i="69"/>
  <c r="I46" i="69"/>
  <c r="I45" i="69"/>
  <c r="I44" i="69"/>
  <c r="I42" i="69"/>
  <c r="I41" i="69"/>
  <c r="I40" i="69"/>
  <c r="I38" i="69"/>
  <c r="I37" i="69"/>
  <c r="I36" i="69"/>
  <c r="I34" i="69"/>
  <c r="I33" i="69"/>
  <c r="I32" i="69"/>
  <c r="I30" i="69"/>
  <c r="I29" i="69"/>
  <c r="I28" i="69"/>
  <c r="C36" i="68"/>
  <c r="C24" i="68"/>
  <c r="C43" i="67"/>
  <c r="R82" i="67"/>
  <c r="N82" i="67"/>
  <c r="J82" i="67"/>
  <c r="F82" i="67"/>
  <c r="R81" i="67"/>
  <c r="N81" i="67"/>
  <c r="J81" i="67"/>
  <c r="F81" i="67"/>
  <c r="R80" i="67"/>
  <c r="N80" i="67"/>
  <c r="J80" i="67"/>
  <c r="F80" i="67"/>
  <c r="R79" i="67"/>
  <c r="N79" i="67"/>
  <c r="J79" i="67"/>
  <c r="F79" i="67"/>
  <c r="R78" i="67"/>
  <c r="N78" i="67"/>
  <c r="J78" i="67"/>
  <c r="F78" i="67"/>
  <c r="R77" i="67"/>
  <c r="N77" i="67"/>
  <c r="J77" i="67"/>
  <c r="F77" i="67"/>
  <c r="R76" i="67"/>
  <c r="N76" i="67"/>
  <c r="J76" i="67"/>
  <c r="F76" i="67"/>
  <c r="R75" i="67"/>
  <c r="N75" i="67"/>
  <c r="J75" i="67"/>
  <c r="F75" i="67"/>
  <c r="F64" i="67"/>
  <c r="F63" i="67"/>
  <c r="F61" i="67"/>
  <c r="F60" i="67"/>
  <c r="F58" i="67"/>
  <c r="F57" i="67"/>
  <c r="C14" i="67"/>
  <c r="C23" i="67" l="1"/>
  <c r="C32" i="67"/>
  <c r="AI376" i="60" l="1"/>
  <c r="AI372" i="60"/>
  <c r="AI368" i="60"/>
  <c r="AI364" i="60"/>
  <c r="AI360" i="60"/>
  <c r="AI356" i="60"/>
  <c r="AI352" i="60"/>
  <c r="AI348" i="60"/>
  <c r="AI344" i="60"/>
  <c r="AI340" i="60"/>
  <c r="AI336" i="60"/>
  <c r="AI332" i="60"/>
  <c r="AI328" i="60"/>
  <c r="AI324" i="60"/>
  <c r="AI320" i="60"/>
  <c r="AI316" i="60"/>
  <c r="AI312" i="60"/>
  <c r="AI308" i="60"/>
  <c r="AI304" i="60"/>
  <c r="AI300" i="60"/>
  <c r="AI296" i="60"/>
  <c r="AI292" i="60"/>
  <c r="AI288" i="60"/>
  <c r="AI284" i="60"/>
  <c r="AI280" i="60"/>
  <c r="AI276" i="60"/>
  <c r="AI272" i="60"/>
  <c r="AI268" i="60"/>
  <c r="AI264" i="60"/>
  <c r="AI260" i="60"/>
  <c r="AI256" i="60"/>
  <c r="AI252" i="60"/>
  <c r="AI248" i="60"/>
  <c r="AI244" i="60"/>
  <c r="AI240" i="60"/>
  <c r="AI236" i="60"/>
  <c r="AI232" i="60"/>
  <c r="AI228" i="60"/>
  <c r="AI224" i="60"/>
  <c r="AI220" i="60"/>
  <c r="AI216" i="60"/>
  <c r="AI212" i="60"/>
  <c r="AI208" i="60"/>
  <c r="AI204" i="60"/>
  <c r="AI200" i="60"/>
  <c r="AI196" i="60"/>
  <c r="AI192" i="60"/>
  <c r="AI188" i="60"/>
  <c r="AI184" i="60"/>
  <c r="AI180" i="60"/>
  <c r="AI176" i="60"/>
  <c r="AI172" i="60"/>
  <c r="AI168" i="60"/>
  <c r="AI164" i="60"/>
  <c r="AI160" i="60"/>
  <c r="AI156" i="60"/>
  <c r="AI152" i="60"/>
  <c r="AI148" i="60"/>
  <c r="AI144" i="60"/>
  <c r="AI140" i="60"/>
  <c r="AI136" i="60"/>
  <c r="AI132" i="60"/>
  <c r="AI128" i="60"/>
  <c r="AI124" i="60"/>
  <c r="AI120" i="60"/>
  <c r="AI116" i="60"/>
  <c r="AI112" i="60"/>
  <c r="AI108" i="60"/>
  <c r="AI104" i="60"/>
  <c r="AI100" i="60"/>
  <c r="AI96" i="60"/>
  <c r="AI92" i="60"/>
  <c r="AI88" i="60"/>
  <c r="AI84" i="60"/>
  <c r="AI80" i="60"/>
  <c r="AI76" i="60"/>
  <c r="AI72" i="60"/>
  <c r="AI68" i="60"/>
  <c r="AI64" i="60"/>
  <c r="AI60" i="60"/>
  <c r="AI375" i="60"/>
  <c r="AI371" i="60"/>
  <c r="AI367" i="60"/>
  <c r="AI363" i="60"/>
  <c r="AI359" i="60"/>
  <c r="AI355" i="60"/>
  <c r="AI351" i="60"/>
  <c r="AI347" i="60"/>
  <c r="AI343" i="60"/>
  <c r="AI339" i="60"/>
  <c r="AI335" i="60"/>
  <c r="AI331" i="60"/>
  <c r="AI327" i="60"/>
  <c r="AI323" i="60"/>
  <c r="AI319" i="60"/>
  <c r="AI315" i="60"/>
  <c r="AI311" i="60"/>
  <c r="AI307" i="60"/>
  <c r="AI303" i="60"/>
  <c r="AI299" i="60"/>
  <c r="AI295" i="60"/>
  <c r="AI291" i="60"/>
  <c r="AI287" i="60"/>
  <c r="AI283" i="60"/>
  <c r="AI279" i="60"/>
  <c r="AI275" i="60"/>
  <c r="AI271" i="60"/>
  <c r="AI267" i="60"/>
  <c r="AI263" i="60"/>
  <c r="AI259" i="60"/>
  <c r="AI255" i="60"/>
  <c r="AI251" i="60"/>
  <c r="AI247" i="60"/>
  <c r="AI243" i="60"/>
  <c r="AI239" i="60"/>
  <c r="AI235" i="60"/>
  <c r="AI231" i="60"/>
  <c r="AI227" i="60"/>
  <c r="AI223" i="60"/>
  <c r="AI219" i="60"/>
  <c r="AI215" i="60"/>
  <c r="AI211" i="60"/>
  <c r="AI207" i="60"/>
  <c r="AI203" i="60"/>
  <c r="AI199" i="60"/>
  <c r="AI195" i="60"/>
  <c r="AI191" i="60"/>
  <c r="AI187" i="60"/>
  <c r="AI183" i="60"/>
  <c r="AI179" i="60"/>
  <c r="AI175" i="60"/>
  <c r="AI171" i="60"/>
  <c r="AI167" i="60"/>
  <c r="AI163" i="60"/>
  <c r="AI159" i="60"/>
  <c r="AI155" i="60"/>
  <c r="AI151" i="60"/>
  <c r="AI147" i="60"/>
  <c r="AI143" i="60"/>
  <c r="AI139" i="60"/>
  <c r="AI135" i="60"/>
  <c r="AI131" i="60"/>
  <c r="AI127" i="60"/>
  <c r="AI123" i="60"/>
  <c r="AI119" i="60"/>
  <c r="AI115" i="60"/>
  <c r="AI111" i="60"/>
  <c r="AI107" i="60"/>
  <c r="AI103" i="60"/>
  <c r="AI99" i="60"/>
  <c r="AI95" i="60"/>
  <c r="AI91" i="60"/>
  <c r="AI87" i="60"/>
  <c r="AI83" i="60"/>
  <c r="AI79" i="60"/>
  <c r="AI75" i="60"/>
  <c r="AI71" i="60"/>
  <c r="AI67" i="60"/>
  <c r="AI63" i="60"/>
  <c r="AI59" i="60"/>
  <c r="AI373" i="60"/>
  <c r="AI369" i="60"/>
  <c r="AI365" i="60"/>
  <c r="AI361" i="60"/>
  <c r="AI357" i="60"/>
  <c r="AI353" i="60"/>
  <c r="AI349" i="60"/>
  <c r="AI345" i="60"/>
  <c r="AI341" i="60"/>
  <c r="AI337" i="60"/>
  <c r="AI333" i="60"/>
  <c r="AI329" i="60"/>
  <c r="AI325" i="60"/>
  <c r="AI321" i="60"/>
  <c r="AI317" i="60"/>
  <c r="AI313" i="60"/>
  <c r="AI309" i="60"/>
  <c r="AI305" i="60"/>
  <c r="AI301" i="60"/>
  <c r="AI297" i="60"/>
  <c r="AI293" i="60"/>
  <c r="AI289" i="60"/>
  <c r="AI285" i="60"/>
  <c r="AI281" i="60"/>
  <c r="AI277" i="60"/>
  <c r="AI273" i="60"/>
  <c r="AI269" i="60"/>
  <c r="AI265" i="60"/>
  <c r="AI261" i="60"/>
  <c r="AI257" i="60"/>
  <c r="AI253" i="60"/>
  <c r="AI249" i="60"/>
  <c r="AI245" i="60"/>
  <c r="AI241" i="60"/>
  <c r="AI237" i="60"/>
  <c r="AI233" i="60"/>
  <c r="AI229" i="60"/>
  <c r="AI225" i="60"/>
  <c r="AI221" i="60"/>
  <c r="AI217" i="60"/>
  <c r="AI213" i="60"/>
  <c r="AI209" i="60"/>
  <c r="AI205" i="60"/>
  <c r="AI201" i="60"/>
  <c r="AI197" i="60"/>
  <c r="AI193" i="60"/>
  <c r="AI189" i="60"/>
  <c r="AI185" i="60"/>
  <c r="AI181" i="60"/>
  <c r="AI177" i="60"/>
  <c r="AI173" i="60"/>
  <c r="AI169" i="60"/>
  <c r="AI165" i="60"/>
  <c r="AI161" i="60"/>
  <c r="AI157" i="60"/>
  <c r="AI153" i="60"/>
  <c r="AI149" i="60"/>
  <c r="AI145" i="60"/>
  <c r="AI141" i="60"/>
  <c r="AI137" i="60"/>
  <c r="AI133" i="60"/>
  <c r="AI129" i="60"/>
  <c r="AI125" i="60"/>
  <c r="AI121" i="60"/>
  <c r="AI117" i="60"/>
  <c r="AI113" i="60"/>
  <c r="AI109" i="60"/>
  <c r="AI105" i="60"/>
  <c r="AI101" i="60"/>
  <c r="AI97" i="60"/>
  <c r="AI93" i="60"/>
  <c r="AI89" i="60"/>
  <c r="AI85" i="60"/>
  <c r="AI81" i="60"/>
  <c r="AI77" i="60"/>
  <c r="AI73" i="60"/>
  <c r="AI69" i="60"/>
  <c r="AI65" i="60"/>
  <c r="AI61" i="60"/>
  <c r="AI57" i="60"/>
  <c r="AI53" i="60"/>
  <c r="AI49" i="60"/>
  <c r="AI45" i="60"/>
  <c r="AI41" i="60"/>
  <c r="AI37" i="60"/>
  <c r="AI374" i="60"/>
  <c r="AI358" i="60"/>
  <c r="AI342" i="60"/>
  <c r="AI326" i="60"/>
  <c r="AI310" i="60"/>
  <c r="AI294" i="60"/>
  <c r="AI278" i="60"/>
  <c r="AI262" i="60"/>
  <c r="AI246" i="60"/>
  <c r="AI230" i="60"/>
  <c r="AI214" i="60"/>
  <c r="AI198" i="60"/>
  <c r="AI182" i="60"/>
  <c r="AI166" i="60"/>
  <c r="AI150" i="60"/>
  <c r="AI134" i="60"/>
  <c r="AI118" i="60"/>
  <c r="AI102" i="60"/>
  <c r="AI86" i="60"/>
  <c r="AI70" i="60"/>
  <c r="AI56" i="60"/>
  <c r="AI51" i="60"/>
  <c r="AI46" i="60"/>
  <c r="AI40" i="60"/>
  <c r="AI35" i="60"/>
  <c r="AI31" i="60"/>
  <c r="AI27" i="60"/>
  <c r="AI23" i="60"/>
  <c r="AI19" i="60"/>
  <c r="AI15" i="60"/>
  <c r="AI30" i="60"/>
  <c r="AI22" i="60"/>
  <c r="AI18" i="60"/>
  <c r="AI29" i="60"/>
  <c r="AI17" i="60"/>
  <c r="AI362" i="60"/>
  <c r="AI314" i="60"/>
  <c r="AI266" i="60"/>
  <c r="AI218" i="60"/>
  <c r="AI170" i="60"/>
  <c r="AI122" i="60"/>
  <c r="AI106" i="60"/>
  <c r="AI58" i="60"/>
  <c r="AI47" i="60"/>
  <c r="AI32" i="60"/>
  <c r="AI28" i="60"/>
  <c r="AI16" i="60"/>
  <c r="AI370" i="60"/>
  <c r="AI354" i="60"/>
  <c r="AI338" i="60"/>
  <c r="AI322" i="60"/>
  <c r="AI306" i="60"/>
  <c r="AI290" i="60"/>
  <c r="AI274" i="60"/>
  <c r="AI258" i="60"/>
  <c r="AI242" i="60"/>
  <c r="AI226" i="60"/>
  <c r="AI210" i="60"/>
  <c r="AI194" i="60"/>
  <c r="AI178" i="60"/>
  <c r="AI162" i="60"/>
  <c r="AI146" i="60"/>
  <c r="AI130" i="60"/>
  <c r="AI114" i="60"/>
  <c r="AI98" i="60"/>
  <c r="AI82" i="60"/>
  <c r="AI66" i="60"/>
  <c r="AI55" i="60"/>
  <c r="AI50" i="60"/>
  <c r="AI44" i="60"/>
  <c r="AI39" i="60"/>
  <c r="AI34" i="60"/>
  <c r="AI26" i="60"/>
  <c r="AI14" i="60"/>
  <c r="AI21" i="60"/>
  <c r="AI346" i="60"/>
  <c r="AI298" i="60"/>
  <c r="AI234" i="60"/>
  <c r="AI202" i="60"/>
  <c r="AI154" i="60"/>
  <c r="AI74" i="60"/>
  <c r="AI42" i="60"/>
  <c r="AI24" i="60"/>
  <c r="AI366" i="60"/>
  <c r="AI350" i="60"/>
  <c r="AI334" i="60"/>
  <c r="AI318" i="60"/>
  <c r="AI302" i="60"/>
  <c r="AI286" i="60"/>
  <c r="AI270" i="60"/>
  <c r="AI254" i="60"/>
  <c r="AI238" i="60"/>
  <c r="AI222" i="60"/>
  <c r="AI206" i="60"/>
  <c r="AI190" i="60"/>
  <c r="AI174" i="60"/>
  <c r="AI158" i="60"/>
  <c r="AI142" i="60"/>
  <c r="AI126" i="60"/>
  <c r="AI110" i="60"/>
  <c r="AI94" i="60"/>
  <c r="AI78" i="60"/>
  <c r="AI62" i="60"/>
  <c r="AI54" i="60"/>
  <c r="AI48" i="60"/>
  <c r="AI43" i="60"/>
  <c r="AI38" i="60"/>
  <c r="AI33" i="60"/>
  <c r="AI25" i="60"/>
  <c r="AI13" i="60"/>
  <c r="AI330" i="60"/>
  <c r="AI282" i="60"/>
  <c r="AI250" i="60"/>
  <c r="AI186" i="60"/>
  <c r="AI138" i="60"/>
  <c r="AI90" i="60"/>
  <c r="AI52" i="60"/>
  <c r="AI36" i="60"/>
  <c r="AI20" i="60"/>
  <c r="AI12" i="60"/>
</calcChain>
</file>

<file path=xl/sharedStrings.xml><?xml version="1.0" encoding="utf-8"?>
<sst xmlns="http://schemas.openxmlformats.org/spreadsheetml/2006/main" count="10773" uniqueCount="1064">
  <si>
    <t>Customer service</t>
  </si>
  <si>
    <t>CBD</t>
  </si>
  <si>
    <t>Urban</t>
  </si>
  <si>
    <t>Table 1: Telephone answering</t>
  </si>
  <si>
    <t>Table 2:  New connections</t>
  </si>
  <si>
    <t>Table 3: Streetlight repair</t>
  </si>
  <si>
    <t>Feeder Classification</t>
  </si>
  <si>
    <t>Calls not answered in 30 seconds</t>
  </si>
  <si>
    <t>Reliability</t>
  </si>
  <si>
    <t>Network categorisation</t>
  </si>
  <si>
    <t>Rural short</t>
  </si>
  <si>
    <t>Rural long</t>
  </si>
  <si>
    <t>Whole network</t>
  </si>
  <si>
    <t>SAIDI</t>
  </si>
  <si>
    <t>SAIFI</t>
  </si>
  <si>
    <t>1) Unplanned SAIDI - The sum of the duration of each unplanned sustained customer interruption (in minutes) divided by the total number of distribution customers. Unplanned SAIDI excludes momentary interruptions (one minute or less).</t>
  </si>
  <si>
    <t>2) Unplanned SAIFI - The total number of unplanned sustained customer interruptions divided by the total number of distribution customers. Unplanned SAIFI excludes momentary interruptions (one minute or less). SAIFI is expressed per 0.01 interruptions.</t>
  </si>
  <si>
    <t>Telephone answering</t>
  </si>
  <si>
    <t>Number of calls answered within 30 seconds</t>
  </si>
  <si>
    <t>Percentage of calls answered within 30 seconds</t>
  </si>
  <si>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</si>
  <si>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</si>
  <si>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</si>
  <si>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</si>
  <si>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</si>
  <si>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</si>
  <si>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</si>
  <si>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Date</t>
  </si>
  <si>
    <t>Number of customers interrupted</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</si>
  <si>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</si>
  <si>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</si>
  <si>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</si>
  <si>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</si>
  <si>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</si>
  <si>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</si>
  <si>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</si>
  <si>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</si>
  <si>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</si>
  <si>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</si>
  <si>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</si>
  <si>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</si>
  <si>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</si>
  <si>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</si>
  <si>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</si>
  <si>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</si>
  <si>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</si>
  <si>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</si>
  <si>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</si>
  <si>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</si>
  <si>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</si>
  <si>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</si>
  <si>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</si>
  <si>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</si>
  <si>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</si>
  <si>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</si>
  <si>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</si>
  <si>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</si>
  <si>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</si>
  <si>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</si>
  <si>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</si>
  <si>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</si>
  <si>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</si>
  <si>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</si>
  <si>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</si>
  <si>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</si>
  <si>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</si>
  <si>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</si>
  <si>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</si>
  <si>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</si>
  <si>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</si>
  <si>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</si>
  <si>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</si>
  <si>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</si>
  <si>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</si>
  <si>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</si>
  <si>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</si>
  <si>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</si>
  <si>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</si>
  <si>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</si>
  <si>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</si>
  <si>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</si>
  <si>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</si>
  <si>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</si>
  <si>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</si>
  <si>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</si>
  <si>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</si>
  <si>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</si>
  <si>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</si>
  <si>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</si>
  <si>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</si>
  <si>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</si>
  <si>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r>
      <t xml:space="preserve">MAIFI </t>
    </r>
    <r>
      <rPr>
        <b/>
        <vertAlign val="superscript"/>
        <sz val="12"/>
        <color indexed="9"/>
        <rFont val="Arial"/>
        <family val="2"/>
      </rPr>
      <t>3 (refer note)</t>
    </r>
  </si>
  <si>
    <t>Table 4: Planned outages</t>
  </si>
  <si>
    <t>Table 5: Average distribution customer numbers</t>
  </si>
  <si>
    <t>Customer numbers at the start of period</t>
  </si>
  <si>
    <t>Customer numbers at the end of period</t>
  </si>
  <si>
    <t>Average distribution customer numbers</t>
  </si>
  <si>
    <t xml:space="preserve">3) MAIFI - The total number of momentary interruptions divided by the total number of distribution customers (where the distribution customers are network or per feeder based, as appropriate). </t>
  </si>
  <si>
    <t>Feeder ID / name</t>
  </si>
  <si>
    <t>Number of distribution customers</t>
  </si>
  <si>
    <t>Planned outages</t>
  </si>
  <si>
    <t>Planned interruptions</t>
  </si>
  <si>
    <t>Cause of outage</t>
  </si>
  <si>
    <t>Number of outages</t>
  </si>
  <si>
    <t>Weather</t>
  </si>
  <si>
    <t>Equipment failure</t>
  </si>
  <si>
    <t>Operational error</t>
  </si>
  <si>
    <t>Vegetation</t>
  </si>
  <si>
    <t>Animals</t>
  </si>
  <si>
    <t>Third party impacts</t>
  </si>
  <si>
    <t>Transmission failure</t>
  </si>
  <si>
    <t>Load shedding</t>
  </si>
  <si>
    <t>Inter-distributor connection failure</t>
  </si>
  <si>
    <t>Customer numbers</t>
  </si>
  <si>
    <t>High voltage</t>
  </si>
  <si>
    <t>Low voltage - residential</t>
  </si>
  <si>
    <t>Low voltage - non-residential</t>
  </si>
  <si>
    <t>Total customer numbers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</si>
  <si>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</si>
  <si>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</si>
  <si>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</si>
  <si>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</si>
  <si>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</si>
  <si>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</si>
  <si>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</si>
  <si>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</si>
  <si>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</si>
  <si>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</si>
  <si>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</si>
  <si>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</si>
  <si>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</si>
  <si>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</si>
  <si>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</si>
  <si>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</si>
  <si>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</si>
  <si>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</si>
  <si>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</si>
  <si>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</si>
  <si>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</si>
  <si>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</si>
  <si>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</si>
  <si>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Other</t>
  </si>
  <si>
    <t>Minutes off supply (worst 15%)</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</si>
  <si>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</si>
  <si>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</si>
  <si>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</si>
  <si>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</si>
  <si>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</si>
  <si>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</si>
  <si>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Subtransmission</t>
  </si>
  <si>
    <t>Zone substations</t>
  </si>
  <si>
    <t>Distribution</t>
  </si>
  <si>
    <t>Total no.</t>
  </si>
  <si>
    <t>By type of customer</t>
  </si>
  <si>
    <t>By supply voltage</t>
  </si>
  <si>
    <t>Domestic</t>
  </si>
  <si>
    <t>Non-Domestic</t>
  </si>
  <si>
    <t>ST</t>
  </si>
  <si>
    <t>HV</t>
  </si>
  <si>
    <t>LV</t>
  </si>
  <si>
    <t xml:space="preserve">Rural Short </t>
  </si>
  <si>
    <t xml:space="preserve">Rural Long </t>
  </si>
  <si>
    <t>Number of unmetered supply points</t>
  </si>
  <si>
    <t>Short Rural</t>
  </si>
  <si>
    <t>Long Rural</t>
  </si>
  <si>
    <t>Total GWh</t>
  </si>
  <si>
    <t>Total km</t>
  </si>
  <si>
    <t>Underground</t>
  </si>
  <si>
    <t>Overhead</t>
  </si>
  <si>
    <t>Capacity (MVA)</t>
  </si>
  <si>
    <t>Other information</t>
  </si>
  <si>
    <t>Distribution losses (% of purchases)</t>
  </si>
  <si>
    <t>Network Service area (sq.km)</t>
  </si>
  <si>
    <t>Number of poles</t>
  </si>
  <si>
    <t>Peak Coincident Demand (MW)</t>
  </si>
  <si>
    <t xml:space="preserve">Total </t>
  </si>
  <si>
    <t>Total number of metered supply points</t>
  </si>
  <si>
    <t>Table 1: Exclusions</t>
  </si>
  <si>
    <t>Demand</t>
  </si>
  <si>
    <t xml:space="preserve">Customer numbers by voltage level </t>
  </si>
  <si>
    <t>Forecast</t>
  </si>
  <si>
    <t>High Voltage</t>
  </si>
  <si>
    <t>Low Voltage Residential</t>
  </si>
  <si>
    <t>Low Voltage Non-Residential</t>
  </si>
  <si>
    <t>Total - all customers</t>
  </si>
  <si>
    <t>New customer connections as a % of total customers</t>
  </si>
  <si>
    <t>Electricity consumption by voltage level (MWh)</t>
  </si>
  <si>
    <t xml:space="preserve">High Voltage   </t>
  </si>
  <si>
    <t xml:space="preserve">Controlled load </t>
  </si>
  <si>
    <t>Total consumption</t>
  </si>
  <si>
    <r>
      <t xml:space="preserve">Note: </t>
    </r>
    <r>
      <rPr>
        <sz val="10"/>
        <rFont val="Arial"/>
        <family val="2"/>
      </rPr>
      <t>a) Forecasts should be the demand forecasts for the relevant regulatory year that were made at the time of the regulatory proposal</t>
    </r>
  </si>
  <si>
    <t xml:space="preserve">          b) t+1 forecasts should be the latest updates to the demand forecasts for the regulatory year t+1. </t>
  </si>
  <si>
    <t xml:space="preserve">          c) The PoE level only applies to the forecasts</t>
  </si>
  <si>
    <t>Network coincident maximum demand</t>
  </si>
  <si>
    <t>t+1 forecast</t>
  </si>
  <si>
    <t>Variation %</t>
  </si>
  <si>
    <t>90% PoE level</t>
  </si>
  <si>
    <t>Network coincident maximum demand (MW)</t>
  </si>
  <si>
    <t>Network coincident maximum demand (MVA)</t>
  </si>
  <si>
    <t>50% PoE level</t>
  </si>
  <si>
    <t>10% PoE level</t>
  </si>
  <si>
    <t>Summer and winter maximum demand - ZS</t>
  </si>
  <si>
    <t>Nameplate rating (MVA)</t>
  </si>
  <si>
    <t>POE level = 50%</t>
  </si>
  <si>
    <t>Location</t>
  </si>
  <si>
    <t>MW</t>
  </si>
  <si>
    <t>MVA</t>
  </si>
  <si>
    <t>MVAr</t>
  </si>
  <si>
    <t>PF</t>
  </si>
  <si>
    <t>&lt;ZS 1&gt; - Summer maximum demand</t>
  </si>
  <si>
    <t>&lt;ZS 1&gt; - Winter maximum demand</t>
  </si>
  <si>
    <t>&lt;ZS 2&gt; - Summer maximum demand</t>
  </si>
  <si>
    <t>&lt;ZS 2&gt; - Winter maximum demand</t>
  </si>
  <si>
    <t>&lt;ZS 3&gt; - Summer maximum demand</t>
  </si>
  <si>
    <t>&lt;ZS 3&gt; - Winter maximum demand</t>
  </si>
  <si>
    <t>&lt;ZS n&gt; - Summer maximum demand</t>
  </si>
  <si>
    <t>&lt;ZS n&gt; - Winter maximum demand</t>
  </si>
  <si>
    <t>Total new connections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</si>
  <si>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</si>
  <si>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</si>
  <si>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</si>
  <si>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</si>
  <si>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</si>
  <si>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</si>
  <si>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</si>
  <si>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</si>
  <si>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</si>
  <si>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</si>
  <si>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</si>
  <si>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</si>
  <si>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</si>
  <si>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</si>
  <si>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</si>
  <si>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</si>
  <si>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</si>
  <si>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Network SAIDI All Events</t>
  </si>
  <si>
    <t xml:space="preserve">MED </t>
  </si>
  <si>
    <r>
      <t>Instruction</t>
    </r>
    <r>
      <rPr>
        <sz val="10"/>
        <rFont val="Arial"/>
        <family val="2"/>
      </rPr>
      <t xml:space="preserve">
This regulatory template requires the input of historical daily performance recorded for the calculation of the parameters under the STPIS, such as MED day boundary and performance targets. STPIS definitions apply to SAIDI and Calls not answered within 30 seconds.
Please note: The AER's definition of calls answered within 30 seconds is as follows: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 queuing system (automated or otherwise) does not constitute a response. 'Calls answered within 30 seconds' and 'Calls received' should be calculated excluding calls abandoned within 30 seconds of being queued for a human operator; and calls to payment lines and automated interactive services. 
Exclusions refer to the exclusions listed in Section 3.3(a) of the STPIS.</t>
    </r>
  </si>
  <si>
    <t>X Beta from the mean</t>
  </si>
  <si>
    <r>
      <t xml:space="preserve">Note: </t>
    </r>
    <r>
      <rPr>
        <sz val="10"/>
        <rFont val="Arial"/>
        <family val="2"/>
      </rPr>
      <t>This is for newly energised properties only</t>
    </r>
  </si>
  <si>
    <t>Table 1 Quality of supply</t>
  </si>
  <si>
    <t>Table 2 Complaints - technical quality of supply</t>
  </si>
  <si>
    <t>Table 3 Customer service</t>
  </si>
  <si>
    <t>General Information</t>
  </si>
  <si>
    <t>STPIS Data Reporting</t>
  </si>
  <si>
    <t>STPIS Data Reporting - AER Definitions</t>
  </si>
  <si>
    <t xml:space="preserve">STPIS Data Reporting </t>
  </si>
  <si>
    <t>Daily Performance Data</t>
  </si>
  <si>
    <t>MED Threshold</t>
  </si>
  <si>
    <t>Table 1 Causes of Unplanned Sustained Outages</t>
  </si>
  <si>
    <t>Table 1  Customer Numbers by Voltage Level</t>
  </si>
  <si>
    <t>Table 2  New Customer Connections</t>
  </si>
  <si>
    <t>Number of metered supply points</t>
  </si>
  <si>
    <t>Energy delivered (GWh)</t>
  </si>
  <si>
    <t>Line length (km)</t>
  </si>
  <si>
    <t>Total line length</t>
  </si>
  <si>
    <t xml:space="preserve">Total energy </t>
  </si>
  <si>
    <t>Number and total capacity of transformers</t>
  </si>
  <si>
    <t>Cover Sheet</t>
  </si>
  <si>
    <t>2. Demand</t>
  </si>
  <si>
    <t>Table 1 MED Threshold</t>
  </si>
  <si>
    <t>Table 2 MED Calculation</t>
  </si>
  <si>
    <t>Table 1 General Information</t>
  </si>
  <si>
    <t>Ln (SAIDI)</t>
  </si>
  <si>
    <t>Dark blue = AER instructions/headings</t>
  </si>
  <si>
    <t>1. Service Target Performance Incentive Scheme</t>
  </si>
  <si>
    <t>The AER will apply the ESCV's definition of MAIFI for transitional reasons. The ESCV's Information specification (Service performance) for Victorian Electricity Distributors,  1 January 2009, p. 30, defines MAIFI as follows:</t>
  </si>
  <si>
    <t>Total number of streetlight faults reported by person who is the occupier of an immediately neighbouring residence or is the proprietor of an immediately neighbouring business</t>
  </si>
  <si>
    <t>Beta - Standard deviation of Ln(SAIDI)</t>
  </si>
  <si>
    <t>Over voltage events - due to lightning</t>
  </si>
  <si>
    <r>
      <t>Effect on planned SAIFI</t>
    </r>
    <r>
      <rPr>
        <b/>
        <sz val="10"/>
        <color indexed="9"/>
        <rFont val="Arial"/>
        <family val="2"/>
      </rPr>
      <t xml:space="preserve"> </t>
    </r>
  </si>
  <si>
    <r>
      <t>Effect on planned SAIDI</t>
    </r>
    <r>
      <rPr>
        <b/>
        <sz val="10"/>
        <color indexed="9"/>
        <rFont val="Arial"/>
        <family val="2"/>
      </rPr>
      <t xml:space="preserve"> </t>
    </r>
  </si>
  <si>
    <t xml:space="preserve">Planned Outages </t>
  </si>
  <si>
    <t>Annual Feeder Reliability</t>
  </si>
  <si>
    <t>Table 1 Annual Feeder Reliability Data</t>
  </si>
  <si>
    <t xml:space="preserve">Customer Service </t>
  </si>
  <si>
    <t xml:space="preserve">Table 3 Customer Disconnections </t>
  </si>
  <si>
    <t>Table 4  Electricity Consumption</t>
  </si>
  <si>
    <t>Table 5 Maximum Coincident Demand at the Network Level</t>
  </si>
  <si>
    <t>Disconnections</t>
  </si>
  <si>
    <t>Total disconnections</t>
  </si>
  <si>
    <t>Disconnections as a % of total customers</t>
  </si>
  <si>
    <r>
      <t>Note:</t>
    </r>
    <r>
      <rPr>
        <sz val="10"/>
        <rFont val="Arial"/>
        <family val="2"/>
      </rPr>
      <t xml:space="preserve"> 'Total customer numbers' is the total average of end of prior year customers and end of current year customers </t>
    </r>
  </si>
  <si>
    <t xml:space="preserve">Table 1 Planned Outages </t>
  </si>
  <si>
    <t>Reason for planned outage</t>
  </si>
  <si>
    <t xml:space="preserve">The AER will use the ESCV's definition of minutes of supply for worst served 15% of customers. This is defined as the total annual minutes off supply (SAIDI for planned and unplanned sustained interruptions) experienced by the 15% of customers in the distribution business area connected by those feeders experiencing the longest time off supply. </t>
  </si>
  <si>
    <t xml:space="preserve">Note: Distribution Loss factors are to be reported on a financial year basis </t>
  </si>
  <si>
    <t>Note:</t>
  </si>
  <si>
    <t>MED Threshold (Timed) year ending 31 December</t>
  </si>
  <si>
    <t xml:space="preserve">          b) Forecasts should be the demand forecasts for the relevant regulatory year that were made at the time of the regulatory proposal</t>
  </si>
  <si>
    <t xml:space="preserve">          c) t+1 forecasts should be the latest updates to the demand forecasts for the regulatory year t+1. </t>
  </si>
  <si>
    <t xml:space="preserve">          d) The PoE level only applies to the forecasts</t>
  </si>
  <si>
    <t>Table 6  Summer or winter non-coincident maximum demand by zone substation</t>
  </si>
  <si>
    <t>Asset Installation</t>
  </si>
  <si>
    <t>Instructions</t>
  </si>
  <si>
    <t xml:space="preserve">Insert rows for each of its asset types under each high level asset group. Additional groups may be added if a particular asset is not encompassed by the asset groups in the table. </t>
  </si>
  <si>
    <t xml:space="preserve">Develop a set of asset types under the high level asset groups that represent its network asset base. </t>
  </si>
  <si>
    <t>In determining whether a new asset type is required, whether asset types should be aggregated or whether asset types should be disaggregated, the DNSP should consider:</t>
  </si>
  <si>
    <t xml:space="preserve">   - the proportion of the overall replacement expenditure forecast for the assets</t>
  </si>
  <si>
    <t xml:space="preserve">   - the differentiation of unit replacement costs into clear and distinguishable distributions</t>
  </si>
  <si>
    <t xml:space="preserve">   - the differentiation of replacement lives into clear and distinguishable distributions</t>
  </si>
  <si>
    <t xml:space="preserve">   - multiple 'end of life' actions such as 'replacement' or 'life extension' (eg pole staking) - in the case of 'life extension', the DNSP should appropriately account for this in defining the replacement life and unit cost for the asset category. </t>
  </si>
  <si>
    <t>Table 1 For each asset type, provide:</t>
  </si>
  <si>
    <t xml:space="preserve">   a) the mean replacement asset life (years) </t>
  </si>
  <si>
    <t xml:space="preserve">   b) the standard deviation of the mean replacement asset life </t>
  </si>
  <si>
    <t xml:space="preserve">   c) the replacement unit cost ($ nominal).</t>
  </si>
  <si>
    <t xml:space="preserve">   d) the total number of asset failures during the regulatory year</t>
  </si>
  <si>
    <t xml:space="preserve">   e) the total quantity (number) of each asset type that was commissioned in the relevant regulatory reporting year.</t>
  </si>
  <si>
    <t>Table 1   Asset age profile for distribution system assets</t>
  </si>
  <si>
    <t>Statutory Account code or reference to account code</t>
  </si>
  <si>
    <t>Asset group</t>
  </si>
  <si>
    <t>Replacement  life (years)</t>
  </si>
  <si>
    <t>Replacement unit cost</t>
  </si>
  <si>
    <t>Total quantity replaced</t>
  </si>
  <si>
    <t>Total quantity installed</t>
  </si>
  <si>
    <t xml:space="preserve">           Year Commissioned (number of assets commissioned in each year)</t>
  </si>
  <si>
    <t>Mean</t>
  </si>
  <si>
    <t>Standard Deviation</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</si>
  <si>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</si>
  <si>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</si>
  <si>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</si>
  <si>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</si>
  <si>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</si>
  <si>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</si>
  <si>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</si>
  <si>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</si>
  <si>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</si>
  <si>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</si>
  <si>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</si>
  <si>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</si>
  <si>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</si>
  <si>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</si>
  <si>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</si>
  <si>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</si>
  <si>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</si>
  <si>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</si>
  <si>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</si>
  <si>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</si>
  <si>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</si>
  <si>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</si>
  <si>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</si>
  <si>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</si>
  <si>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</si>
  <si>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</si>
  <si>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</si>
  <si>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</si>
  <si>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</si>
  <si>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</si>
  <si>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</si>
  <si>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</si>
  <si>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</si>
  <si>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</si>
  <si>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</si>
  <si>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</si>
  <si>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</si>
  <si>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</si>
  <si>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</si>
  <si>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</si>
  <si>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</si>
  <si>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</si>
  <si>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</si>
  <si>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</si>
  <si>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</si>
  <si>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</si>
  <si>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</si>
  <si>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</si>
  <si>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</si>
  <si>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</si>
  <si>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</si>
  <si>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</si>
  <si>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</si>
  <si>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</si>
  <si>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</si>
  <si>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</si>
  <si>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</si>
  <si>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</si>
  <si>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</si>
  <si>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</si>
  <si>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</si>
  <si>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</si>
  <si>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</si>
  <si>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</si>
  <si>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</si>
  <si>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</si>
  <si>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</si>
  <si>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</si>
  <si>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</si>
  <si>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</si>
  <si>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</si>
  <si>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</si>
  <si>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</si>
  <si>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</si>
  <si>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</si>
  <si>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</si>
  <si>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</si>
  <si>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</si>
  <si>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</si>
  <si>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</si>
  <si>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</si>
  <si>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</si>
  <si>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</si>
  <si>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</si>
  <si>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</si>
  <si>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</si>
  <si>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</si>
  <si>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</si>
  <si>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</si>
  <si>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</si>
  <si>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</si>
  <si>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</si>
  <si>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</si>
  <si>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</si>
  <si>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</si>
  <si>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</si>
  <si>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</si>
  <si>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</si>
  <si>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</si>
  <si>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</si>
  <si>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</si>
  <si>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</si>
  <si>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</si>
  <si>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Poles</t>
  </si>
  <si>
    <t>&lt;asset type 1&gt;</t>
  </si>
  <si>
    <t>&lt;asset type 2&gt;</t>
  </si>
  <si>
    <t>&lt;asset type 3&gt;</t>
  </si>
  <si>
    <t>Pole top structures</t>
  </si>
  <si>
    <t>Conductors</t>
  </si>
  <si>
    <t>Underground cables</t>
  </si>
  <si>
    <t>Services (incl. LV pillars and LV service pits)</t>
  </si>
  <si>
    <t>Distribution transformers</t>
  </si>
  <si>
    <t>Distribution switchgear</t>
  </si>
  <si>
    <t>Distribution 'other assets'</t>
  </si>
  <si>
    <t>Zone transformers</t>
  </si>
  <si>
    <t>Zone switchgear</t>
  </si>
  <si>
    <t>Zone 'other assets'</t>
  </si>
  <si>
    <t>SCADA and protection</t>
  </si>
  <si>
    <t>4. Customer Service</t>
  </si>
  <si>
    <t>3. Asset Installation</t>
  </si>
  <si>
    <t>5. General Information</t>
  </si>
  <si>
    <t>6. Outages</t>
  </si>
  <si>
    <t>Comments / basis for exclusion -  refer to category of exclusion under 3.3(a) of STPIS</t>
  </si>
  <si>
    <t>Date of event
(DD/MM/YYYY)</t>
  </si>
  <si>
    <t xml:space="preserve">Please provide separate explanation to confirm the outage was not due to inadequate transmission connection planning </t>
  </si>
  <si>
    <t>Date
(DD/MM/YYYY)</t>
  </si>
  <si>
    <t>Cause of event
(Use categories listed in table 1, Template 6C)</t>
  </si>
  <si>
    <t>Total minutes off supply (planned)</t>
  </si>
  <si>
    <t>Description of the service area for the feeder</t>
  </si>
  <si>
    <t>Total planned minutes off-supply</t>
  </si>
  <si>
    <t>Total</t>
  </si>
  <si>
    <t>Total number of unplanned outages</t>
  </si>
  <si>
    <t>Total number of planned outages</t>
  </si>
  <si>
    <t>Total number of momentary feeder outages</t>
  </si>
  <si>
    <t>Total number of momentary feeder section outages</t>
  </si>
  <si>
    <t>Momentary interruptions due to feeder outages (MAIFI)</t>
  </si>
  <si>
    <t>Momentary interruptions due to feeder section outages (MAIFI)</t>
  </si>
  <si>
    <t>Total after removing MED</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</si>
  <si>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</si>
  <si>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</si>
  <si>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</si>
  <si>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</si>
  <si>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 xml:space="preserve">Telephone answering has the same meaning as defined in the Electricity DNSPs' STPIS, November 2009. </t>
  </si>
  <si>
    <t>Table 4 Guaranteed service levels - jurisdictional GSL scheme</t>
  </si>
  <si>
    <t>Street lights not repaired in 2 business days</t>
  </si>
  <si>
    <t>Number of asset failures</t>
  </si>
  <si>
    <t>Table 1: SAIDI (System Average Interruption Duration Index)</t>
  </si>
  <si>
    <r>
      <t xml:space="preserve">Unplanned SAIDI </t>
    </r>
    <r>
      <rPr>
        <b/>
        <vertAlign val="superscript"/>
        <sz val="12"/>
        <color indexed="9"/>
        <rFont val="Arial"/>
        <family val="2"/>
      </rPr>
      <t>1</t>
    </r>
    <r>
      <rPr>
        <b/>
        <sz val="12"/>
        <color indexed="9"/>
        <rFont val="Arial"/>
        <family val="2"/>
      </rPr>
      <t xml:space="preserve"> </t>
    </r>
    <r>
      <rPr>
        <b/>
        <vertAlign val="superscript"/>
        <sz val="12"/>
        <color indexed="9"/>
        <rFont val="Arial"/>
        <family val="2"/>
      </rPr>
      <t>(refer note)</t>
    </r>
  </si>
  <si>
    <t>Table 2: SAIFI (System Average Interruption Frequency Index)</t>
  </si>
  <si>
    <r>
      <t xml:space="preserve">Unplanned SAIFI </t>
    </r>
    <r>
      <rPr>
        <b/>
        <vertAlign val="superscript"/>
        <sz val="12"/>
        <color indexed="9"/>
        <rFont val="Arial"/>
        <family val="2"/>
      </rPr>
      <t>2 (refer note)</t>
    </r>
  </si>
  <si>
    <t>Table 3: MAIFI (Momentary Average Interruption Frequency Index)</t>
  </si>
  <si>
    <r>
      <t>Note</t>
    </r>
    <r>
      <rPr>
        <sz val="10"/>
        <rFont val="Arial"/>
        <family val="2"/>
      </rPr>
      <t xml:space="preserve"> - the AER's </t>
    </r>
    <r>
      <rPr>
        <i/>
        <sz val="10"/>
        <rFont val="Arial"/>
        <family val="2"/>
      </rPr>
      <t>Electricity distribution network service providers, Service target performance incentive scheme</t>
    </r>
    <r>
      <rPr>
        <sz val="10"/>
        <rFont val="Arial"/>
        <family val="2"/>
      </rPr>
      <t xml:space="preserve">, November 2009, p. 22, defines SAIDI and SAIFI as follows;                                                                             </t>
    </r>
  </si>
  <si>
    <t>4) Total includes the impact of excluded events and MED.</t>
  </si>
  <si>
    <t>Table 1 Daily Performance Data (unplanned)</t>
  </si>
  <si>
    <t>CBD SAIDI
All events</t>
  </si>
  <si>
    <t>CBD SAIDI
(after removing excluded events)</t>
  </si>
  <si>
    <t>Urban SAIDI
All events</t>
  </si>
  <si>
    <t>Urban SAIDI
(after removing excluded events)</t>
  </si>
  <si>
    <t>Long Rural SAIDI
All events</t>
  </si>
  <si>
    <t>Long Rural SAIDI
(after removing excluded events)</t>
  </si>
  <si>
    <t>Short Rural SAIDI
All events</t>
  </si>
  <si>
    <t>Short Rural SAIDI
(after removing excluded events)</t>
  </si>
  <si>
    <t>Network SAIDI
All events</t>
  </si>
  <si>
    <t>Network SAIDI
(after removing excluded events)</t>
  </si>
  <si>
    <t>CBD SAIFI
All events</t>
  </si>
  <si>
    <t>CBD SAIFI
(after removing excluded events)</t>
  </si>
  <si>
    <t>Urban SAIFI
All events</t>
  </si>
  <si>
    <t>Urban SAIFI
(after removing excluded events)</t>
  </si>
  <si>
    <t>Long Rural SAIFI
All events</t>
  </si>
  <si>
    <t>Long Rural SAIFI
(after removing excluded events)</t>
  </si>
  <si>
    <t>Short Rural SAIFI
All events</t>
  </si>
  <si>
    <t>Short Rural SAIFI
(after removing excluded events)</t>
  </si>
  <si>
    <t>Network SAIFI
All events</t>
  </si>
  <si>
    <t>Network SAIFI
(after removing excluded events)</t>
  </si>
  <si>
    <t>CBD MAIFI
All events</t>
  </si>
  <si>
    <t>CBD MAIFI
(after removing excluded events)</t>
  </si>
  <si>
    <t>Urban MAIFI
All events</t>
  </si>
  <si>
    <t>Urban MAIFI
(after removing excluded events)</t>
  </si>
  <si>
    <t>Long Rural MAIFI
All events</t>
  </si>
  <si>
    <t>Long Rural MAIFI
(after removing excluded events)</t>
  </si>
  <si>
    <t>Short Rural MAIFI
All events</t>
  </si>
  <si>
    <t>Short Rural MAIFI
(after removing excluded events)</t>
  </si>
  <si>
    <t>Network MAIFI
All events</t>
  </si>
  <si>
    <t>Network MAIFI
(after removing excluded events)</t>
  </si>
  <si>
    <t>Alpha - average of Ln(SAIDI)</t>
  </si>
  <si>
    <t>Feeder classification</t>
  </si>
  <si>
    <t>Duration of interruption
(mins)</t>
  </si>
  <si>
    <t>Total unplanned minutes off supply</t>
  </si>
  <si>
    <t>Event category
(use Exclusion categories listed in section 3.3 (a) of the AER's STPIS)</t>
  </si>
  <si>
    <t>Actual: raw</t>
  </si>
  <si>
    <t>Actual: weather normalised</t>
  </si>
  <si>
    <t>Effect on planned MAIFI</t>
  </si>
  <si>
    <t>Length of high voltage distribution lines (overhead)</t>
  </si>
  <si>
    <t>Length of high voltage distribution lines (underground)</t>
  </si>
  <si>
    <t>Maximum demand
(MVA)</t>
  </si>
  <si>
    <t>Energy not supplied (unplanned)
(MWh)</t>
  </si>
  <si>
    <t>Energy not supplied (planned)
(MWh)</t>
  </si>
  <si>
    <t>Total unplanned minutes off-supply</t>
  </si>
  <si>
    <t>Unplanned interruptions
(SAIFI)</t>
  </si>
  <si>
    <t>Unplanned interruptions (SAIFI)
(after removing excluded events)</t>
  </si>
  <si>
    <t>Planned interruptions
(SAIFI)</t>
  </si>
  <si>
    <t>Low Reliability Feeder (SAIDI)</t>
  </si>
  <si>
    <t>Low Reliability Feeder (MAIFI)</t>
  </si>
  <si>
    <t>Unplanned minutes off-supply
(after removing excluded events and MED)</t>
  </si>
  <si>
    <t xml:space="preserve">Cause of Outages and Worst Served 15 per cent customers </t>
  </si>
  <si>
    <t>Table 2 Minutes off Supply for Worst Served 15 per cent customers</t>
  </si>
  <si>
    <t>Streetlight repair has the same meaning as defined in the Electricity DNSPs' STPIS, November 2009</t>
  </si>
  <si>
    <t>Duration of interruption
(unplanned) (mins)</t>
  </si>
  <si>
    <t>Number of  interruptions (unplanned)</t>
  </si>
  <si>
    <t xml:space="preserve"> MAIFI - The total number of momentary interruptions divided by the average number of distribution customers over the regulatory reporting period. (where the distribution customers are network or per feeder based, as appropriate). </t>
  </si>
  <si>
    <t>Effect on unplanned SAIDI</t>
  </si>
  <si>
    <t>Effect on unplanned SAIFI</t>
  </si>
  <si>
    <t>Effect on unplaned MAIFI</t>
  </si>
  <si>
    <r>
      <rPr>
        <sz val="10"/>
        <rFont val="Arial"/>
        <family val="2"/>
      </rPr>
      <t xml:space="preserve">The AER's </t>
    </r>
    <r>
      <rPr>
        <i/>
        <sz val="10"/>
        <rFont val="Arial"/>
        <family val="2"/>
      </rPr>
      <t>Electricity distribution network service providers, Service target performance incentive scheme</t>
    </r>
    <r>
      <rPr>
        <sz val="10"/>
        <rFont val="Arial"/>
        <family val="2"/>
      </rPr>
      <t>, November 2009, p. 22, defines SAIDI and SAIFI.</t>
    </r>
  </si>
  <si>
    <r>
      <t xml:space="preserve">Note: </t>
    </r>
    <r>
      <rPr>
        <sz val="10"/>
        <rFont val="Arial"/>
        <family val="2"/>
      </rPr>
      <t xml:space="preserve">a) Maximum Coincident Demand at the Network Level is calculated as the sum of all maximum coincident demand for zone substations and all feeders from terminal stations.  </t>
    </r>
  </si>
  <si>
    <t>Total (after removing excluded events and MED)</t>
  </si>
  <si>
    <t>Monetary interruptions due to feeder section outages
(MAIFI)
(after removing excluded events)</t>
  </si>
  <si>
    <t>Momentary interruptions due to feeder outages
(MAIFI)
(after removing excluded events)</t>
  </si>
  <si>
    <t>Sub transmission</t>
  </si>
  <si>
    <t xml:space="preserve">Sub transmission </t>
  </si>
  <si>
    <r>
      <t xml:space="preserve">Note: for Table 3 </t>
    </r>
    <r>
      <rPr>
        <b/>
        <sz val="10"/>
        <rFont val="Arial"/>
        <family val="2"/>
      </rPr>
      <t>Calls to Call Centre Fault Line</t>
    </r>
    <r>
      <rPr>
        <b/>
        <i/>
        <sz val="10"/>
        <rFont val="Arial"/>
        <family val="2"/>
      </rPr>
      <t xml:space="preserve"> </t>
    </r>
    <r>
      <rPr>
        <sz val="10"/>
        <rFont val="Arial"/>
        <family val="2"/>
      </rPr>
      <t>means</t>
    </r>
    <r>
      <rPr>
        <b/>
        <i/>
        <sz val="10"/>
        <rFont val="Arial"/>
        <family val="2"/>
      </rPr>
      <t xml:space="preserve"> </t>
    </r>
    <r>
      <rPr>
        <sz val="10"/>
        <rFont val="Arial"/>
        <family val="2"/>
      </rPr>
      <t>the total number of calls to the fault line to be reported, including any answered by an automated response service and terminated without being answered by an operator. Excludes missed calls where the fault line is overloaded.</t>
    </r>
  </si>
  <si>
    <t>AR11</t>
  </si>
  <si>
    <t>Citipower Feeder</t>
  </si>
  <si>
    <t>URBAN</t>
  </si>
  <si>
    <t>no</t>
  </si>
  <si>
    <t>AR12</t>
  </si>
  <si>
    <t>AR2</t>
  </si>
  <si>
    <t>yes</t>
  </si>
  <si>
    <t>AR3</t>
  </si>
  <si>
    <t>AR6</t>
  </si>
  <si>
    <t>AR7</t>
  </si>
  <si>
    <t>AR99</t>
  </si>
  <si>
    <t>BC11</t>
  </si>
  <si>
    <t>BC12</t>
  </si>
  <si>
    <t>BC22</t>
  </si>
  <si>
    <t>BC23</t>
  </si>
  <si>
    <t>BC6</t>
  </si>
  <si>
    <t>BH11</t>
  </si>
  <si>
    <t>United Energy Feeder</t>
  </si>
  <si>
    <t>BH12</t>
  </si>
  <si>
    <t>BH14</t>
  </si>
  <si>
    <t>BH21</t>
  </si>
  <si>
    <t>BH22</t>
  </si>
  <si>
    <t>BH23</t>
  </si>
  <si>
    <t>BH24</t>
  </si>
  <si>
    <t>BR1</t>
  </si>
  <si>
    <t>BR10</t>
  </si>
  <si>
    <t>BR13</t>
  </si>
  <si>
    <t>BR15</t>
  </si>
  <si>
    <t>BR4</t>
  </si>
  <si>
    <t>BR6</t>
  </si>
  <si>
    <t>BR9</t>
  </si>
  <si>
    <t>BRA23</t>
  </si>
  <si>
    <t>SPAusnet Feeder</t>
  </si>
  <si>
    <t>BRA32</t>
  </si>
  <si>
    <t>BT10</t>
  </si>
  <si>
    <t>BT14</t>
  </si>
  <si>
    <t>BT15</t>
  </si>
  <si>
    <t>BT2</t>
  </si>
  <si>
    <t>BT4</t>
  </si>
  <si>
    <t>BT5</t>
  </si>
  <si>
    <t>BT6</t>
  </si>
  <si>
    <t>BT9</t>
  </si>
  <si>
    <t>BU1</t>
  </si>
  <si>
    <t>BU10</t>
  </si>
  <si>
    <t>BU13</t>
  </si>
  <si>
    <t>BU14</t>
  </si>
  <si>
    <t>BU2</t>
  </si>
  <si>
    <t>BU4</t>
  </si>
  <si>
    <t>BU6</t>
  </si>
  <si>
    <t>BU9</t>
  </si>
  <si>
    <t>BW21</t>
  </si>
  <si>
    <t>BW22</t>
  </si>
  <si>
    <t>BW23</t>
  </si>
  <si>
    <t>BW32</t>
  </si>
  <si>
    <t>BW33</t>
  </si>
  <si>
    <t>BW34</t>
  </si>
  <si>
    <t>BW35</t>
  </si>
  <si>
    <t>BW8</t>
  </si>
  <si>
    <t>CDA11</t>
  </si>
  <si>
    <t>CDA21</t>
  </si>
  <si>
    <t>CDA22</t>
  </si>
  <si>
    <t>CDA23</t>
  </si>
  <si>
    <t>CDA24</t>
  </si>
  <si>
    <t>CFD11</t>
  </si>
  <si>
    <t>CFD12</t>
  </si>
  <si>
    <t>CFD13</t>
  </si>
  <si>
    <t>CFD14</t>
  </si>
  <si>
    <t>CFD15</t>
  </si>
  <si>
    <t>CFD16</t>
  </si>
  <si>
    <t>CFD21</t>
  </si>
  <si>
    <t>CFD22</t>
  </si>
  <si>
    <t>CFD23</t>
  </si>
  <si>
    <t>CFD24</t>
  </si>
  <si>
    <t>CFD25</t>
  </si>
  <si>
    <t>CFD26</t>
  </si>
  <si>
    <t>CM11</t>
  </si>
  <si>
    <t>CM12</t>
  </si>
  <si>
    <t>CM13</t>
  </si>
  <si>
    <t>CM14</t>
  </si>
  <si>
    <t>CM15</t>
  </si>
  <si>
    <t>CM21</t>
  </si>
  <si>
    <t>CM22</t>
  </si>
  <si>
    <t>CM23</t>
  </si>
  <si>
    <t>CM24</t>
  </si>
  <si>
    <t>CM25</t>
  </si>
  <si>
    <t>CRM11</t>
  </si>
  <si>
    <t>CRM12</t>
  </si>
  <si>
    <t>CRM13</t>
  </si>
  <si>
    <t>CRM14</t>
  </si>
  <si>
    <t>CRM21</t>
  </si>
  <si>
    <t>CRM22</t>
  </si>
  <si>
    <t>CRM24</t>
  </si>
  <si>
    <t>CRM32</t>
  </si>
  <si>
    <t>CRM33</t>
  </si>
  <si>
    <t>CRM34</t>
  </si>
  <si>
    <t>CRM35</t>
  </si>
  <si>
    <t>DC1</t>
  </si>
  <si>
    <t>DC10</t>
  </si>
  <si>
    <t>DC12</t>
  </si>
  <si>
    <t>DC2</t>
  </si>
  <si>
    <t>DC3</t>
  </si>
  <si>
    <t>DC4</t>
  </si>
  <si>
    <t>DC5</t>
  </si>
  <si>
    <t>DC6</t>
  </si>
  <si>
    <t>DC7</t>
  </si>
  <si>
    <t>DC8</t>
  </si>
  <si>
    <t>DMA11</t>
  </si>
  <si>
    <t>DMA12</t>
  </si>
  <si>
    <t>DMA13</t>
  </si>
  <si>
    <t>DMA14</t>
  </si>
  <si>
    <t>DMA15</t>
  </si>
  <si>
    <t>DN10</t>
  </si>
  <si>
    <t>DN11</t>
  </si>
  <si>
    <t>DN13</t>
  </si>
  <si>
    <t>DN2</t>
  </si>
  <si>
    <t>DN21</t>
  </si>
  <si>
    <t>DN22</t>
  </si>
  <si>
    <t>DN24</t>
  </si>
  <si>
    <t>DN25</t>
  </si>
  <si>
    <t>DN4</t>
  </si>
  <si>
    <t>DN6</t>
  </si>
  <si>
    <t>DN7</t>
  </si>
  <si>
    <t>DN8</t>
  </si>
  <si>
    <t>DN9</t>
  </si>
  <si>
    <t>DSH13</t>
  </si>
  <si>
    <t>DSH14</t>
  </si>
  <si>
    <t>DSH21</t>
  </si>
  <si>
    <t>DSH22</t>
  </si>
  <si>
    <t>DSH23</t>
  </si>
  <si>
    <t>DSH24</t>
  </si>
  <si>
    <t>DSH31</t>
  </si>
  <si>
    <t>DSH32</t>
  </si>
  <si>
    <t>DSH33</t>
  </si>
  <si>
    <t>DSH34</t>
  </si>
  <si>
    <t>DVY13</t>
  </si>
  <si>
    <t>DVY14</t>
  </si>
  <si>
    <t>DVY21</t>
  </si>
  <si>
    <t>DVY22</t>
  </si>
  <si>
    <t>DVY23</t>
  </si>
  <si>
    <t>DVY24</t>
  </si>
  <si>
    <t>DVY31</t>
  </si>
  <si>
    <t>DVY32</t>
  </si>
  <si>
    <t>DVY33</t>
  </si>
  <si>
    <t>DVY34</t>
  </si>
  <si>
    <t>EB11</t>
  </si>
  <si>
    <t>EB12</t>
  </si>
  <si>
    <t>EB13</t>
  </si>
  <si>
    <t>EB14</t>
  </si>
  <si>
    <t>EB21</t>
  </si>
  <si>
    <t>EB22</t>
  </si>
  <si>
    <t>EB23</t>
  </si>
  <si>
    <t>EB24</t>
  </si>
  <si>
    <t>EB31</t>
  </si>
  <si>
    <t>EB32</t>
  </si>
  <si>
    <t>EB33</t>
  </si>
  <si>
    <t>EL10</t>
  </si>
  <si>
    <t>EL11</t>
  </si>
  <si>
    <t>EL12</t>
  </si>
  <si>
    <t>EL13</t>
  </si>
  <si>
    <t>EL14</t>
  </si>
  <si>
    <t>EL5</t>
  </si>
  <si>
    <t>EL6</t>
  </si>
  <si>
    <t>EL7</t>
  </si>
  <si>
    <t>EL8</t>
  </si>
  <si>
    <t>EL9</t>
  </si>
  <si>
    <t>EM1</t>
  </si>
  <si>
    <t>EM10</t>
  </si>
  <si>
    <t>EM11</t>
  </si>
  <si>
    <t>EM2</t>
  </si>
  <si>
    <t>EM3</t>
  </si>
  <si>
    <t>EM5</t>
  </si>
  <si>
    <t>EM6</t>
  </si>
  <si>
    <t>EM7</t>
  </si>
  <si>
    <t>EM8</t>
  </si>
  <si>
    <t>EM9</t>
  </si>
  <si>
    <t>EW1</t>
  </si>
  <si>
    <t>EW12</t>
  </si>
  <si>
    <t>EW14</t>
  </si>
  <si>
    <t>EW2</t>
  </si>
  <si>
    <t>EW3</t>
  </si>
  <si>
    <t>EW8</t>
  </si>
  <si>
    <t>EW9</t>
  </si>
  <si>
    <t>FGY21</t>
  </si>
  <si>
    <t>FGY31</t>
  </si>
  <si>
    <t>FSH11</t>
  </si>
  <si>
    <t>FSH12</t>
  </si>
  <si>
    <t>FSH13</t>
  </si>
  <si>
    <t>FSH21</t>
  </si>
  <si>
    <t>FSH22</t>
  </si>
  <si>
    <t>FSH23</t>
  </si>
  <si>
    <t>FSH31</t>
  </si>
  <si>
    <t>FSH32</t>
  </si>
  <si>
    <t>FSH33</t>
  </si>
  <si>
    <t>FSH34</t>
  </si>
  <si>
    <t>FTN11</t>
  </si>
  <si>
    <t>FTN12</t>
  </si>
  <si>
    <t>FTN13</t>
  </si>
  <si>
    <t>FTN14</t>
  </si>
  <si>
    <t>FTN21</t>
  </si>
  <si>
    <t>FTN22</t>
  </si>
  <si>
    <t>FTN23</t>
  </si>
  <si>
    <t>FTN24</t>
  </si>
  <si>
    <t>FTN25</t>
  </si>
  <si>
    <t>GW1</t>
  </si>
  <si>
    <t>GW10</t>
  </si>
  <si>
    <t>GW11</t>
  </si>
  <si>
    <t>GW12</t>
  </si>
  <si>
    <t>GW2</t>
  </si>
  <si>
    <t>GW3</t>
  </si>
  <si>
    <t>GW4</t>
  </si>
  <si>
    <t>GW5</t>
  </si>
  <si>
    <t>GW6</t>
  </si>
  <si>
    <t>GW7</t>
  </si>
  <si>
    <t>GW8</t>
  </si>
  <si>
    <t>HGS21</t>
  </si>
  <si>
    <t>HGS22</t>
  </si>
  <si>
    <t>HGS23</t>
  </si>
  <si>
    <t>HGS31</t>
  </si>
  <si>
    <t>HGS32</t>
  </si>
  <si>
    <t>HGS33</t>
  </si>
  <si>
    <t>HT1</t>
  </si>
  <si>
    <t>HT10</t>
  </si>
  <si>
    <t>HT11</t>
  </si>
  <si>
    <t>HT13</t>
  </si>
  <si>
    <t>HT2</t>
  </si>
  <si>
    <t>HT3</t>
  </si>
  <si>
    <t>HT4</t>
  </si>
  <si>
    <t>HT6</t>
  </si>
  <si>
    <t>HT7</t>
  </si>
  <si>
    <t>HT8</t>
  </si>
  <si>
    <t>HT9</t>
  </si>
  <si>
    <t>K10</t>
  </si>
  <si>
    <t>K11</t>
  </si>
  <si>
    <t>K12</t>
  </si>
  <si>
    <t>K13</t>
  </si>
  <si>
    <t>K2</t>
  </si>
  <si>
    <t>K3</t>
  </si>
  <si>
    <t>K4</t>
  </si>
  <si>
    <t>K5</t>
  </si>
  <si>
    <t>K6</t>
  </si>
  <si>
    <t>K7</t>
  </si>
  <si>
    <t>K8</t>
  </si>
  <si>
    <t>K9</t>
  </si>
  <si>
    <t>LD1</t>
  </si>
  <si>
    <t>LD2</t>
  </si>
  <si>
    <t>LD3</t>
  </si>
  <si>
    <t>LD32</t>
  </si>
  <si>
    <t>LD33</t>
  </si>
  <si>
    <t>LD4</t>
  </si>
  <si>
    <t>LD5</t>
  </si>
  <si>
    <t>LD6</t>
  </si>
  <si>
    <t>LD7</t>
  </si>
  <si>
    <t>LWN31</t>
  </si>
  <si>
    <t>LWN32</t>
  </si>
  <si>
    <t>LWN33</t>
  </si>
  <si>
    <t>LWN34</t>
  </si>
  <si>
    <t>LWN35</t>
  </si>
  <si>
    <t>M11</t>
  </si>
  <si>
    <t>M12</t>
  </si>
  <si>
    <t>M13</t>
  </si>
  <si>
    <t>M14</t>
  </si>
  <si>
    <t>M16</t>
  </si>
  <si>
    <t>M17</t>
  </si>
  <si>
    <t>M18</t>
  </si>
  <si>
    <t>M21</t>
  </si>
  <si>
    <t>M22</t>
  </si>
  <si>
    <t>M23</t>
  </si>
  <si>
    <t>M25</t>
  </si>
  <si>
    <t>M31</t>
  </si>
  <si>
    <t>M32</t>
  </si>
  <si>
    <t>M33</t>
  </si>
  <si>
    <t>M34</t>
  </si>
  <si>
    <t>M35</t>
  </si>
  <si>
    <t>M7</t>
  </si>
  <si>
    <t>M8</t>
  </si>
  <si>
    <t>M9</t>
  </si>
  <si>
    <t>MC1</t>
  </si>
  <si>
    <t>MC10</t>
  </si>
  <si>
    <t>MC2</t>
  </si>
  <si>
    <t>MC3</t>
  </si>
  <si>
    <t>MC4</t>
  </si>
  <si>
    <t>MC5</t>
  </si>
  <si>
    <t>MC6</t>
  </si>
  <si>
    <t>MC7</t>
  </si>
  <si>
    <t>MC9</t>
  </si>
  <si>
    <t>MEN11</t>
  </si>
  <si>
    <t>MEN12</t>
  </si>
  <si>
    <t>MEN13</t>
  </si>
  <si>
    <t>MGE11</t>
  </si>
  <si>
    <t>MGE12</t>
  </si>
  <si>
    <t>MGE13</t>
  </si>
  <si>
    <t>MGE14</t>
  </si>
  <si>
    <t>MGE21</t>
  </si>
  <si>
    <t>MGE22</t>
  </si>
  <si>
    <t>MGE23</t>
  </si>
  <si>
    <t>MGE24</t>
  </si>
  <si>
    <t>MGE31</t>
  </si>
  <si>
    <t>MGE32</t>
  </si>
  <si>
    <t>MGE33</t>
  </si>
  <si>
    <t>MGE34</t>
  </si>
  <si>
    <t>MR11</t>
  </si>
  <si>
    <t>MR12</t>
  </si>
  <si>
    <t>MR13</t>
  </si>
  <si>
    <t>MR14</t>
  </si>
  <si>
    <t>MR15</t>
  </si>
  <si>
    <t>MR21</t>
  </si>
  <si>
    <t>MR22</t>
  </si>
  <si>
    <t>MR23</t>
  </si>
  <si>
    <t>MR24</t>
  </si>
  <si>
    <t>MR31</t>
  </si>
  <si>
    <t>MR32</t>
  </si>
  <si>
    <t>MTN1</t>
  </si>
  <si>
    <t>MTN21</t>
  </si>
  <si>
    <t>MTN22</t>
  </si>
  <si>
    <t>MTN23</t>
  </si>
  <si>
    <t>MTN24</t>
  </si>
  <si>
    <t>MTN3</t>
  </si>
  <si>
    <t>RURAL SHORT</t>
  </si>
  <si>
    <t>MTN31</t>
  </si>
  <si>
    <t>MTN32</t>
  </si>
  <si>
    <t>MTN34</t>
  </si>
  <si>
    <t>MTN35</t>
  </si>
  <si>
    <t>MTN5</t>
  </si>
  <si>
    <t>MTN6</t>
  </si>
  <si>
    <t>MTN7</t>
  </si>
  <si>
    <t>MTN8</t>
  </si>
  <si>
    <t>NB11</t>
  </si>
  <si>
    <t>NB12</t>
  </si>
  <si>
    <t>NB13</t>
  </si>
  <si>
    <t>NB14</t>
  </si>
  <si>
    <t>NB15</t>
  </si>
  <si>
    <t>NB21</t>
  </si>
  <si>
    <t>NB22</t>
  </si>
  <si>
    <t>NB23</t>
  </si>
  <si>
    <t>NB24</t>
  </si>
  <si>
    <t>NB25</t>
  </si>
  <si>
    <t>NO126</t>
  </si>
  <si>
    <t>NO2</t>
  </si>
  <si>
    <t>NO22</t>
  </si>
  <si>
    <t>NO3</t>
  </si>
  <si>
    <t>NO38</t>
  </si>
  <si>
    <t>NO4</t>
  </si>
  <si>
    <t>NO5</t>
  </si>
  <si>
    <t>NO6</t>
  </si>
  <si>
    <t>NO7</t>
  </si>
  <si>
    <t>NP11</t>
  </si>
  <si>
    <t>NP12</t>
  </si>
  <si>
    <t>NP13</t>
  </si>
  <si>
    <t>NP14</t>
  </si>
  <si>
    <t>NP15</t>
  </si>
  <si>
    <t>NP16</t>
  </si>
  <si>
    <t>NP18</t>
  </si>
  <si>
    <t>NP2</t>
  </si>
  <si>
    <t>NP23</t>
  </si>
  <si>
    <t>NP24</t>
  </si>
  <si>
    <t>NP25</t>
  </si>
  <si>
    <t>NP31</t>
  </si>
  <si>
    <t>NP33</t>
  </si>
  <si>
    <t>NP34</t>
  </si>
  <si>
    <t>NP36</t>
  </si>
  <si>
    <t>NP4</t>
  </si>
  <si>
    <t>NP5</t>
  </si>
  <si>
    <t>NP6</t>
  </si>
  <si>
    <t>NP8</t>
  </si>
  <si>
    <t>NP9</t>
  </si>
  <si>
    <t>NRN11</t>
  </si>
  <si>
    <t>NW11</t>
  </si>
  <si>
    <t>NW13</t>
  </si>
  <si>
    <t>NW14</t>
  </si>
  <si>
    <t>NW21</t>
  </si>
  <si>
    <t>NW22</t>
  </si>
  <si>
    <t>NW23</t>
  </si>
  <si>
    <t>NW31</t>
  </si>
  <si>
    <t>NW32</t>
  </si>
  <si>
    <t>NW33</t>
  </si>
  <si>
    <t>NW34</t>
  </si>
  <si>
    <t>OAK21</t>
  </si>
  <si>
    <t>OAK22</t>
  </si>
  <si>
    <t>OAK23</t>
  </si>
  <si>
    <t>OAK24</t>
  </si>
  <si>
    <t>OAK25</t>
  </si>
  <si>
    <t>OAK26</t>
  </si>
  <si>
    <t>OAK31</t>
  </si>
  <si>
    <t>OAK32</t>
  </si>
  <si>
    <t>OAK33</t>
  </si>
  <si>
    <t>OAK34</t>
  </si>
  <si>
    <t>OAK35</t>
  </si>
  <si>
    <t>OE1</t>
  </si>
  <si>
    <t>OE10</t>
  </si>
  <si>
    <t>OE14</t>
  </si>
  <si>
    <t>OE15</t>
  </si>
  <si>
    <t>OE2</t>
  </si>
  <si>
    <t>OE4</t>
  </si>
  <si>
    <t>OE5</t>
  </si>
  <si>
    <t>OE6</t>
  </si>
  <si>
    <t>OE9</t>
  </si>
  <si>
    <t>OR11</t>
  </si>
  <si>
    <t>OR12</t>
  </si>
  <si>
    <t>OR13</t>
  </si>
  <si>
    <t>OR3</t>
  </si>
  <si>
    <t>OR31</t>
  </si>
  <si>
    <t>OR32</t>
  </si>
  <si>
    <t>OR33</t>
  </si>
  <si>
    <t>OR34</t>
  </si>
  <si>
    <t>OR35</t>
  </si>
  <si>
    <t>OR4</t>
  </si>
  <si>
    <t>OR5</t>
  </si>
  <si>
    <t>OR6</t>
  </si>
  <si>
    <t>OR7</t>
  </si>
  <si>
    <t>OR8</t>
  </si>
  <si>
    <t>OR9</t>
  </si>
  <si>
    <t>RBD05</t>
  </si>
  <si>
    <t>RBD11</t>
  </si>
  <si>
    <t>RBD12</t>
  </si>
  <si>
    <t>RBD13</t>
  </si>
  <si>
    <t>RBD14</t>
  </si>
  <si>
    <t>RBD21</t>
  </si>
  <si>
    <t>RBD22</t>
  </si>
  <si>
    <t>RBD23</t>
  </si>
  <si>
    <t>RBD24</t>
  </si>
  <si>
    <t>RD10</t>
  </si>
  <si>
    <t>RD2</t>
  </si>
  <si>
    <t>RD4</t>
  </si>
  <si>
    <t>RWT13</t>
  </si>
  <si>
    <t>RWT16</t>
  </si>
  <si>
    <t>RWT18</t>
  </si>
  <si>
    <t>RWT24</t>
  </si>
  <si>
    <t>RWT28</t>
  </si>
  <si>
    <t>RWT31</t>
  </si>
  <si>
    <t>SH70</t>
  </si>
  <si>
    <t>SH72</t>
  </si>
  <si>
    <t>SH75</t>
  </si>
  <si>
    <t>SH77</t>
  </si>
  <si>
    <t>SH80</t>
  </si>
  <si>
    <t>SH81</t>
  </si>
  <si>
    <t>SK1</t>
  </si>
  <si>
    <t>SR11</t>
  </si>
  <si>
    <t>SR12</t>
  </si>
  <si>
    <t>SR13</t>
  </si>
  <si>
    <t>SR14</t>
  </si>
  <si>
    <t>SR15</t>
  </si>
  <si>
    <t>SR19</t>
  </si>
  <si>
    <t>SR20</t>
  </si>
  <si>
    <t>SR23</t>
  </si>
  <si>
    <t>SR24</t>
  </si>
  <si>
    <t>SR25</t>
  </si>
  <si>
    <t>SS11</t>
  </si>
  <si>
    <t>SS12</t>
  </si>
  <si>
    <t>SS13</t>
  </si>
  <si>
    <t>SS14</t>
  </si>
  <si>
    <t>SS21</t>
  </si>
  <si>
    <t>SS22</t>
  </si>
  <si>
    <t>SS23</t>
  </si>
  <si>
    <t>SS24</t>
  </si>
  <si>
    <t>STO12</t>
  </si>
  <si>
    <t>STO13</t>
  </si>
  <si>
    <t>STO14</t>
  </si>
  <si>
    <t>STO21</t>
  </si>
  <si>
    <t>STO22</t>
  </si>
  <si>
    <t>STO23</t>
  </si>
  <si>
    <t>SV14</t>
  </si>
  <si>
    <t>SV16</t>
  </si>
  <si>
    <t>SV20</t>
  </si>
  <si>
    <t>SV21</t>
  </si>
  <si>
    <t>SV22</t>
  </si>
  <si>
    <t>SV23</t>
  </si>
  <si>
    <t>SV31</t>
  </si>
  <si>
    <t>SV32</t>
  </si>
  <si>
    <t>SV33</t>
  </si>
  <si>
    <t>SV34</t>
  </si>
  <si>
    <t>SVW41</t>
  </si>
  <si>
    <t>SVW42</t>
  </si>
  <si>
    <t>SVW43</t>
  </si>
  <si>
    <t>SVW44</t>
  </si>
  <si>
    <t>SVW45</t>
  </si>
  <si>
    <t>SVW52</t>
  </si>
  <si>
    <t>SVW53</t>
  </si>
  <si>
    <t>SVW54</t>
  </si>
  <si>
    <t>SVW55</t>
  </si>
  <si>
    <t>WD1</t>
  </si>
  <si>
    <t>WD13</t>
  </si>
  <si>
    <t>WD14</t>
  </si>
  <si>
    <t>WD15</t>
  </si>
  <si>
    <t>WD16</t>
  </si>
  <si>
    <t>WD17</t>
  </si>
  <si>
    <t>WD23</t>
  </si>
  <si>
    <t>WD24</t>
  </si>
  <si>
    <t>WD26</t>
  </si>
  <si>
    <t>WD3</t>
  </si>
  <si>
    <t>WD33</t>
  </si>
  <si>
    <t>WD34</t>
  </si>
  <si>
    <t>WD36</t>
  </si>
  <si>
    <t>WD5</t>
  </si>
  <si>
    <t>WD8</t>
  </si>
  <si>
    <t>WD9</t>
  </si>
  <si>
    <t>Replace Overhead Assets</t>
  </si>
  <si>
    <t>Regular Maintenance</t>
  </si>
  <si>
    <t>Tree Clearing/Bushfire Mitigation</t>
  </si>
  <si>
    <t>Upgrade capacity - subs and LV</t>
  </si>
  <si>
    <t>Replace underground assets</t>
  </si>
  <si>
    <t>Extended Electricity Supply</t>
  </si>
  <si>
    <t>Replace plant and equipment</t>
  </si>
  <si>
    <t>Upgrade capacity - lines and ZSS</t>
  </si>
  <si>
    <t>Improving Reliability</t>
  </si>
  <si>
    <t>Road Works - VicRoads</t>
  </si>
  <si>
    <t>Tree Clearing - Urban</t>
  </si>
  <si>
    <t>Short Interruption</t>
  </si>
  <si>
    <t>Road Works Council</t>
  </si>
  <si>
    <t>MED</t>
  </si>
  <si>
    <t>United Energy Distribution Pty Limited</t>
  </si>
  <si>
    <t>70 064 651 029</t>
  </si>
  <si>
    <t>CY 2013</t>
  </si>
  <si>
    <t>Level 3, 6 Nexus Court</t>
  </si>
  <si>
    <t>Mulgrave</t>
  </si>
  <si>
    <t>VIC</t>
  </si>
  <si>
    <t>PO BOX 449</t>
  </si>
  <si>
    <t>Mount Waverley</t>
  </si>
  <si>
    <t>Total Length</t>
  </si>
  <si>
    <t>Average Demand</t>
  </si>
  <si>
    <t xml:space="preserve"> BW22</t>
  </si>
  <si>
    <t>-</t>
  </si>
  <si>
    <t xml:space="preserve">Note:
Exclusions refer to upstream events only and do not refer MED exclusions.
MED calculation starts from 5 years prior to the relevant regulatory reporting year (e.g. 2013 requires data from 1 January 2008 to 31 December 2012). </t>
  </si>
  <si>
    <t>Mathew Abraham</t>
  </si>
  <si>
    <t>03 8846 9758</t>
  </si>
  <si>
    <t>Mathew.Abraham@ue.com.au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</si>
</sst>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164" formatCode="_(&quot;$&quot;* #,##0.00_);_(&quot;$&quot;* \(#,##0.00\);_(&quot;$&quot;* &quot;-&quot;??_);_(@_)"/>
    <numFmt numFmtId="165" formatCode="_(* #,##0.00_);_(* \(#,##0.00\);_(* &quot;-&quot;??_);_(@_)"/>
    <numFmt numFmtId="166" formatCode="_(* #,##0_);_(* \(#,##0\);_(* &quot;-&quot;?_);_(@_)"/>
    <numFmt numFmtId="167" formatCode="_(* #,##0_);_(* \(#,##0\);_(* &quot;-&quot;_);_(@_)"/>
    <numFmt numFmtId="168" formatCode="0.0"/>
    <numFmt numFmtId="169" formatCode="0.0000"/>
    <numFmt numFmtId="170" formatCode="#,##0.0000"/>
    <numFmt numFmtId="171" formatCode="[$-C09]dd\-mmm\-yy;@"/>
    <numFmt numFmtId="172" formatCode="_(* #,##0_);_(* \(#,##0\);_(* &quot;-&quot;??_);_(@_)"/>
    <numFmt numFmtId="173" formatCode="0.0%"/>
    <numFmt numFmtId="174" formatCode="_-* #,##0_-;\-* #,##0_-;_-* &quot;-&quot;??_-;_-@_-"/>
    <numFmt numFmtId="175" formatCode="0.000"/>
    <numFmt numFmtId="176" formatCode="#,##0.00000"/>
  </numFmts>
  <fonts count="7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8"/>
      <color indexed="10"/>
      <name val="Arial"/>
      <family val="2"/>
    </font>
    <font>
      <u/>
      <sz val="18"/>
      <color indexed="12"/>
      <name val="Arial"/>
      <family val="2"/>
    </font>
    <font>
      <b/>
      <sz val="10"/>
      <color indexed="62"/>
      <name val="Arial"/>
      <family val="2"/>
    </font>
    <font>
      <b/>
      <sz val="10"/>
      <color indexed="18"/>
      <name val="Arial"/>
      <family val="2"/>
    </font>
    <font>
      <b/>
      <sz val="12"/>
      <color indexed="8"/>
      <name val="Arial"/>
      <family val="2"/>
    </font>
    <font>
      <sz val="12"/>
      <name val="Arial"/>
      <family val="2"/>
    </font>
    <font>
      <sz val="12"/>
      <color indexed="8"/>
      <name val="Arial"/>
      <family val="2"/>
    </font>
    <font>
      <sz val="10"/>
      <color indexed="8"/>
      <name val="Arial"/>
      <family val="2"/>
    </font>
    <font>
      <b/>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b/>
      <vertAlign val="superscript"/>
      <sz val="12"/>
      <color indexed="9"/>
      <name val="Arial"/>
      <family val="2"/>
    </font>
    <font>
      <b/>
      <sz val="16"/>
      <color indexed="8"/>
      <name val="Arial"/>
      <family val="2"/>
    </font>
    <font>
      <sz val="10"/>
      <color indexed="10"/>
      <name val="Arial"/>
      <family val="2"/>
    </font>
    <font>
      <sz val="10"/>
      <name val="Verdana"/>
      <family val="2"/>
    </font>
    <font>
      <sz val="10"/>
      <name val="Verdana"/>
      <family val="2"/>
    </font>
    <font>
      <sz val="12"/>
      <color theme="0"/>
      <name val="Arial"/>
      <family val="2"/>
    </font>
    <font>
      <sz val="10"/>
      <color theme="0"/>
      <name val="Arial"/>
      <family val="2"/>
    </font>
    <font>
      <b/>
      <i/>
      <sz val="10"/>
      <name val="Arial"/>
      <family val="2"/>
    </font>
    <font>
      <sz val="10"/>
      <name val="Arial"/>
      <family val="2"/>
    </font>
    <font>
      <b/>
      <sz val="14"/>
      <color theme="0"/>
      <name val="Arial"/>
      <family val="2"/>
    </font>
    <font>
      <b/>
      <sz val="16"/>
      <color theme="0"/>
      <name val="Arial"/>
      <family val="2"/>
    </font>
    <font>
      <sz val="11"/>
      <color theme="0"/>
      <name val="Calibri"/>
      <family val="2"/>
      <scheme val="minor"/>
    </font>
    <font>
      <sz val="8"/>
      <color indexed="8"/>
      <name val="Arial"/>
      <family val="2"/>
    </font>
    <font>
      <sz val="10"/>
      <name val="Arial"/>
      <family val="2"/>
    </font>
    <font>
      <sz val="9"/>
      <name val="Arial"/>
      <family val="2"/>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43"/>
        <bgColor indexed="64"/>
      </patternFill>
    </fill>
    <fill>
      <patternFill patternType="solid">
        <fgColor indexed="8"/>
        <bgColor indexed="64"/>
      </patternFill>
    </fill>
    <fill>
      <patternFill patternType="solid">
        <fgColor indexed="63"/>
        <bgColor indexed="64"/>
      </patternFill>
    </fill>
    <fill>
      <patternFill patternType="solid">
        <fgColor theme="0" tint="-4.9989318521683403E-2"/>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64"/>
      </top>
      <bottom style="thin">
        <color indexed="64"/>
      </bottom>
      <diagonal/>
    </border>
    <border>
      <left style="thin">
        <color indexed="23"/>
      </left>
      <right style="thin">
        <color indexed="23"/>
      </right>
      <top style="thin">
        <color indexed="64"/>
      </top>
      <bottom style="thin">
        <color indexed="23"/>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68">
    <xf numFmtId="0" fontId="0" fillId="2"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167" fontId="7" fillId="15" borderId="0" applyNumberFormat="0" applyFont="0" applyBorder="0" applyAlignment="0">
      <alignment horizontal="right"/>
    </xf>
    <xf numFmtId="0" fontId="8" fillId="6" borderId="1" applyNumberFormat="0" applyAlignment="0" applyProtection="0"/>
    <xf numFmtId="0" fontId="9" fillId="16" borderId="2" applyNumberFormat="0" applyAlignment="0" applyProtection="0"/>
    <xf numFmtId="165" fontId="3" fillId="0" borderId="0" applyFont="0" applyFill="0" applyBorder="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4" borderId="1" applyNumberFormat="0" applyAlignment="0" applyProtection="0"/>
    <xf numFmtId="167" fontId="3" fillId="18" borderId="0" applyFont="0" applyBorder="0" applyAlignment="0">
      <alignment horizontal="right"/>
      <protection locked="0"/>
    </xf>
    <xf numFmtId="166" fontId="7" fillId="19" borderId="0" applyFont="0" applyBorder="0">
      <alignment horizontal="right"/>
      <protection locked="0"/>
    </xf>
    <xf numFmtId="167" fontId="7" fillId="20" borderId="0" applyFont="0" applyBorder="0">
      <alignment horizontal="right"/>
      <protection locked="0"/>
    </xf>
    <xf numFmtId="0" fontId="17" fillId="0" borderId="6" applyNumberFormat="0" applyFill="0" applyAlignment="0" applyProtection="0"/>
    <xf numFmtId="0" fontId="18" fillId="7" borderId="0" applyNumberFormat="0" applyBorder="0" applyAlignment="0" applyProtection="0"/>
    <xf numFmtId="0" fontId="3" fillId="0" borderId="0"/>
    <xf numFmtId="0" fontId="3" fillId="2"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7" fillId="5" borderId="7" applyNumberFormat="0" applyFont="0" applyAlignment="0" applyProtection="0"/>
    <xf numFmtId="0" fontId="19" fillId="6" borderId="8" applyNumberFormat="0" applyAlignment="0" applyProtection="0"/>
    <xf numFmtId="0" fontId="3"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applyFill="0"/>
    <xf numFmtId="0" fontId="3" fillId="0" borderId="0"/>
    <xf numFmtId="0" fontId="3" fillId="0" borderId="0"/>
    <xf numFmtId="0" fontId="3" fillId="0" borderId="0"/>
    <xf numFmtId="165" fontId="58" fillId="0" borderId="0" applyFont="0" applyFill="0" applyBorder="0" applyAlignment="0" applyProtection="0"/>
    <xf numFmtId="0" fontId="59" fillId="0" borderId="0"/>
    <xf numFmtId="171" fontId="2" fillId="0" borderId="0"/>
    <xf numFmtId="9" fontId="63" fillId="0" borderId="0" applyFont="0" applyFill="0" applyBorder="0" applyAlignment="0" applyProtection="0"/>
    <xf numFmtId="0" fontId="1" fillId="0" borderId="0"/>
    <xf numFmtId="44" fontId="68" fillId="0" borderId="0" applyFont="0" applyFill="0" applyBorder="0" applyAlignment="0" applyProtection="0"/>
  </cellStyleXfs>
  <cellXfs count="563">
    <xf numFmtId="0" fontId="0" fillId="2" borderId="0" xfId="0"/>
    <xf numFmtId="0" fontId="24" fillId="2" borderId="0" xfId="47" applyFont="1"/>
    <xf numFmtId="0" fontId="3" fillId="2" borderId="0" xfId="47"/>
    <xf numFmtId="0" fontId="25" fillId="2" borderId="0" xfId="47" applyFont="1"/>
    <xf numFmtId="0" fontId="27" fillId="21" borderId="10" xfId="47" applyFont="1" applyFill="1" applyBorder="1" applyAlignment="1" applyProtection="1">
      <protection locked="0"/>
    </xf>
    <xf numFmtId="0" fontId="28" fillId="21" borderId="0" xfId="47" applyFont="1" applyFill="1" applyBorder="1" applyAlignment="1"/>
    <xf numFmtId="0" fontId="28" fillId="21" borderId="11" xfId="47" applyFont="1" applyFill="1" applyBorder="1" applyAlignment="1"/>
    <xf numFmtId="2" fontId="29" fillId="2" borderId="0" xfId="47" applyNumberFormat="1" applyFont="1" applyBorder="1" applyAlignment="1" applyProtection="1">
      <alignment horizontal="left"/>
    </xf>
    <xf numFmtId="0" fontId="23" fillId="2" borderId="0" xfId="47" applyFont="1" applyAlignment="1" applyProtection="1">
      <protection locked="0"/>
    </xf>
    <xf numFmtId="0" fontId="23" fillId="2" borderId="0" xfId="47" applyFont="1" applyProtection="1">
      <protection locked="0"/>
    </xf>
    <xf numFmtId="0" fontId="29" fillId="2" borderId="0" xfId="47" applyFont="1"/>
    <xf numFmtId="0" fontId="3" fillId="2" borderId="0" xfId="47" applyAlignment="1"/>
    <xf numFmtId="0" fontId="30" fillId="21" borderId="12" xfId="47" applyFont="1" applyFill="1" applyBorder="1"/>
    <xf numFmtId="0" fontId="31" fillId="21" borderId="12" xfId="47" applyFont="1" applyFill="1" applyBorder="1"/>
    <xf numFmtId="0" fontId="31" fillId="2" borderId="0" xfId="47" applyFont="1"/>
    <xf numFmtId="0" fontId="30" fillId="21" borderId="13" xfId="47" applyFont="1" applyFill="1" applyBorder="1"/>
    <xf numFmtId="0" fontId="31" fillId="21" borderId="14" xfId="47" applyFont="1" applyFill="1" applyBorder="1"/>
    <xf numFmtId="0" fontId="28" fillId="21" borderId="15" xfId="0" applyFont="1" applyFill="1" applyBorder="1" applyAlignment="1">
      <alignment horizontal="left" indent="1"/>
    </xf>
    <xf numFmtId="0" fontId="7" fillId="21" borderId="16" xfId="0" applyFont="1" applyFill="1" applyBorder="1" applyAlignment="1"/>
    <xf numFmtId="0" fontId="7" fillId="21" borderId="16" xfId="0" applyFont="1" applyFill="1" applyBorder="1"/>
    <xf numFmtId="0" fontId="7" fillId="21" borderId="17" xfId="0" applyFont="1" applyFill="1" applyBorder="1"/>
    <xf numFmtId="0" fontId="27" fillId="21" borderId="10" xfId="0" applyFont="1" applyFill="1" applyBorder="1" applyAlignment="1">
      <alignment horizontal="left" indent="1"/>
    </xf>
    <xf numFmtId="0" fontId="32" fillId="21" borderId="0" xfId="0" applyFont="1" applyFill="1" applyBorder="1" applyAlignment="1">
      <alignment horizontal="right" indent="1"/>
    </xf>
    <xf numFmtId="0" fontId="32" fillId="21" borderId="11" xfId="0" applyFont="1" applyFill="1" applyBorder="1" applyAlignment="1" applyProtection="1">
      <protection locked="0"/>
    </xf>
    <xf numFmtId="0" fontId="32" fillId="21" borderId="0" xfId="0" applyFont="1" applyFill="1" applyBorder="1"/>
    <xf numFmtId="0" fontId="7" fillId="21" borderId="0" xfId="0" applyFont="1" applyFill="1" applyBorder="1"/>
    <xf numFmtId="0" fontId="7" fillId="21" borderId="11" xfId="0" applyFont="1" applyFill="1" applyBorder="1" applyProtection="1">
      <protection locked="0"/>
    </xf>
    <xf numFmtId="0" fontId="7" fillId="21" borderId="11" xfId="0" applyFont="1" applyFill="1" applyBorder="1"/>
    <xf numFmtId="0" fontId="7" fillId="21" borderId="11" xfId="0" applyFont="1" applyFill="1" applyBorder="1" applyAlignment="1" applyProtection="1">
      <protection locked="0"/>
    </xf>
    <xf numFmtId="0" fontId="28" fillId="21" borderId="10" xfId="0" applyFont="1" applyFill="1" applyBorder="1" applyAlignment="1">
      <alignment horizontal="left" indent="1"/>
    </xf>
    <xf numFmtId="0" fontId="28" fillId="21" borderId="19" xfId="0" applyFont="1" applyFill="1" applyBorder="1" applyAlignment="1">
      <alignment horizontal="left" indent="1"/>
    </xf>
    <xf numFmtId="0" fontId="7" fillId="21" borderId="20" xfId="0" applyFont="1" applyFill="1" applyBorder="1" applyAlignment="1"/>
    <xf numFmtId="0" fontId="7" fillId="21" borderId="20" xfId="0" applyFont="1" applyFill="1" applyBorder="1"/>
    <xf numFmtId="0" fontId="7" fillId="21" borderId="21" xfId="0" applyFont="1" applyFill="1" applyBorder="1"/>
    <xf numFmtId="0" fontId="34" fillId="2" borderId="0" xfId="44" applyFont="1"/>
    <xf numFmtId="0" fontId="34" fillId="20" borderId="22" xfId="44" applyFont="1" applyFill="1" applyBorder="1"/>
    <xf numFmtId="0" fontId="34" fillId="20" borderId="23" xfId="44" applyFont="1" applyFill="1" applyBorder="1"/>
    <xf numFmtId="0" fontId="34" fillId="20" borderId="24" xfId="44" applyFont="1" applyFill="1" applyBorder="1"/>
    <xf numFmtId="0" fontId="34" fillId="2" borderId="0" xfId="44" applyFont="1" applyFill="1" applyBorder="1"/>
    <xf numFmtId="0" fontId="34" fillId="2" borderId="0" xfId="44" applyFont="1" applyFill="1"/>
    <xf numFmtId="0" fontId="34" fillId="20" borderId="25" xfId="44" applyFont="1" applyFill="1" applyBorder="1"/>
    <xf numFmtId="0" fontId="35" fillId="20" borderId="0" xfId="44" applyFont="1" applyFill="1" applyBorder="1" applyAlignment="1">
      <alignment horizontal="center" vertical="center"/>
    </xf>
    <xf numFmtId="0" fontId="36" fillId="20" borderId="0" xfId="44" applyFont="1" applyFill="1" applyBorder="1" applyAlignment="1">
      <alignment vertical="center"/>
    </xf>
    <xf numFmtId="0" fontId="36" fillId="20" borderId="26" xfId="44" applyFont="1" applyFill="1" applyBorder="1" applyAlignment="1">
      <alignment vertical="center"/>
    </xf>
    <xf numFmtId="0" fontId="36" fillId="2" borderId="0" xfId="44" applyFont="1" applyFill="1" applyBorder="1" applyAlignment="1">
      <alignment vertical="center"/>
    </xf>
    <xf numFmtId="0" fontId="36" fillId="2" borderId="0" xfId="44" applyFont="1" applyFill="1" applyBorder="1" applyAlignment="1"/>
    <xf numFmtId="0" fontId="37" fillId="20" borderId="0" xfId="44" applyFont="1" applyFill="1" applyBorder="1" applyAlignment="1">
      <alignment horizontal="center" vertical="center"/>
    </xf>
    <xf numFmtId="0" fontId="37" fillId="20" borderId="0" xfId="44" applyFont="1" applyFill="1" applyBorder="1" applyAlignment="1">
      <alignment vertical="center"/>
    </xf>
    <xf numFmtId="0" fontId="37" fillId="20" borderId="26" xfId="44" applyFont="1" applyFill="1" applyBorder="1" applyAlignment="1">
      <alignment vertical="center"/>
    </xf>
    <xf numFmtId="0" fontId="37" fillId="2" borderId="0" xfId="44" applyFont="1" applyFill="1" applyBorder="1" applyAlignment="1">
      <alignment vertical="center"/>
    </xf>
    <xf numFmtId="0" fontId="37" fillId="2" borderId="0" xfId="44" applyFont="1" applyFill="1" applyBorder="1" applyAlignment="1"/>
    <xf numFmtId="0" fontId="34" fillId="20" borderId="0" xfId="44" applyFont="1" applyFill="1" applyBorder="1"/>
    <xf numFmtId="0" fontId="38" fillId="20" borderId="0" xfId="44" applyFont="1" applyFill="1" applyBorder="1"/>
    <xf numFmtId="0" fontId="39" fillId="20" borderId="0" xfId="36" applyFont="1" applyFill="1" applyBorder="1" applyAlignment="1" applyProtection="1"/>
    <xf numFmtId="0" fontId="34" fillId="20" borderId="0" xfId="44" applyFont="1" applyFill="1" applyBorder="1" applyAlignment="1">
      <alignment vertical="center"/>
    </xf>
    <xf numFmtId="0" fontId="34" fillId="20" borderId="26" xfId="44" applyFont="1" applyFill="1" applyBorder="1" applyAlignment="1">
      <alignment vertical="center"/>
    </xf>
    <xf numFmtId="0" fontId="34" fillId="2" borderId="0" xfId="44" applyFont="1" applyFill="1" applyBorder="1" applyAlignment="1">
      <alignment vertical="center"/>
    </xf>
    <xf numFmtId="0" fontId="34" fillId="2" borderId="0" xfId="44" applyFont="1" applyAlignment="1">
      <alignment vertical="center"/>
    </xf>
    <xf numFmtId="0" fontId="40" fillId="22" borderId="22" xfId="44" applyFont="1" applyFill="1" applyBorder="1" applyAlignment="1">
      <alignment vertical="center"/>
    </xf>
    <xf numFmtId="0" fontId="25" fillId="22" borderId="23" xfId="44" applyFont="1" applyFill="1" applyBorder="1" applyAlignment="1">
      <alignment vertical="center"/>
    </xf>
    <xf numFmtId="0" fontId="25" fillId="22" borderId="24" xfId="44" applyFont="1" applyFill="1" applyBorder="1" applyAlignment="1">
      <alignment vertical="center"/>
    </xf>
    <xf numFmtId="0" fontId="26" fillId="2" borderId="0" xfId="44" applyFont="1" applyFill="1" applyBorder="1" applyAlignment="1">
      <alignment vertical="center"/>
    </xf>
    <xf numFmtId="0" fontId="34" fillId="2" borderId="0" xfId="44" applyFont="1" applyFill="1" applyAlignment="1">
      <alignment vertical="center"/>
    </xf>
    <xf numFmtId="0" fontId="40" fillId="22" borderId="25" xfId="44" applyFont="1" applyFill="1" applyBorder="1" applyAlignment="1">
      <alignment vertical="center"/>
    </xf>
    <xf numFmtId="0" fontId="25" fillId="22" borderId="0" xfId="44" applyFont="1" applyFill="1" applyBorder="1" applyAlignment="1">
      <alignment vertical="center"/>
    </xf>
    <xf numFmtId="0" fontId="34" fillId="22" borderId="0" xfId="44" applyFont="1" applyFill="1" applyAlignment="1">
      <alignment vertical="center"/>
    </xf>
    <xf numFmtId="0" fontId="25" fillId="22" borderId="26" xfId="44" applyFont="1" applyFill="1" applyBorder="1" applyAlignment="1">
      <alignment vertical="center"/>
    </xf>
    <xf numFmtId="0" fontId="3" fillId="2" borderId="0" xfId="44" applyFill="1"/>
    <xf numFmtId="0" fontId="34" fillId="22" borderId="19" xfId="44" applyFont="1" applyFill="1" applyBorder="1"/>
    <xf numFmtId="0" fontId="25" fillId="22" borderId="20" xfId="44" applyFont="1" applyFill="1" applyBorder="1" applyAlignment="1">
      <alignment vertical="center"/>
    </xf>
    <xf numFmtId="0" fontId="34" fillId="22" borderId="20" xfId="44" applyFont="1" applyFill="1" applyBorder="1"/>
    <xf numFmtId="0" fontId="34" fillId="22" borderId="21" xfId="44" applyFont="1" applyFill="1" applyBorder="1"/>
    <xf numFmtId="0" fontId="34" fillId="0" borderId="0" xfId="44" applyFont="1" applyFill="1" applyBorder="1"/>
    <xf numFmtId="0" fontId="3" fillId="2" borderId="0" xfId="50" applyFill="1"/>
    <xf numFmtId="0" fontId="26" fillId="2" borderId="0" xfId="0" applyFont="1"/>
    <xf numFmtId="0" fontId="24" fillId="2" borderId="0" xfId="0" applyFont="1"/>
    <xf numFmtId="0" fontId="24" fillId="2" borderId="0" xfId="0" applyFont="1" applyAlignment="1">
      <alignment horizontal="left"/>
    </xf>
    <xf numFmtId="0" fontId="0" fillId="15" borderId="12" xfId="0" applyFill="1" applyBorder="1"/>
    <xf numFmtId="0" fontId="47" fillId="21" borderId="12" xfId="0" applyFont="1" applyFill="1" applyBorder="1" applyAlignment="1">
      <alignment horizontal="center" vertical="center" wrapText="1"/>
    </xf>
    <xf numFmtId="0" fontId="0" fillId="21" borderId="12" xfId="0" applyFill="1" applyBorder="1"/>
    <xf numFmtId="0" fontId="24" fillId="2" borderId="0" xfId="48" applyFont="1"/>
    <xf numFmtId="0" fontId="3" fillId="2" borderId="0" xfId="48"/>
    <xf numFmtId="0" fontId="24" fillId="2" borderId="0" xfId="48" applyFont="1" applyAlignment="1">
      <alignment horizontal="left"/>
    </xf>
    <xf numFmtId="0" fontId="26" fillId="2" borderId="0" xfId="48" applyFont="1"/>
    <xf numFmtId="0" fontId="7" fillId="2" borderId="0" xfId="48" applyFont="1"/>
    <xf numFmtId="0" fontId="54" fillId="21" borderId="12" xfId="48" applyFont="1" applyFill="1" applyBorder="1" applyAlignment="1">
      <alignment vertical="center" wrapText="1"/>
    </xf>
    <xf numFmtId="0" fontId="51" fillId="21" borderId="27" xfId="48" applyFont="1" applyFill="1" applyBorder="1" applyAlignment="1">
      <alignment vertical="center" wrapText="1"/>
    </xf>
    <xf numFmtId="0" fontId="50" fillId="21" borderId="12" xfId="48" applyFont="1" applyFill="1" applyBorder="1" applyAlignment="1">
      <alignment horizontal="center" vertical="center" wrapText="1"/>
    </xf>
    <xf numFmtId="0" fontId="50" fillId="21" borderId="28" xfId="48" applyFont="1" applyFill="1" applyBorder="1" applyAlignment="1">
      <alignment horizontal="center" vertical="center" wrapText="1"/>
    </xf>
    <xf numFmtId="0" fontId="49" fillId="21" borderId="27" xfId="48" applyFont="1" applyFill="1" applyBorder="1" applyAlignment="1">
      <alignment vertical="center" wrapText="1"/>
    </xf>
    <xf numFmtId="0" fontId="50" fillId="21" borderId="12" xfId="48" applyFont="1" applyFill="1" applyBorder="1" applyAlignment="1">
      <alignment horizontal="right" vertical="center" wrapText="1"/>
    </xf>
    <xf numFmtId="0" fontId="7" fillId="0" borderId="0" xfId="48" applyFont="1" applyFill="1" applyBorder="1"/>
    <xf numFmtId="0" fontId="7" fillId="2" borderId="29" xfId="48" applyFont="1" applyFill="1" applyBorder="1" applyAlignment="1">
      <alignment horizontal="right" vertical="center" wrapText="1"/>
    </xf>
    <xf numFmtId="0" fontId="7" fillId="2" borderId="0" xfId="48" applyFont="1" applyFill="1" applyBorder="1" applyAlignment="1">
      <alignment horizontal="right" vertical="center" wrapText="1"/>
    </xf>
    <xf numFmtId="0" fontId="28" fillId="0" borderId="30" xfId="48" applyFont="1" applyFill="1" applyBorder="1" applyAlignment="1">
      <alignment horizontal="right" vertical="center" wrapText="1"/>
    </xf>
    <xf numFmtId="0" fontId="7" fillId="2" borderId="30" xfId="48" applyFont="1" applyFill="1" applyBorder="1" applyAlignment="1">
      <alignment horizontal="right" vertical="center" wrapText="1"/>
    </xf>
    <xf numFmtId="0" fontId="28" fillId="2" borderId="0" xfId="48" applyFont="1" applyFill="1" applyBorder="1" applyAlignment="1">
      <alignment horizontal="right" vertical="center" wrapText="1"/>
    </xf>
    <xf numFmtId="0" fontId="32" fillId="2" borderId="0" xfId="48" applyFont="1"/>
    <xf numFmtId="0" fontId="47" fillId="21" borderId="12" xfId="48" applyFont="1" applyFill="1" applyBorder="1" applyAlignment="1">
      <alignment horizontal="center" vertical="center" wrapText="1"/>
    </xf>
    <xf numFmtId="0" fontId="50" fillId="2" borderId="0" xfId="48" applyFont="1" applyFill="1" applyBorder="1" applyAlignment="1">
      <alignment horizontal="right" vertical="center" wrapText="1"/>
    </xf>
    <xf numFmtId="0" fontId="44" fillId="2" borderId="0" xfId="48" applyNumberFormat="1" applyFont="1" applyFill="1" applyBorder="1" applyAlignment="1">
      <alignment horizontal="center" vertical="center" wrapText="1"/>
    </xf>
    <xf numFmtId="0" fontId="50" fillId="2" borderId="0" xfId="48" applyNumberFormat="1" applyFont="1" applyFill="1" applyBorder="1" applyAlignment="1">
      <alignment horizontal="center" vertical="center" wrapText="1"/>
    </xf>
    <xf numFmtId="0" fontId="25" fillId="2" borderId="0" xfId="48" applyFont="1"/>
    <xf numFmtId="0" fontId="25" fillId="2" borderId="0" xfId="48" applyFont="1" applyFill="1"/>
    <xf numFmtId="0" fontId="3" fillId="2" borderId="0" xfId="48" applyFill="1"/>
    <xf numFmtId="0" fontId="7" fillId="2" borderId="0" xfId="51" applyFont="1" applyFill="1" applyAlignment="1"/>
    <xf numFmtId="0" fontId="7" fillId="0" borderId="0" xfId="51" applyFont="1" applyAlignment="1"/>
    <xf numFmtId="0" fontId="7" fillId="2" borderId="0" xfId="48" applyFont="1" applyFill="1"/>
    <xf numFmtId="0" fontId="26" fillId="2" borderId="0" xfId="48" applyFont="1" applyFill="1" applyBorder="1"/>
    <xf numFmtId="0" fontId="25" fillId="2" borderId="0" xfId="48" applyFont="1" applyFill="1" applyBorder="1" applyAlignment="1">
      <alignment horizontal="center" vertical="center" wrapText="1"/>
    </xf>
    <xf numFmtId="0" fontId="32" fillId="2" borderId="29" xfId="48" applyFont="1" applyFill="1" applyBorder="1" applyAlignment="1">
      <alignment horizontal="right" vertical="center" wrapText="1"/>
    </xf>
    <xf numFmtId="0" fontId="7" fillId="2" borderId="29" xfId="48" applyFont="1" applyFill="1" applyBorder="1" applyAlignment="1">
      <alignment horizontal="center" vertical="center" wrapText="1"/>
    </xf>
    <xf numFmtId="0" fontId="24" fillId="2" borderId="0" xfId="48" applyFont="1" applyFill="1"/>
    <xf numFmtId="0" fontId="3" fillId="2" borderId="0" xfId="50" applyFill="1" applyAlignment="1"/>
    <xf numFmtId="0" fontId="26" fillId="2" borderId="0" xfId="48" applyFont="1" applyFill="1"/>
    <xf numFmtId="0" fontId="47" fillId="21" borderId="28" xfId="48" applyFont="1" applyFill="1" applyBorder="1" applyAlignment="1">
      <alignment horizontal="center" vertical="center" wrapText="1"/>
    </xf>
    <xf numFmtId="0" fontId="3" fillId="2" borderId="0" xfId="46"/>
    <xf numFmtId="0" fontId="25" fillId="2" borderId="0" xfId="50" applyFont="1" applyFill="1" applyAlignment="1"/>
    <xf numFmtId="0" fontId="0" fillId="21" borderId="28" xfId="0" applyFill="1" applyBorder="1" applyAlignment="1"/>
    <xf numFmtId="0" fontId="0" fillId="23" borderId="12" xfId="0" applyFill="1" applyBorder="1"/>
    <xf numFmtId="0" fontId="47" fillId="21" borderId="12" xfId="48" applyFont="1" applyFill="1" applyBorder="1" applyAlignment="1">
      <alignment horizontal="center"/>
    </xf>
    <xf numFmtId="0" fontId="3" fillId="2" borderId="0" xfId="48" applyFill="1" applyBorder="1" applyAlignment="1">
      <alignment horizontal="left" vertical="top" wrapText="1"/>
    </xf>
    <xf numFmtId="0" fontId="0" fillId="2" borderId="0" xfId="0" applyAlignment="1">
      <alignment wrapText="1"/>
    </xf>
    <xf numFmtId="0" fontId="47" fillId="21" borderId="12" xfId="48" applyFont="1" applyFill="1" applyBorder="1" applyAlignment="1">
      <alignment vertical="center" wrapText="1"/>
    </xf>
    <xf numFmtId="0" fontId="25" fillId="0" borderId="0" xfId="54" applyNumberFormat="1" applyFont="1" applyFill="1" applyBorder="1" applyAlignment="1" applyProtection="1">
      <alignment horizontal="left" vertical="center"/>
    </xf>
    <xf numFmtId="0" fontId="53" fillId="0" borderId="0" xfId="54" applyFont="1" applyFill="1" applyBorder="1" applyAlignment="1" applyProtection="1">
      <alignment horizontal="left" vertical="center"/>
    </xf>
    <xf numFmtId="0" fontId="53" fillId="0" borderId="0" xfId="54" applyFont="1" applyAlignment="1">
      <alignment horizontal="left"/>
    </xf>
    <xf numFmtId="0" fontId="53" fillId="0" borderId="0" xfId="54" applyFont="1" applyFill="1" applyAlignment="1">
      <alignment horizontal="left"/>
    </xf>
    <xf numFmtId="0" fontId="32" fillId="21" borderId="13" xfId="0" applyFont="1" applyFill="1" applyBorder="1" applyAlignment="1"/>
    <xf numFmtId="0" fontId="31" fillId="2" borderId="0" xfId="48" applyFont="1"/>
    <xf numFmtId="0" fontId="32" fillId="21" borderId="33" xfId="0" applyFont="1" applyFill="1" applyBorder="1" applyAlignment="1">
      <alignment horizontal="left" vertical="center"/>
    </xf>
    <xf numFmtId="0" fontId="47" fillId="24" borderId="13" xfId="0" applyFont="1" applyFill="1" applyBorder="1" applyAlignment="1">
      <alignment horizontal="left"/>
    </xf>
    <xf numFmtId="0" fontId="47" fillId="21" borderId="13" xfId="0" applyFont="1" applyFill="1" applyBorder="1" applyAlignment="1"/>
    <xf numFmtId="0" fontId="24" fillId="2" borderId="0" xfId="0" applyFont="1" applyAlignment="1">
      <alignment horizontal="left" vertical="center"/>
    </xf>
    <xf numFmtId="0" fontId="0" fillId="2" borderId="0" xfId="0" applyAlignment="1">
      <alignment horizontal="right"/>
    </xf>
    <xf numFmtId="0" fontId="56" fillId="2" borderId="0" xfId="0" applyNumberFormat="1" applyFont="1" applyFill="1" applyAlignment="1">
      <alignment horizontal="left" vertical="top"/>
    </xf>
    <xf numFmtId="0" fontId="26" fillId="2" borderId="0" xfId="0" applyFont="1" applyAlignment="1">
      <alignment vertical="center"/>
    </xf>
    <xf numFmtId="0" fontId="32" fillId="21" borderId="13" xfId="0" applyFont="1" applyFill="1" applyBorder="1" applyAlignment="1">
      <alignment horizontal="right" vertical="center" wrapText="1"/>
    </xf>
    <xf numFmtId="3" fontId="7" fillId="20" borderId="12" xfId="0" applyNumberFormat="1" applyFont="1" applyFill="1" applyBorder="1" applyAlignment="1">
      <alignment horizontal="right" vertical="center" wrapText="1"/>
    </xf>
    <xf numFmtId="0" fontId="32" fillId="21" borderId="12" xfId="0" applyFont="1" applyFill="1" applyBorder="1" applyAlignment="1">
      <alignment horizontal="right" vertical="center" wrapText="1"/>
    </xf>
    <xf numFmtId="0" fontId="7" fillId="20" borderId="12" xfId="0" applyFont="1" applyFill="1" applyBorder="1" applyAlignment="1">
      <alignment horizontal="right" vertical="center" wrapText="1"/>
    </xf>
    <xf numFmtId="0" fontId="47" fillId="24" borderId="13" xfId="0" applyFont="1" applyFill="1" applyBorder="1" applyAlignment="1">
      <alignment horizontal="right" vertical="center" wrapText="1"/>
    </xf>
    <xf numFmtId="0" fontId="7" fillId="2" borderId="0" xfId="0" applyFont="1" applyFill="1" applyBorder="1" applyAlignment="1">
      <alignment vertical="center" wrapText="1"/>
    </xf>
    <xf numFmtId="10" fontId="7" fillId="2" borderId="0" xfId="0" applyNumberFormat="1" applyFont="1" applyFill="1" applyBorder="1" applyAlignment="1">
      <alignment vertical="center" wrapText="1"/>
    </xf>
    <xf numFmtId="0" fontId="0" fillId="2" borderId="0" xfId="0" applyAlignment="1">
      <alignment vertical="center" wrapText="1"/>
    </xf>
    <xf numFmtId="0" fontId="7" fillId="2" borderId="0" xfId="0" applyFont="1" applyAlignment="1">
      <alignment vertical="center" wrapText="1"/>
    </xf>
    <xf numFmtId="10" fontId="7" fillId="0" borderId="0" xfId="0" applyNumberFormat="1" applyFont="1" applyFill="1" applyBorder="1" applyAlignment="1">
      <alignment vertical="center" wrapText="1"/>
    </xf>
    <xf numFmtId="0" fontId="32" fillId="21" borderId="13" xfId="0" applyFont="1" applyFill="1" applyBorder="1" applyAlignment="1">
      <alignment horizontal="right" vertical="center" wrapText="1" indent="1"/>
    </xf>
    <xf numFmtId="0" fontId="47" fillId="24" borderId="13" xfId="0" applyFont="1" applyFill="1" applyBorder="1" applyAlignment="1">
      <alignment horizontal="right" vertical="center" wrapText="1" indent="1"/>
    </xf>
    <xf numFmtId="0" fontId="57" fillId="2" borderId="0" xfId="0" applyFont="1" applyAlignment="1">
      <alignment vertical="center"/>
    </xf>
    <xf numFmtId="0" fontId="32" fillId="2" borderId="0" xfId="0" applyFont="1" applyFill="1" applyBorder="1" applyAlignment="1">
      <alignment vertical="center" wrapText="1"/>
    </xf>
    <xf numFmtId="0" fontId="7" fillId="2" borderId="0" xfId="0" applyFont="1" applyBorder="1" applyAlignment="1">
      <alignment vertical="center" wrapText="1"/>
    </xf>
    <xf numFmtId="0" fontId="25" fillId="15" borderId="34" xfId="0" applyFont="1" applyFill="1" applyBorder="1" applyAlignment="1">
      <alignment vertical="center"/>
    </xf>
    <xf numFmtId="0" fontId="25" fillId="15" borderId="29" xfId="0" applyFont="1" applyFill="1" applyBorder="1" applyAlignment="1">
      <alignment vertical="center"/>
    </xf>
    <xf numFmtId="0" fontId="25" fillId="15" borderId="35" xfId="0" applyFont="1" applyFill="1" applyBorder="1" applyAlignment="1">
      <alignment vertical="center"/>
    </xf>
    <xf numFmtId="0" fontId="7" fillId="15" borderId="31" xfId="0" applyFont="1" applyFill="1" applyBorder="1" applyAlignment="1">
      <alignment vertical="center"/>
    </xf>
    <xf numFmtId="0" fontId="7" fillId="15" borderId="0" xfId="0" applyFont="1" applyFill="1" applyBorder="1" applyAlignment="1">
      <alignment vertical="center"/>
    </xf>
    <xf numFmtId="0" fontId="7" fillId="15" borderId="32" xfId="0" applyFont="1" applyFill="1" applyBorder="1" applyAlignment="1">
      <alignment vertical="center"/>
    </xf>
    <xf numFmtId="0" fontId="7" fillId="15" borderId="33" xfId="0" applyFont="1" applyFill="1" applyBorder="1" applyAlignment="1">
      <alignment vertical="center"/>
    </xf>
    <xf numFmtId="0" fontId="7" fillId="15" borderId="30" xfId="0" applyFont="1" applyFill="1" applyBorder="1" applyAlignment="1">
      <alignment vertical="center"/>
    </xf>
    <xf numFmtId="0" fontId="7" fillId="15" borderId="36" xfId="0" applyFont="1" applyFill="1" applyBorder="1" applyAlignment="1">
      <alignment vertical="center"/>
    </xf>
    <xf numFmtId="0" fontId="47" fillId="21" borderId="34" xfId="0" applyFont="1" applyFill="1" applyBorder="1" applyAlignment="1">
      <alignment horizontal="center" vertical="center" wrapText="1"/>
    </xf>
    <xf numFmtId="0" fontId="47" fillId="21" borderId="29" xfId="0" applyFont="1" applyFill="1" applyBorder="1" applyAlignment="1">
      <alignment horizontal="center" vertical="center" wrapText="1"/>
    </xf>
    <xf numFmtId="0" fontId="47" fillId="21" borderId="12" xfId="0" applyFont="1" applyFill="1" applyBorder="1" applyAlignment="1">
      <alignment horizontal="center" vertical="center"/>
    </xf>
    <xf numFmtId="0" fontId="28" fillId="21" borderId="12" xfId="0" applyFont="1" applyFill="1" applyBorder="1" applyAlignment="1">
      <alignment horizontal="right" vertical="center" wrapText="1"/>
    </xf>
    <xf numFmtId="0" fontId="47" fillId="21" borderId="18" xfId="0" applyFont="1" applyFill="1" applyBorder="1" applyAlignment="1">
      <alignment horizontal="center" vertical="center" wrapText="1"/>
    </xf>
    <xf numFmtId="1" fontId="7" fillId="20" borderId="12" xfId="0" applyNumberFormat="1" applyFont="1" applyFill="1" applyBorder="1" applyAlignment="1">
      <alignment horizontal="right" vertical="center" wrapText="1"/>
    </xf>
    <xf numFmtId="10" fontId="45" fillId="15" borderId="12" xfId="0" applyNumberFormat="1" applyFont="1" applyFill="1" applyBorder="1" applyAlignment="1">
      <alignment horizontal="right" vertical="center" wrapText="1"/>
    </xf>
    <xf numFmtId="0" fontId="0" fillId="20" borderId="12" xfId="0" applyFill="1" applyBorder="1" applyAlignment="1"/>
    <xf numFmtId="0" fontId="7" fillId="21" borderId="12" xfId="0" applyFont="1" applyFill="1" applyBorder="1" applyAlignment="1">
      <alignment horizontal="right" vertical="center" wrapText="1"/>
    </xf>
    <xf numFmtId="1" fontId="7" fillId="21" borderId="12" xfId="0" applyNumberFormat="1" applyFont="1" applyFill="1" applyBorder="1" applyAlignment="1">
      <alignment horizontal="right" vertical="center" wrapText="1"/>
    </xf>
    <xf numFmtId="10" fontId="45" fillId="21" borderId="12" xfId="0" applyNumberFormat="1" applyFont="1" applyFill="1" applyBorder="1" applyAlignment="1">
      <alignment horizontal="right" vertical="center" wrapText="1"/>
    </xf>
    <xf numFmtId="0" fontId="0" fillId="21" borderId="12" xfId="0" applyFill="1" applyBorder="1" applyAlignment="1"/>
    <xf numFmtId="0" fontId="42" fillId="2" borderId="0" xfId="0" applyFont="1" applyFill="1" applyBorder="1" applyAlignment="1">
      <alignment horizontal="left" vertical="center" wrapText="1"/>
    </xf>
    <xf numFmtId="0" fontId="51" fillId="21" borderId="27" xfId="0" applyFont="1" applyFill="1" applyBorder="1" applyAlignment="1">
      <alignment horizontal="right" vertical="center" wrapText="1"/>
    </xf>
    <xf numFmtId="0" fontId="47" fillId="21" borderId="12" xfId="0" applyFont="1" applyFill="1" applyBorder="1" applyAlignment="1">
      <alignment horizontal="left"/>
    </xf>
    <xf numFmtId="0" fontId="47" fillId="21" borderId="12" xfId="0" applyFont="1" applyFill="1" applyBorder="1" applyAlignment="1">
      <alignment horizontal="left" vertical="center" wrapText="1"/>
    </xf>
    <xf numFmtId="0" fontId="0" fillId="2" borderId="0" xfId="0" applyFill="1"/>
    <xf numFmtId="0" fontId="0" fillId="2" borderId="0" xfId="0" applyFill="1" applyAlignment="1">
      <alignment horizontal="right"/>
    </xf>
    <xf numFmtId="0" fontId="47" fillId="21" borderId="28" xfId="0" applyFont="1" applyFill="1" applyBorder="1" applyAlignment="1">
      <alignment vertical="center" wrapText="1"/>
    </xf>
    <xf numFmtId="0" fontId="47" fillId="21" borderId="18" xfId="43" applyFont="1" applyFill="1" applyBorder="1" applyAlignment="1">
      <alignment vertical="center" wrapText="1"/>
    </xf>
    <xf numFmtId="0" fontId="0" fillId="2" borderId="0" xfId="0" applyAlignment="1"/>
    <xf numFmtId="0" fontId="0" fillId="2" borderId="32" xfId="0" applyBorder="1"/>
    <xf numFmtId="0" fontId="47" fillId="21" borderId="0" xfId="48" applyFont="1" applyFill="1" applyBorder="1" applyAlignment="1">
      <alignment horizontal="center" vertical="center" wrapText="1"/>
    </xf>
    <xf numFmtId="0" fontId="3" fillId="23" borderId="12" xfId="0" applyNumberFormat="1" applyFont="1" applyFill="1" applyBorder="1"/>
    <xf numFmtId="0" fontId="40" fillId="22" borderId="10" xfId="44" applyFont="1" applyFill="1" applyBorder="1" applyAlignment="1">
      <alignment vertical="center"/>
    </xf>
    <xf numFmtId="0" fontId="25" fillId="22" borderId="11" xfId="44" applyFont="1" applyFill="1" applyBorder="1" applyAlignment="1">
      <alignment vertical="center"/>
    </xf>
    <xf numFmtId="0" fontId="7" fillId="2" borderId="0" xfId="0" applyFont="1"/>
    <xf numFmtId="169" fontId="45" fillId="15" borderId="12" xfId="48" applyNumberFormat="1" applyFont="1" applyFill="1" applyBorder="1" applyAlignment="1">
      <alignment horizontal="center" vertical="center" wrapText="1"/>
    </xf>
    <xf numFmtId="0" fontId="31" fillId="2" borderId="0" xfId="0" applyFont="1"/>
    <xf numFmtId="0" fontId="34" fillId="22" borderId="10" xfId="44" applyFont="1" applyFill="1" applyBorder="1"/>
    <xf numFmtId="0" fontId="34" fillId="22" borderId="0" xfId="44" applyFont="1" applyFill="1" applyBorder="1"/>
    <xf numFmtId="0" fontId="34" fillId="22" borderId="11" xfId="44" applyFont="1" applyFill="1" applyBorder="1"/>
    <xf numFmtId="0" fontId="25" fillId="26" borderId="13" xfId="0" applyFont="1" applyFill="1" applyBorder="1" applyAlignment="1">
      <alignment vertical="center"/>
    </xf>
    <xf numFmtId="0" fontId="26" fillId="2" borderId="0" xfId="48" applyFont="1" applyFill="1" applyBorder="1" applyAlignment="1">
      <alignment horizontal="left"/>
    </xf>
    <xf numFmtId="0" fontId="25" fillId="26" borderId="34" xfId="48" applyFont="1" applyFill="1" applyBorder="1" applyAlignment="1">
      <alignment horizontal="left"/>
    </xf>
    <xf numFmtId="0" fontId="25" fillId="26" borderId="29" xfId="48" applyFont="1" applyFill="1" applyBorder="1" applyAlignment="1">
      <alignment horizontal="left"/>
    </xf>
    <xf numFmtId="0" fontId="25" fillId="26" borderId="29" xfId="48" applyFont="1" applyFill="1" applyBorder="1"/>
    <xf numFmtId="0" fontId="7" fillId="26" borderId="29" xfId="48" applyFont="1" applyFill="1" applyBorder="1"/>
    <xf numFmtId="0" fontId="7" fillId="26" borderId="35" xfId="48" applyFont="1" applyFill="1" applyBorder="1"/>
    <xf numFmtId="0" fontId="25" fillId="26" borderId="0" xfId="48" applyFont="1" applyFill="1" applyBorder="1" applyAlignment="1">
      <alignment horizontal="left"/>
    </xf>
    <xf numFmtId="0" fontId="25" fillId="26" borderId="0" xfId="48" applyFont="1" applyFill="1" applyBorder="1"/>
    <xf numFmtId="0" fontId="7" fillId="26" borderId="0" xfId="48" applyFont="1" applyFill="1" applyBorder="1"/>
    <xf numFmtId="0" fontId="7" fillId="26" borderId="32" xfId="48" applyFont="1" applyFill="1" applyBorder="1"/>
    <xf numFmtId="0" fontId="7" fillId="26" borderId="33" xfId="48" applyFont="1" applyFill="1" applyBorder="1" applyAlignment="1">
      <alignment horizontal="left"/>
    </xf>
    <xf numFmtId="0" fontId="25" fillId="26" borderId="30" xfId="48" applyFont="1" applyFill="1" applyBorder="1" applyAlignment="1">
      <alignment horizontal="left"/>
    </xf>
    <xf numFmtId="0" fontId="25" fillId="26" borderId="30" xfId="48" applyFont="1" applyFill="1" applyBorder="1"/>
    <xf numFmtId="0" fontId="7" fillId="26" borderId="30" xfId="48" applyFont="1" applyFill="1" applyBorder="1"/>
    <xf numFmtId="0" fontId="7" fillId="26" borderId="36" xfId="48" applyFont="1" applyFill="1" applyBorder="1"/>
    <xf numFmtId="0" fontId="7" fillId="26" borderId="31" xfId="48" quotePrefix="1" applyFont="1" applyFill="1" applyBorder="1" applyAlignment="1">
      <alignment horizontal="left"/>
    </xf>
    <xf numFmtId="0" fontId="0" fillId="2" borderId="0" xfId="0" applyBorder="1"/>
    <xf numFmtId="0" fontId="25" fillId="15" borderId="0" xfId="0" applyFont="1" applyFill="1" applyBorder="1" applyAlignment="1">
      <alignment vertical="center"/>
    </xf>
    <xf numFmtId="0" fontId="25" fillId="15" borderId="32" xfId="0" applyFont="1" applyFill="1" applyBorder="1" applyAlignment="1">
      <alignment vertical="center"/>
    </xf>
    <xf numFmtId="0" fontId="0" fillId="2" borderId="0" xfId="0"/>
    <xf numFmtId="0" fontId="56" fillId="2" borderId="0" xfId="58" applyFont="1" applyFill="1" applyBorder="1" applyAlignment="1">
      <alignment horizontal="left" vertical="center"/>
    </xf>
    <xf numFmtId="0" fontId="7" fillId="15" borderId="34" xfId="59" applyFont="1" applyFill="1" applyBorder="1" applyAlignment="1"/>
    <xf numFmtId="0" fontId="25" fillId="15" borderId="29" xfId="59" applyFont="1" applyFill="1" applyBorder="1" applyAlignment="1"/>
    <xf numFmtId="0" fontId="7" fillId="15" borderId="29" xfId="59" applyFont="1" applyFill="1" applyBorder="1"/>
    <xf numFmtId="0" fontId="0" fillId="15" borderId="29" xfId="0" applyFill="1" applyBorder="1"/>
    <xf numFmtId="0" fontId="7" fillId="15" borderId="31" xfId="59" applyFont="1" applyFill="1" applyBorder="1" applyAlignment="1"/>
    <xf numFmtId="0" fontId="7" fillId="15" borderId="0" xfId="59" applyFont="1" applyFill="1" applyBorder="1" applyAlignment="1"/>
    <xf numFmtId="0" fontId="7" fillId="15" borderId="0" xfId="59" applyFont="1" applyFill="1" applyBorder="1"/>
    <xf numFmtId="0" fontId="7" fillId="15" borderId="0" xfId="0" applyFont="1" applyFill="1" applyBorder="1"/>
    <xf numFmtId="0" fontId="0" fillId="15" borderId="0" xfId="0" applyFill="1" applyBorder="1"/>
    <xf numFmtId="0" fontId="25" fillId="15" borderId="33" xfId="59" applyFont="1" applyFill="1" applyBorder="1" applyAlignment="1"/>
    <xf numFmtId="0" fontId="25" fillId="15" borderId="30" xfId="59" applyFont="1" applyFill="1" applyBorder="1" applyAlignment="1"/>
    <xf numFmtId="0" fontId="7" fillId="15" borderId="30" xfId="59" applyFont="1" applyFill="1" applyBorder="1"/>
    <xf numFmtId="0" fontId="0" fillId="15" borderId="30" xfId="0" applyFill="1" applyBorder="1"/>
    <xf numFmtId="0" fontId="25" fillId="2" borderId="0" xfId="59" applyFont="1" applyFill="1" applyAlignment="1">
      <alignment horizontal="left"/>
    </xf>
    <xf numFmtId="0" fontId="7" fillId="2" borderId="0" xfId="59" applyFont="1" applyFill="1"/>
    <xf numFmtId="0" fontId="47" fillId="21" borderId="12" xfId="59" applyFont="1" applyFill="1" applyBorder="1" applyAlignment="1">
      <alignment horizontal="center" vertical="center" wrapText="1"/>
    </xf>
    <xf numFmtId="0" fontId="47" fillId="21" borderId="13" xfId="59" applyFont="1" applyFill="1" applyBorder="1" applyAlignment="1">
      <alignment horizontal="left" vertical="center"/>
    </xf>
    <xf numFmtId="0" fontId="47" fillId="21" borderId="14" xfId="59" applyFont="1" applyFill="1" applyBorder="1" applyAlignment="1">
      <alignment horizontal="left" vertical="center"/>
    </xf>
    <xf numFmtId="0" fontId="47" fillId="21" borderId="28" xfId="59" applyFont="1" applyFill="1" applyBorder="1" applyAlignment="1">
      <alignment horizontal="left" vertical="center"/>
    </xf>
    <xf numFmtId="0" fontId="47" fillId="21" borderId="12" xfId="59" applyFont="1" applyFill="1" applyBorder="1" applyAlignment="1">
      <alignment horizontal="center" vertical="center"/>
    </xf>
    <xf numFmtId="0" fontId="32" fillId="21" borderId="12" xfId="59" applyFont="1" applyFill="1" applyBorder="1" applyAlignment="1">
      <alignment horizontal="center" vertical="center"/>
    </xf>
    <xf numFmtId="0" fontId="32" fillId="21" borderId="12" xfId="59" applyFont="1" applyFill="1" applyBorder="1" applyAlignment="1">
      <alignment horizontal="center" vertical="center" wrapText="1"/>
    </xf>
    <xf numFmtId="49" fontId="32" fillId="21" borderId="12" xfId="59" applyNumberFormat="1" applyFont="1" applyFill="1" applyBorder="1" applyAlignment="1">
      <alignment horizontal="right" vertical="center"/>
    </xf>
    <xf numFmtId="0" fontId="47" fillId="21" borderId="38" xfId="0" applyFont="1" applyFill="1" applyBorder="1" applyAlignment="1"/>
    <xf numFmtId="0" fontId="27" fillId="21" borderId="18" xfId="59" applyFont="1" applyFill="1" applyBorder="1" applyAlignment="1">
      <alignment horizontal="center" vertical="center" wrapText="1"/>
    </xf>
    <xf numFmtId="0" fontId="25" fillId="21" borderId="12" xfId="59" applyFont="1" applyFill="1" applyBorder="1" applyAlignment="1">
      <alignment horizontal="right" vertical="center"/>
    </xf>
    <xf numFmtId="168" fontId="28" fillId="20" borderId="12" xfId="0" applyNumberFormat="1" applyFont="1" applyFill="1" applyBorder="1" applyAlignment="1">
      <alignment horizontal="left"/>
    </xf>
    <xf numFmtId="0" fontId="3" fillId="20" borderId="38" xfId="0" applyFont="1" applyFill="1" applyBorder="1" applyAlignment="1"/>
    <xf numFmtId="0" fontId="32" fillId="20" borderId="12" xfId="59" applyFont="1" applyFill="1" applyBorder="1" applyAlignment="1">
      <alignment horizontal="center" vertical="center"/>
    </xf>
    <xf numFmtId="0" fontId="32" fillId="20" borderId="12" xfId="59" applyFont="1" applyFill="1" applyBorder="1" applyAlignment="1">
      <alignment horizontal="center" vertical="center" wrapText="1"/>
    </xf>
    <xf numFmtId="0" fontId="27" fillId="20" borderId="18" xfId="59" applyFont="1" applyFill="1" applyBorder="1" applyAlignment="1">
      <alignment horizontal="center" vertical="center" wrapText="1"/>
    </xf>
    <xf numFmtId="49" fontId="25" fillId="15" borderId="12" xfId="59" applyNumberFormat="1" applyFont="1" applyFill="1" applyBorder="1" applyAlignment="1">
      <alignment horizontal="right" vertical="center"/>
    </xf>
    <xf numFmtId="49" fontId="32" fillId="20" borderId="12" xfId="59" applyNumberFormat="1" applyFont="1" applyFill="1" applyBorder="1" applyAlignment="1">
      <alignment horizontal="right" vertical="center"/>
    </xf>
    <xf numFmtId="0" fontId="47" fillId="21" borderId="38" xfId="0" applyFont="1" applyFill="1" applyBorder="1" applyAlignment="1">
      <alignment horizontal="left"/>
    </xf>
    <xf numFmtId="2" fontId="7" fillId="20" borderId="12" xfId="60" applyNumberFormat="1" applyFont="1" applyFill="1" applyBorder="1" applyAlignment="1" applyProtection="1">
      <alignment wrapText="1"/>
      <protection locked="0"/>
    </xf>
    <xf numFmtId="0" fontId="47" fillId="21" borderId="39" xfId="0" applyFont="1" applyFill="1" applyBorder="1" applyAlignment="1">
      <alignment horizontal="left"/>
    </xf>
    <xf numFmtId="2" fontId="7" fillId="20" borderId="18" xfId="60" applyNumberFormat="1" applyFont="1" applyFill="1" applyBorder="1" applyAlignment="1" applyProtection="1">
      <alignment wrapText="1"/>
      <protection locked="0"/>
    </xf>
    <xf numFmtId="0" fontId="0" fillId="2" borderId="0" xfId="0" applyFill="1" applyBorder="1"/>
    <xf numFmtId="3" fontId="47" fillId="2" borderId="0" xfId="61" applyNumberFormat="1" applyFont="1" applyFill="1" applyBorder="1" applyAlignment="1">
      <alignment horizontal="left"/>
    </xf>
    <xf numFmtId="0" fontId="0" fillId="2" borderId="0" xfId="0"/>
    <xf numFmtId="0" fontId="3" fillId="2" borderId="0" xfId="48"/>
    <xf numFmtId="0" fontId="26" fillId="2" borderId="0" xfId="0" applyFont="1" applyAlignment="1">
      <alignment horizontal="left"/>
    </xf>
    <xf numFmtId="0" fontId="26" fillId="2" borderId="0" xfId="50" applyFont="1" applyFill="1" applyAlignment="1">
      <alignment horizontal="left"/>
    </xf>
    <xf numFmtId="0" fontId="47" fillId="21" borderId="12" xfId="0" applyFont="1" applyFill="1" applyBorder="1" applyAlignment="1">
      <alignment horizontal="center" vertical="center" wrapText="1"/>
    </xf>
    <xf numFmtId="0" fontId="42" fillId="2" borderId="0" xfId="50" applyFont="1" applyFill="1" applyBorder="1" applyAlignment="1">
      <alignment horizontal="left" vertical="center"/>
    </xf>
    <xf numFmtId="0" fontId="50" fillId="21" borderId="12" xfId="48" applyFont="1" applyFill="1" applyBorder="1"/>
    <xf numFmtId="0" fontId="60" fillId="21" borderId="12" xfId="48" applyFont="1" applyFill="1" applyBorder="1" applyAlignment="1">
      <alignment horizontal="right" vertical="center" wrapText="1"/>
    </xf>
    <xf numFmtId="0" fontId="25" fillId="26" borderId="41" xfId="0" applyFont="1" applyFill="1" applyBorder="1" applyAlignment="1">
      <alignment vertical="center"/>
    </xf>
    <xf numFmtId="0" fontId="7" fillId="26" borderId="40" xfId="0" applyFont="1" applyFill="1" applyBorder="1" applyAlignment="1">
      <alignment vertical="center" wrapText="1"/>
    </xf>
    <xf numFmtId="0" fontId="34" fillId="2" borderId="0" xfId="48" applyFont="1"/>
    <xf numFmtId="14" fontId="32" fillId="21" borderId="12" xfId="0" applyNumberFormat="1" applyFont="1" applyFill="1" applyBorder="1"/>
    <xf numFmtId="0" fontId="7" fillId="2" borderId="0" xfId="46" applyFont="1"/>
    <xf numFmtId="14" fontId="24" fillId="2" borderId="0" xfId="49" applyNumberFormat="1" applyFont="1"/>
    <xf numFmtId="14" fontId="24" fillId="2" borderId="0" xfId="46" applyNumberFormat="1" applyFont="1" applyFill="1"/>
    <xf numFmtId="14" fontId="31" fillId="2" borderId="0" xfId="46" applyNumberFormat="1" applyFont="1"/>
    <xf numFmtId="14" fontId="3" fillId="2" borderId="0" xfId="46" applyNumberFormat="1"/>
    <xf numFmtId="0" fontId="24" fillId="2" borderId="0" xfId="48" applyNumberFormat="1" applyFont="1" applyAlignment="1">
      <alignment horizontal="left"/>
    </xf>
    <xf numFmtId="0" fontId="0" fillId="2" borderId="0" xfId="0"/>
    <xf numFmtId="0" fontId="7" fillId="2" borderId="0" xfId="48" applyFont="1"/>
    <xf numFmtId="0" fontId="42" fillId="2" borderId="0" xfId="50" applyFont="1" applyFill="1" applyBorder="1" applyAlignment="1">
      <alignment horizontal="left" vertical="center"/>
    </xf>
    <xf numFmtId="4" fontId="43" fillId="20" borderId="12" xfId="48" applyNumberFormat="1" applyFont="1" applyFill="1" applyBorder="1" applyAlignment="1">
      <alignment horizontal="right" vertical="center" wrapText="1"/>
    </xf>
    <xf numFmtId="3" fontId="43" fillId="20" borderId="12" xfId="48" applyNumberFormat="1" applyFont="1" applyFill="1" applyBorder="1" applyAlignment="1">
      <alignment horizontal="right" vertical="center" wrapText="1"/>
    </xf>
    <xf numFmtId="3" fontId="43" fillId="15" borderId="12" xfId="48" applyNumberFormat="1" applyFont="1" applyFill="1" applyBorder="1"/>
    <xf numFmtId="3" fontId="0" fillId="23" borderId="12" xfId="0" applyNumberFormat="1" applyFill="1" applyBorder="1"/>
    <xf numFmtId="164" fontId="0" fillId="23" borderId="12" xfId="0" applyNumberFormat="1" applyFill="1" applyBorder="1"/>
    <xf numFmtId="170" fontId="24" fillId="2" borderId="0" xfId="0" applyNumberFormat="1" applyFont="1"/>
    <xf numFmtId="170" fontId="26" fillId="2" borderId="0" xfId="0" applyNumberFormat="1" applyFont="1" applyAlignment="1">
      <alignment horizontal="left"/>
    </xf>
    <xf numFmtId="170" fontId="0" fillId="2" borderId="0" xfId="0" applyNumberFormat="1"/>
    <xf numFmtId="170" fontId="26" fillId="2" borderId="0" xfId="0" applyNumberFormat="1" applyFont="1"/>
    <xf numFmtId="170" fontId="0" fillId="2" borderId="0" xfId="0" applyNumberFormat="1" applyAlignment="1">
      <alignment wrapText="1"/>
    </xf>
    <xf numFmtId="170" fontId="47" fillId="21" borderId="12" xfId="0" applyNumberFormat="1" applyFont="1" applyFill="1" applyBorder="1" applyAlignment="1">
      <alignment horizontal="center" vertical="center" wrapText="1"/>
    </xf>
    <xf numFmtId="3" fontId="0" fillId="2" borderId="0" xfId="0" applyNumberFormat="1"/>
    <xf numFmtId="3" fontId="26" fillId="2" borderId="0" xfId="0" applyNumberFormat="1" applyFont="1"/>
    <xf numFmtId="3" fontId="47" fillId="21" borderId="12" xfId="0" applyNumberFormat="1" applyFont="1" applyFill="1" applyBorder="1" applyAlignment="1">
      <alignment horizontal="center" vertical="center" wrapText="1"/>
    </xf>
    <xf numFmtId="169" fontId="3" fillId="2" borderId="0" xfId="46" applyNumberFormat="1"/>
    <xf numFmtId="169" fontId="3" fillId="2" borderId="0" xfId="50" applyNumberFormat="1" applyFill="1" applyAlignment="1"/>
    <xf numFmtId="3" fontId="45" fillId="15" borderId="12" xfId="29" applyNumberFormat="1" applyFont="1" applyFill="1" applyBorder="1" applyAlignment="1">
      <alignment horizontal="right" vertical="center" wrapText="1"/>
    </xf>
    <xf numFmtId="10" fontId="46" fillId="15" borderId="28" xfId="0" applyNumberFormat="1" applyFont="1" applyFill="1" applyBorder="1" applyAlignment="1">
      <alignment horizontal="right" vertical="center" wrapText="1" indent="1"/>
    </xf>
    <xf numFmtId="3" fontId="45" fillId="15" borderId="12" xfId="29" applyNumberFormat="1" applyFont="1" applyFill="1" applyBorder="1" applyAlignment="1">
      <alignment horizontal="right" vertical="center" wrapText="1" indent="1"/>
    </xf>
    <xf numFmtId="0" fontId="3" fillId="20" borderId="12" xfId="0" applyFont="1" applyFill="1" applyBorder="1" applyAlignment="1">
      <alignment horizontal="left" vertical="center" wrapText="1"/>
    </xf>
    <xf numFmtId="0" fontId="3" fillId="15" borderId="12" xfId="0" applyFont="1" applyFill="1" applyBorder="1" applyAlignment="1">
      <alignment horizontal="right" vertical="center" wrapText="1"/>
    </xf>
    <xf numFmtId="0" fontId="3" fillId="20" borderId="12" xfId="0" applyFont="1" applyFill="1" applyBorder="1" applyAlignment="1">
      <alignment horizontal="right" vertical="center" wrapText="1"/>
    </xf>
    <xf numFmtId="1" fontId="3" fillId="20" borderId="12" xfId="0" applyNumberFormat="1" applyFont="1" applyFill="1" applyBorder="1" applyAlignment="1">
      <alignment horizontal="right" vertical="center" wrapText="1"/>
    </xf>
    <xf numFmtId="0" fontId="3" fillId="21" borderId="12" xfId="0" applyFont="1" applyFill="1" applyBorder="1"/>
    <xf numFmtId="164" fontId="0" fillId="2" borderId="0" xfId="0" applyNumberFormat="1"/>
    <xf numFmtId="164" fontId="25" fillId="15" borderId="29" xfId="59" applyNumberFormat="1" applyFont="1" applyFill="1" applyBorder="1" applyAlignment="1"/>
    <xf numFmtId="164" fontId="7" fillId="15" borderId="0" xfId="59" applyNumberFormat="1" applyFont="1" applyFill="1" applyBorder="1" applyAlignment="1"/>
    <xf numFmtId="164" fontId="25" fillId="15" borderId="30" xfId="59" applyNumberFormat="1" applyFont="1" applyFill="1" applyBorder="1" applyAlignment="1"/>
    <xf numFmtId="164" fontId="7" fillId="2" borderId="0" xfId="59" applyNumberFormat="1" applyFont="1" applyFill="1"/>
    <xf numFmtId="164" fontId="27" fillId="21" borderId="12" xfId="59" applyNumberFormat="1" applyFont="1" applyFill="1" applyBorder="1" applyAlignment="1">
      <alignment horizontal="center" vertical="center"/>
    </xf>
    <xf numFmtId="164" fontId="27" fillId="20" borderId="12" xfId="59" applyNumberFormat="1" applyFont="1" applyFill="1" applyBorder="1" applyAlignment="1">
      <alignment horizontal="center" vertical="center"/>
    </xf>
    <xf numFmtId="164" fontId="7" fillId="20" borderId="12" xfId="60" applyNumberFormat="1" applyFont="1" applyFill="1" applyBorder="1" applyAlignment="1" applyProtection="1">
      <alignment wrapText="1"/>
      <protection locked="0"/>
    </xf>
    <xf numFmtId="0" fontId="0" fillId="2" borderId="0" xfId="0"/>
    <xf numFmtId="0" fontId="47" fillId="21" borderId="12" xfId="0" applyFont="1" applyFill="1" applyBorder="1" applyAlignment="1">
      <alignment horizontal="center" vertical="center" wrapText="1"/>
    </xf>
    <xf numFmtId="14" fontId="3" fillId="20" borderId="12" xfId="48" applyNumberFormat="1" applyFont="1" applyFill="1" applyBorder="1" applyAlignment="1">
      <alignment horizontal="left" vertical="center" wrapText="1"/>
    </xf>
    <xf numFmtId="0" fontId="3" fillId="20" borderId="18" xfId="48" applyFont="1" applyFill="1" applyBorder="1" applyAlignment="1">
      <alignment horizontal="left" vertical="center" wrapText="1"/>
    </xf>
    <xf numFmtId="0" fontId="3" fillId="2" borderId="0" xfId="48" applyAlignment="1">
      <alignment horizontal="left"/>
    </xf>
    <xf numFmtId="0" fontId="0" fillId="2" borderId="0" xfId="0" applyAlignment="1">
      <alignment horizontal="left"/>
    </xf>
    <xf numFmtId="14" fontId="3" fillId="20" borderId="13" xfId="46" applyNumberFormat="1" applyFont="1" applyFill="1" applyBorder="1" applyAlignment="1">
      <alignment horizontal="left" vertical="center" wrapText="1"/>
    </xf>
    <xf numFmtId="0" fontId="3" fillId="20" borderId="12" xfId="46" applyFont="1" applyFill="1" applyBorder="1" applyAlignment="1">
      <alignment horizontal="left" vertical="center" wrapText="1"/>
    </xf>
    <xf numFmtId="0" fontId="3" fillId="20" borderId="28" xfId="46" applyFont="1" applyFill="1" applyBorder="1" applyAlignment="1">
      <alignment horizontal="left" vertical="center" wrapText="1"/>
    </xf>
    <xf numFmtId="0" fontId="3" fillId="20" borderId="18" xfId="46" applyFont="1" applyFill="1" applyBorder="1" applyAlignment="1">
      <alignment horizontal="center" wrapText="1"/>
    </xf>
    <xf numFmtId="172" fontId="3" fillId="2" borderId="0" xfId="46" applyNumberFormat="1"/>
    <xf numFmtId="170" fontId="3" fillId="28" borderId="12" xfId="0" applyNumberFormat="1" applyFont="1" applyFill="1" applyBorder="1"/>
    <xf numFmtId="170" fontId="3" fillId="23" borderId="12" xfId="0" applyNumberFormat="1" applyFont="1" applyFill="1" applyBorder="1"/>
    <xf numFmtId="170" fontId="25" fillId="23" borderId="12" xfId="0" applyNumberFormat="1" applyFont="1" applyFill="1" applyBorder="1"/>
    <xf numFmtId="170" fontId="3" fillId="20" borderId="12" xfId="0" applyNumberFormat="1" applyFont="1" applyFill="1" applyBorder="1"/>
    <xf numFmtId="0" fontId="3" fillId="20" borderId="18" xfId="48" applyFont="1" applyFill="1" applyBorder="1" applyAlignment="1">
      <alignment horizontal="right" vertical="center" wrapText="1"/>
    </xf>
    <xf numFmtId="0" fontId="3" fillId="20" borderId="12" xfId="48" applyFont="1" applyFill="1" applyBorder="1" applyAlignment="1">
      <alignment wrapText="1"/>
    </xf>
    <xf numFmtId="0" fontId="0" fillId="2" borderId="0" xfId="0"/>
    <xf numFmtId="0" fontId="3" fillId="2" borderId="0" xfId="48" applyFont="1"/>
    <xf numFmtId="0" fontId="47" fillId="21" borderId="33" xfId="0" applyFont="1" applyFill="1" applyBorder="1" applyAlignment="1">
      <alignment horizontal="center" vertical="center"/>
    </xf>
    <xf numFmtId="0" fontId="47" fillId="21" borderId="18" xfId="0" applyFont="1" applyFill="1" applyBorder="1" applyAlignment="1">
      <alignment horizontal="center" vertical="center"/>
    </xf>
    <xf numFmtId="0" fontId="47" fillId="21" borderId="33" xfId="0" applyFont="1" applyFill="1" applyBorder="1" applyAlignment="1">
      <alignment horizontal="left" vertical="center"/>
    </xf>
    <xf numFmtId="173" fontId="0" fillId="23" borderId="12" xfId="65" applyNumberFormat="1" applyFont="1" applyFill="1" applyBorder="1"/>
    <xf numFmtId="173" fontId="0" fillId="21" borderId="12" xfId="65" applyNumberFormat="1" applyFont="1" applyFill="1" applyBorder="1"/>
    <xf numFmtId="173" fontId="0" fillId="20" borderId="12" xfId="65" applyNumberFormat="1" applyFont="1" applyFill="1" applyBorder="1"/>
    <xf numFmtId="0" fontId="3" fillId="2" borderId="0" xfId="0" applyFont="1"/>
    <xf numFmtId="165" fontId="0" fillId="2" borderId="0" xfId="29" applyFont="1" applyFill="1"/>
    <xf numFmtId="172" fontId="0" fillId="2" borderId="0" xfId="29" applyNumberFormat="1" applyFont="1" applyFill="1"/>
    <xf numFmtId="0" fontId="3" fillId="0" borderId="0" xfId="54" applyFont="1" applyFill="1" applyBorder="1" applyAlignment="1">
      <alignment horizontal="left"/>
    </xf>
    <xf numFmtId="0" fontId="3" fillId="0" borderId="0" xfId="54" applyFont="1" applyFill="1" applyAlignment="1">
      <alignment horizontal="left"/>
    </xf>
    <xf numFmtId="0" fontId="3" fillId="0" borderId="0" xfId="54" applyNumberFormat="1" applyFont="1" applyFill="1" applyBorder="1" applyAlignment="1" applyProtection="1">
      <alignment horizontal="left" vertical="center"/>
    </xf>
    <xf numFmtId="165" fontId="3" fillId="0" borderId="0" xfId="29" applyFont="1" applyFill="1" applyBorder="1" applyAlignment="1" applyProtection="1">
      <alignment horizontal="left" vertical="center"/>
    </xf>
    <xf numFmtId="0" fontId="32" fillId="21" borderId="33" xfId="0" applyFont="1" applyFill="1" applyBorder="1" applyAlignment="1"/>
    <xf numFmtId="4" fontId="0" fillId="20" borderId="12" xfId="0" applyNumberFormat="1" applyFill="1" applyBorder="1"/>
    <xf numFmtId="0" fontId="0" fillId="2" borderId="0" xfId="0"/>
    <xf numFmtId="0" fontId="47" fillId="21" borderId="33" xfId="0" applyFont="1" applyFill="1" applyBorder="1" applyAlignment="1">
      <alignment horizontal="center" vertical="center"/>
    </xf>
    <xf numFmtId="0" fontId="47" fillId="21" borderId="18" xfId="0" applyFont="1" applyFill="1" applyBorder="1" applyAlignment="1">
      <alignment horizontal="center" vertical="center"/>
    </xf>
    <xf numFmtId="0" fontId="0" fillId="2" borderId="0" xfId="0"/>
    <xf numFmtId="0" fontId="7" fillId="2" borderId="0" xfId="48" applyFont="1"/>
    <xf numFmtId="174" fontId="0" fillId="2" borderId="0" xfId="0" applyNumberFormat="1"/>
    <xf numFmtId="10" fontId="0" fillId="2" borderId="0" xfId="0" applyNumberFormat="1"/>
    <xf numFmtId="38" fontId="46" fillId="15" borderId="28" xfId="29" applyNumberFormat="1" applyFont="1" applyFill="1" applyBorder="1" applyAlignment="1"/>
    <xf numFmtId="38" fontId="0" fillId="20" borderId="12" xfId="0" applyNumberFormat="1" applyFill="1" applyBorder="1"/>
    <xf numFmtId="38" fontId="0" fillId="20" borderId="12" xfId="29" applyNumberFormat="1" applyFont="1" applyFill="1" applyBorder="1"/>
    <xf numFmtId="38" fontId="32" fillId="21" borderId="33" xfId="0" applyNumberFormat="1" applyFont="1" applyFill="1" applyBorder="1" applyAlignment="1">
      <alignment horizontal="left" vertical="center"/>
    </xf>
    <xf numFmtId="38" fontId="32" fillId="21" borderId="18" xfId="0" applyNumberFormat="1" applyFont="1" applyFill="1" applyBorder="1" applyAlignment="1">
      <alignment horizontal="left" vertical="center"/>
    </xf>
    <xf numFmtId="3" fontId="0" fillId="20" borderId="12" xfId="0" applyNumberFormat="1" applyFill="1" applyBorder="1"/>
    <xf numFmtId="0" fontId="26" fillId="2" borderId="0" xfId="48" applyFont="1" applyFill="1" applyBorder="1" applyAlignment="1"/>
    <xf numFmtId="0" fontId="26" fillId="15" borderId="0" xfId="0" applyFont="1" applyFill="1" applyBorder="1" applyAlignment="1">
      <alignment vertical="top" wrapText="1"/>
    </xf>
    <xf numFmtId="0" fontId="15" fillId="2" borderId="0" xfId="36" applyFill="1" applyAlignment="1" applyProtection="1"/>
    <xf numFmtId="0" fontId="64" fillId="0" borderId="0" xfId="0" applyFont="1" applyFill="1"/>
    <xf numFmtId="0" fontId="61" fillId="0" borderId="0" xfId="48" applyFont="1" applyFill="1"/>
    <xf numFmtId="0" fontId="65" fillId="0" borderId="0" xfId="48" applyFont="1" applyFill="1"/>
    <xf numFmtId="0" fontId="0" fillId="0" borderId="0" xfId="0" applyFill="1"/>
    <xf numFmtId="0" fontId="0" fillId="0" borderId="0" xfId="0" applyFill="1" applyBorder="1"/>
    <xf numFmtId="3" fontId="3" fillId="20" borderId="18" xfId="48" applyNumberFormat="1" applyFont="1" applyFill="1" applyBorder="1" applyAlignment="1">
      <alignment horizontal="right" wrapText="1"/>
    </xf>
    <xf numFmtId="170" fontId="3" fillId="20" borderId="18" xfId="48" applyNumberFormat="1" applyFont="1" applyFill="1" applyBorder="1" applyAlignment="1">
      <alignment horizontal="right" wrapText="1"/>
    </xf>
    <xf numFmtId="0" fontId="32" fillId="21" borderId="0" xfId="0" applyFont="1" applyFill="1" applyBorder="1" applyAlignment="1">
      <alignment horizontal="right" indent="1"/>
    </xf>
    <xf numFmtId="0" fontId="0" fillId="2" borderId="0" xfId="0"/>
    <xf numFmtId="0" fontId="42" fillId="2" borderId="0" xfId="50" applyFont="1" applyFill="1" applyBorder="1" applyAlignment="1">
      <alignment horizontal="left" vertical="center"/>
    </xf>
    <xf numFmtId="0" fontId="0" fillId="2" borderId="0" xfId="0"/>
    <xf numFmtId="0" fontId="3" fillId="20" borderId="18" xfId="0" applyFont="1" applyFill="1" applyBorder="1" applyAlignment="1" applyProtection="1">
      <alignment horizontal="left"/>
      <protection locked="0"/>
    </xf>
    <xf numFmtId="0" fontId="3" fillId="21" borderId="0" xfId="0" applyFont="1" applyFill="1" applyBorder="1"/>
    <xf numFmtId="3" fontId="3" fillId="20" borderId="12" xfId="0" applyNumberFormat="1" applyFont="1" applyFill="1" applyBorder="1"/>
    <xf numFmtId="0" fontId="3" fillId="2" borderId="0" xfId="46" applyAlignment="1">
      <alignment horizontal="left"/>
    </xf>
    <xf numFmtId="0" fontId="3" fillId="2" borderId="0" xfId="50" applyFill="1" applyAlignment="1">
      <alignment horizontal="left"/>
    </xf>
    <xf numFmtId="0" fontId="3" fillId="20" borderId="18" xfId="46" applyFont="1" applyFill="1" applyBorder="1" applyAlignment="1">
      <alignment horizontal="left"/>
    </xf>
    <xf numFmtId="0" fontId="3" fillId="20" borderId="18" xfId="48" applyFont="1" applyFill="1" applyBorder="1" applyAlignment="1">
      <alignment horizontal="left" vertical="center"/>
    </xf>
    <xf numFmtId="0" fontId="47" fillId="21" borderId="12" xfId="48" applyFont="1" applyFill="1" applyBorder="1" applyAlignment="1">
      <alignment horizontal="left" vertical="center"/>
    </xf>
    <xf numFmtId="0" fontId="0" fillId="2" borderId="0" xfId="0"/>
    <xf numFmtId="175" fontId="0" fillId="2" borderId="0" xfId="0" applyNumberFormat="1"/>
    <xf numFmtId="169" fontId="0" fillId="2" borderId="0" xfId="0" applyNumberFormat="1"/>
    <xf numFmtId="0" fontId="7" fillId="15" borderId="0" xfId="48" applyFont="1" applyFill="1" applyBorder="1" applyAlignment="1">
      <alignment horizontal="left" vertical="top" wrapText="1"/>
    </xf>
    <xf numFmtId="0" fontId="7" fillId="15" borderId="31" xfId="48" applyFont="1" applyFill="1" applyBorder="1" applyAlignment="1">
      <alignment horizontal="left" vertical="top" wrapText="1"/>
    </xf>
    <xf numFmtId="0" fontId="7" fillId="15" borderId="32" xfId="48" applyFont="1" applyFill="1" applyBorder="1" applyAlignment="1">
      <alignment horizontal="left" vertical="top" wrapText="1"/>
    </xf>
    <xf numFmtId="0" fontId="48" fillId="21" borderId="13" xfId="0" applyFont="1" applyFill="1" applyBorder="1" applyAlignment="1">
      <alignment horizontal="right"/>
    </xf>
    <xf numFmtId="0" fontId="48" fillId="25" borderId="13" xfId="0" applyFont="1" applyFill="1" applyBorder="1" applyAlignment="1"/>
    <xf numFmtId="0" fontId="48" fillId="21" borderId="12" xfId="0" applyFont="1" applyFill="1" applyBorder="1" applyAlignment="1">
      <alignment horizontal="right"/>
    </xf>
    <xf numFmtId="0" fontId="52" fillId="21" borderId="12" xfId="0" applyFont="1" applyFill="1" applyBorder="1" applyAlignment="1"/>
    <xf numFmtId="0" fontId="48" fillId="21" borderId="12" xfId="0" applyFont="1" applyFill="1" applyBorder="1" applyAlignment="1"/>
    <xf numFmtId="0" fontId="52" fillId="21" borderId="13" xfId="0" applyFont="1" applyFill="1" applyBorder="1" applyAlignment="1"/>
    <xf numFmtId="0" fontId="0" fillId="2" borderId="0" xfId="0" applyBorder="1" applyAlignment="1">
      <alignment horizontal="center" vertical="center" wrapText="1"/>
    </xf>
    <xf numFmtId="172" fontId="3" fillId="23" borderId="12" xfId="29" applyNumberFormat="1" applyFont="1" applyFill="1" applyBorder="1"/>
    <xf numFmtId="172" fontId="3" fillId="2" borderId="0" xfId="29" applyNumberFormat="1" applyFill="1"/>
    <xf numFmtId="172" fontId="7" fillId="2" borderId="0" xfId="29" applyNumberFormat="1" applyFont="1" applyFill="1"/>
    <xf numFmtId="172" fontId="3" fillId="23" borderId="12" xfId="29" applyNumberFormat="1" applyFill="1" applyBorder="1"/>
    <xf numFmtId="0" fontId="61" fillId="2" borderId="0" xfId="0" applyFont="1"/>
    <xf numFmtId="3" fontId="3" fillId="20" borderId="18" xfId="48" quotePrefix="1" applyNumberFormat="1" applyFont="1" applyFill="1" applyBorder="1" applyAlignment="1">
      <alignment horizontal="right" wrapText="1"/>
    </xf>
    <xf numFmtId="0" fontId="47" fillId="21" borderId="13" xfId="46" applyFont="1" applyFill="1" applyBorder="1" applyAlignment="1">
      <alignment vertical="center" wrapText="1"/>
    </xf>
    <xf numFmtId="0" fontId="47" fillId="21" borderId="12" xfId="46" applyFont="1" applyFill="1" applyBorder="1" applyAlignment="1">
      <alignment vertical="center" wrapText="1"/>
    </xf>
    <xf numFmtId="169" fontId="47" fillId="21" borderId="12" xfId="46" applyNumberFormat="1" applyFont="1" applyFill="1" applyBorder="1" applyAlignment="1">
      <alignment vertical="center" wrapText="1"/>
    </xf>
    <xf numFmtId="0" fontId="0" fillId="2" borderId="0" xfId="0"/>
    <xf numFmtId="4" fontId="7" fillId="2" borderId="0" xfId="48" applyNumberFormat="1" applyFont="1"/>
    <xf numFmtId="0" fontId="7" fillId="2" borderId="0" xfId="48" applyFont="1" applyAlignment="1"/>
    <xf numFmtId="0" fontId="67" fillId="2" borderId="0" xfId="50" applyFont="1" applyFill="1" applyBorder="1" applyAlignment="1">
      <alignment horizontal="left" vertical="center" wrapText="1"/>
    </xf>
    <xf numFmtId="0" fontId="47" fillId="21" borderId="12" xfId="48" applyFont="1" applyFill="1" applyBorder="1" applyAlignment="1">
      <alignment horizontal="left" vertical="center" wrapText="1"/>
    </xf>
    <xf numFmtId="0" fontId="47" fillId="21" borderId="31" xfId="48" applyFont="1" applyFill="1" applyBorder="1" applyAlignment="1">
      <alignment horizontal="left" vertical="center" wrapText="1"/>
    </xf>
    <xf numFmtId="3" fontId="3" fillId="20" borderId="12" xfId="48" applyNumberFormat="1" applyFont="1" applyFill="1" applyBorder="1" applyAlignment="1">
      <alignment vertical="center" wrapText="1"/>
    </xf>
    <xf numFmtId="44" fontId="3" fillId="20" borderId="12" xfId="67" applyFont="1" applyFill="1" applyBorder="1" applyAlignment="1">
      <alignment vertical="center" wrapText="1"/>
    </xf>
    <xf numFmtId="3" fontId="69" fillId="20" borderId="12" xfId="48" applyNumberFormat="1" applyFont="1" applyFill="1" applyBorder="1" applyAlignment="1">
      <alignment vertical="center" wrapText="1"/>
    </xf>
    <xf numFmtId="44" fontId="69" fillId="20" borderId="12" xfId="67" applyFont="1" applyFill="1" applyBorder="1" applyAlignment="1">
      <alignment vertical="center" wrapText="1"/>
    </xf>
    <xf numFmtId="3" fontId="3" fillId="23" borderId="12" xfId="0" applyNumberFormat="1" applyFont="1" applyFill="1" applyBorder="1"/>
    <xf numFmtId="10" fontId="45" fillId="15" borderId="12" xfId="48" applyNumberFormat="1" applyFont="1" applyFill="1" applyBorder="1" applyAlignment="1">
      <alignment vertical="center" wrapText="1"/>
    </xf>
    <xf numFmtId="169" fontId="3" fillId="23" borderId="12" xfId="0" applyNumberFormat="1" applyFont="1" applyFill="1" applyBorder="1" applyAlignment="1">
      <alignment horizontal="center" vertical="center"/>
    </xf>
    <xf numFmtId="168" fontId="3" fillId="23" borderId="12" xfId="0" applyNumberFormat="1" applyFont="1" applyFill="1" applyBorder="1" applyAlignment="1">
      <alignment horizontal="center" vertical="center"/>
    </xf>
    <xf numFmtId="4" fontId="7" fillId="2" borderId="0" xfId="48" applyNumberFormat="1" applyFont="1" applyAlignment="1"/>
    <xf numFmtId="170" fontId="7" fillId="2" borderId="0" xfId="48" applyNumberFormat="1" applyFont="1" applyAlignment="1"/>
    <xf numFmtId="176" fontId="7" fillId="2" borderId="0" xfId="48" applyNumberFormat="1" applyFont="1" applyAlignment="1"/>
    <xf numFmtId="169" fontId="3" fillId="20" borderId="18" xfId="48" applyNumberFormat="1" applyFont="1" applyFill="1" applyBorder="1" applyAlignment="1">
      <alignment horizontal="right" vertical="center" wrapText="1"/>
    </xf>
    <xf numFmtId="3" fontId="3" fillId="20" borderId="18" xfId="29" applyNumberFormat="1" applyFont="1" applyFill="1" applyBorder="1" applyAlignment="1">
      <alignment horizontal="right" vertical="center" wrapText="1"/>
    </xf>
    <xf numFmtId="0" fontId="3" fillId="20" borderId="36" xfId="48" applyFont="1" applyFill="1" applyBorder="1" applyAlignment="1">
      <alignment horizontal="left" vertical="center" wrapText="1"/>
    </xf>
    <xf numFmtId="0" fontId="61" fillId="29" borderId="32" xfId="0" applyFont="1" applyFill="1" applyBorder="1"/>
    <xf numFmtId="0" fontId="66" fillId="29" borderId="32" xfId="66" applyFont="1" applyFill="1" applyBorder="1"/>
    <xf numFmtId="3" fontId="3" fillId="20" borderId="12" xfId="29" applyNumberFormat="1" applyFont="1" applyFill="1" applyBorder="1" applyAlignment="1">
      <alignment horizontal="right" vertical="center" wrapText="1"/>
    </xf>
    <xf numFmtId="3" fontId="3" fillId="20" borderId="28" xfId="29" applyNumberFormat="1" applyFont="1" applyFill="1" applyBorder="1" applyAlignment="1">
      <alignment horizontal="right" vertical="center" wrapText="1"/>
    </xf>
    <xf numFmtId="3" fontId="3" fillId="27" borderId="28" xfId="29" applyNumberFormat="1" applyFont="1" applyFill="1" applyBorder="1" applyAlignment="1">
      <alignment horizontal="right" vertical="center" wrapText="1"/>
    </xf>
    <xf numFmtId="0" fontId="31" fillId="0" borderId="0" xfId="0" applyFont="1" applyFill="1" applyBorder="1"/>
    <xf numFmtId="170" fontId="24" fillId="0" borderId="0" xfId="0" applyNumberFormat="1" applyFont="1" applyFill="1" applyBorder="1"/>
    <xf numFmtId="0" fontId="3" fillId="29" borderId="0" xfId="0" applyFont="1" applyFill="1" applyBorder="1"/>
    <xf numFmtId="0" fontId="0" fillId="29" borderId="0" xfId="0" applyFill="1" applyBorder="1"/>
    <xf numFmtId="0" fontId="64" fillId="29" borderId="0" xfId="0" applyFont="1" applyFill="1" applyBorder="1"/>
    <xf numFmtId="0" fontId="61" fillId="29" borderId="0" xfId="48" applyFont="1" applyFill="1" applyBorder="1"/>
    <xf numFmtId="0" fontId="65" fillId="29" borderId="0" xfId="48" applyFont="1" applyFill="1" applyBorder="1"/>
    <xf numFmtId="170" fontId="24" fillId="29" borderId="0" xfId="0" applyNumberFormat="1" applyFont="1" applyFill="1" applyBorder="1"/>
    <xf numFmtId="170" fontId="24" fillId="29" borderId="0" xfId="0" applyNumberFormat="1" applyFont="1" applyFill="1"/>
    <xf numFmtId="0" fontId="7" fillId="0" borderId="0" xfId="47" applyFont="1" applyFill="1" applyBorder="1" applyAlignment="1" applyProtection="1"/>
    <xf numFmtId="0" fontId="3" fillId="2" borderId="0" xfId="47" applyBorder="1" applyAlignment="1"/>
    <xf numFmtId="0" fontId="26" fillId="2" borderId="15" xfId="47" applyFont="1" applyBorder="1" applyAlignment="1" applyProtection="1">
      <protection locked="0"/>
    </xf>
    <xf numFmtId="0" fontId="3" fillId="2" borderId="16" xfId="47" applyBorder="1" applyAlignment="1"/>
    <xf numFmtId="0" fontId="3" fillId="2" borderId="17" xfId="47" applyBorder="1" applyAlignment="1"/>
    <xf numFmtId="167" fontId="25" fillId="15" borderId="19" xfId="26" applyFont="1" applyBorder="1" applyAlignment="1">
      <alignment horizontal="left"/>
    </xf>
    <xf numFmtId="0" fontId="3" fillId="2" borderId="20" xfId="47" applyBorder="1" applyAlignment="1"/>
    <xf numFmtId="0" fontId="3" fillId="2" borderId="21" xfId="47" applyBorder="1" applyAlignment="1"/>
    <xf numFmtId="167" fontId="25" fillId="20" borderId="10" xfId="38" applyFont="1" applyFill="1" applyBorder="1" applyAlignment="1">
      <alignment horizontal="left"/>
      <protection locked="0"/>
    </xf>
    <xf numFmtId="0" fontId="3" fillId="20" borderId="0" xfId="47" applyFill="1" applyBorder="1" applyAlignment="1"/>
    <xf numFmtId="0" fontId="3" fillId="20" borderId="11" xfId="47" applyFill="1" applyBorder="1" applyAlignment="1"/>
    <xf numFmtId="0" fontId="32" fillId="21" borderId="0" xfId="0" applyFont="1" applyFill="1" applyBorder="1" applyAlignment="1">
      <alignment horizontal="right" indent="1"/>
    </xf>
    <xf numFmtId="0" fontId="32" fillId="21" borderId="32" xfId="0" applyFont="1" applyFill="1" applyBorder="1" applyAlignment="1">
      <alignment horizontal="right" indent="1"/>
    </xf>
    <xf numFmtId="0" fontId="3" fillId="20" borderId="13" xfId="0" applyFont="1" applyFill="1" applyBorder="1" applyAlignment="1" applyProtection="1">
      <alignment horizontal="left"/>
      <protection locked="0"/>
    </xf>
    <xf numFmtId="0" fontId="3" fillId="20" borderId="41" xfId="0" applyFont="1" applyFill="1" applyBorder="1" applyAlignment="1" applyProtection="1">
      <alignment horizontal="left"/>
      <protection locked="0"/>
    </xf>
    <xf numFmtId="0" fontId="3" fillId="20" borderId="28" xfId="0" applyFont="1" applyFill="1" applyBorder="1" applyAlignment="1" applyProtection="1">
      <alignment horizontal="left"/>
      <protection locked="0"/>
    </xf>
    <xf numFmtId="0" fontId="31" fillId="20" borderId="12" xfId="47" applyFont="1" applyFill="1" applyBorder="1" applyAlignment="1"/>
    <xf numFmtId="0" fontId="3" fillId="20" borderId="12" xfId="47" applyFill="1" applyBorder="1" applyAlignment="1"/>
    <xf numFmtId="0" fontId="31" fillId="0" borderId="0" xfId="47" applyFont="1" applyFill="1" applyAlignment="1"/>
    <xf numFmtId="0" fontId="3" fillId="0" borderId="0" xfId="45" applyFill="1" applyAlignment="1"/>
    <xf numFmtId="0" fontId="31" fillId="20" borderId="41" xfId="47" applyFont="1" applyFill="1" applyBorder="1" applyAlignment="1">
      <alignment horizontal="left"/>
    </xf>
    <xf numFmtId="0" fontId="3" fillId="20" borderId="41" xfId="45" applyFill="1" applyBorder="1" applyAlignment="1">
      <alignment horizontal="left"/>
    </xf>
    <xf numFmtId="0" fontId="3" fillId="20" borderId="28" xfId="45" applyFill="1" applyBorder="1" applyAlignment="1">
      <alignment horizontal="left"/>
    </xf>
    <xf numFmtId="0" fontId="3" fillId="20" borderId="12" xfId="0" applyFont="1" applyFill="1" applyBorder="1" applyAlignment="1" applyProtection="1">
      <alignment horizontal="left"/>
      <protection locked="0"/>
    </xf>
    <xf numFmtId="0" fontId="15" fillId="20" borderId="13" xfId="36" applyFill="1" applyBorder="1" applyAlignment="1" applyProtection="1">
      <alignment horizontal="left"/>
      <protection locked="0"/>
    </xf>
    <xf numFmtId="0" fontId="0" fillId="20" borderId="13" xfId="0" applyFont="1" applyFill="1" applyBorder="1" applyAlignment="1" applyProtection="1">
      <alignment horizontal="left"/>
      <protection locked="0"/>
    </xf>
    <xf numFmtId="0" fontId="3" fillId="2" borderId="41" xfId="0" applyFont="1" applyBorder="1" applyAlignment="1"/>
    <xf numFmtId="0" fontId="3" fillId="2" borderId="28" xfId="0" applyFont="1" applyBorder="1" applyAlignment="1"/>
    <xf numFmtId="0" fontId="41" fillId="22" borderId="0" xfId="44" applyFont="1" applyFill="1" applyBorder="1" applyAlignment="1">
      <alignment horizontal="left" vertical="center"/>
    </xf>
    <xf numFmtId="0" fontId="35" fillId="20" borderId="0" xfId="44" applyFont="1" applyFill="1" applyBorder="1" applyAlignment="1">
      <alignment horizontal="center" vertical="center" wrapText="1"/>
    </xf>
    <xf numFmtId="0" fontId="0" fillId="2" borderId="0" xfId="0"/>
    <xf numFmtId="0" fontId="7" fillId="15" borderId="33" xfId="48" applyFont="1" applyFill="1" applyBorder="1" applyAlignment="1">
      <alignment horizontal="left" vertical="top" wrapText="1"/>
    </xf>
    <xf numFmtId="0" fontId="0" fillId="2" borderId="30" xfId="0" applyBorder="1" applyAlignment="1">
      <alignment horizontal="left" vertical="top" wrapText="1"/>
    </xf>
    <xf numFmtId="0" fontId="0" fillId="2" borderId="36" xfId="0" applyBorder="1" applyAlignment="1">
      <alignment horizontal="left" vertical="top" wrapText="1"/>
    </xf>
    <xf numFmtId="0" fontId="7" fillId="15" borderId="31" xfId="48" applyFont="1" applyFill="1" applyBorder="1" applyAlignment="1">
      <alignment horizontal="left" vertical="top" wrapText="1"/>
    </xf>
    <xf numFmtId="0" fontId="0" fillId="2" borderId="0" xfId="0" applyBorder="1" applyAlignment="1">
      <alignment horizontal="left" vertical="top" wrapText="1"/>
    </xf>
    <xf numFmtId="0" fontId="0" fillId="2" borderId="32" xfId="0" applyBorder="1" applyAlignment="1">
      <alignment horizontal="left" vertical="top" wrapText="1"/>
    </xf>
    <xf numFmtId="0" fontId="7" fillId="15" borderId="0" xfId="48" applyFont="1" applyFill="1" applyBorder="1" applyAlignment="1">
      <alignment horizontal="left" vertical="top" wrapText="1"/>
    </xf>
    <xf numFmtId="0" fontId="7" fillId="15" borderId="32" xfId="48" applyFont="1" applyFill="1" applyBorder="1" applyAlignment="1">
      <alignment horizontal="left" vertical="top" wrapText="1"/>
    </xf>
    <xf numFmtId="0" fontId="51" fillId="21" borderId="13" xfId="48" applyFont="1" applyFill="1" applyBorder="1" applyAlignment="1">
      <alignment horizontal="center" vertical="center" wrapText="1"/>
    </xf>
    <xf numFmtId="0" fontId="51" fillId="21" borderId="14" xfId="48" applyFont="1" applyFill="1" applyBorder="1" applyAlignment="1">
      <alignment horizontal="center" vertical="center" wrapText="1"/>
    </xf>
    <xf numFmtId="0" fontId="51" fillId="21" borderId="28" xfId="48" applyFont="1" applyFill="1" applyBorder="1" applyAlignment="1">
      <alignment horizontal="center" vertical="center" wrapText="1"/>
    </xf>
    <xf numFmtId="0" fontId="42" fillId="0" borderId="0" xfId="48" applyFont="1" applyFill="1" applyBorder="1" applyAlignment="1">
      <alignment horizontal="left" vertical="center" wrapText="1"/>
    </xf>
    <xf numFmtId="0" fontId="7" fillId="2" borderId="0" xfId="48" applyFont="1" applyAlignment="1">
      <alignment horizontal="left" vertical="center"/>
    </xf>
    <xf numFmtId="0" fontId="25" fillId="15" borderId="34" xfId="48" applyFont="1" applyFill="1" applyBorder="1" applyAlignment="1">
      <alignment horizontal="left" vertical="top" wrapText="1"/>
    </xf>
    <xf numFmtId="0" fontId="7" fillId="15" borderId="29" xfId="48" applyFont="1" applyFill="1" applyBorder="1" applyAlignment="1">
      <alignment horizontal="left" vertical="top" wrapText="1"/>
    </xf>
    <xf numFmtId="0" fontId="7" fillId="15" borderId="35" xfId="48" applyFont="1" applyFill="1" applyBorder="1" applyAlignment="1">
      <alignment horizontal="left" vertical="top" wrapText="1"/>
    </xf>
    <xf numFmtId="0" fontId="25" fillId="15" borderId="13" xfId="48" applyFont="1" applyFill="1" applyBorder="1" applyAlignment="1"/>
    <xf numFmtId="0" fontId="3" fillId="15" borderId="28" xfId="51" applyFill="1" applyBorder="1" applyAlignment="1"/>
    <xf numFmtId="0" fontId="52" fillId="21" borderId="13" xfId="0" applyFont="1" applyFill="1" applyBorder="1" applyAlignment="1" applyProtection="1">
      <alignment vertical="center"/>
    </xf>
    <xf numFmtId="0" fontId="52" fillId="21" borderId="14" xfId="0" applyFont="1" applyFill="1" applyBorder="1" applyAlignment="1" applyProtection="1">
      <alignment vertical="center"/>
    </xf>
    <xf numFmtId="0" fontId="52" fillId="21" borderId="28" xfId="0" applyFont="1" applyFill="1" applyBorder="1" applyAlignment="1" applyProtection="1">
      <alignment vertical="center"/>
    </xf>
    <xf numFmtId="0" fontId="32" fillId="21" borderId="13" xfId="0" applyFont="1" applyFill="1" applyBorder="1" applyAlignment="1" applyProtection="1">
      <alignment vertical="center"/>
    </xf>
    <xf numFmtId="0" fontId="32" fillId="21" borderId="14" xfId="0" applyFont="1" applyFill="1" applyBorder="1" applyAlignment="1" applyProtection="1">
      <alignment vertical="center"/>
    </xf>
    <xf numFmtId="0" fontId="32" fillId="21" borderId="28" xfId="0" applyFont="1" applyFill="1" applyBorder="1" applyAlignment="1" applyProtection="1">
      <alignment vertical="center"/>
    </xf>
    <xf numFmtId="0" fontId="32" fillId="21" borderId="13" xfId="0" applyNumberFormat="1" applyFont="1" applyFill="1" applyBorder="1" applyAlignment="1" applyProtection="1">
      <alignment vertical="center"/>
    </xf>
    <xf numFmtId="0" fontId="32" fillId="21" borderId="14" xfId="0" applyNumberFormat="1" applyFont="1" applyFill="1" applyBorder="1" applyAlignment="1" applyProtection="1">
      <alignment vertical="center"/>
    </xf>
    <xf numFmtId="0" fontId="32" fillId="21" borderId="28" xfId="0" applyNumberFormat="1" applyFont="1" applyFill="1" applyBorder="1" applyAlignment="1" applyProtection="1">
      <alignment vertical="center"/>
    </xf>
    <xf numFmtId="0" fontId="47" fillId="25" borderId="13" xfId="0" applyFont="1" applyFill="1" applyBorder="1" applyAlignment="1"/>
    <xf numFmtId="0" fontId="47" fillId="25" borderId="14" xfId="0" applyFont="1" applyFill="1" applyBorder="1" applyAlignment="1"/>
    <xf numFmtId="0" fontId="47" fillId="25" borderId="28" xfId="0" applyFont="1" applyFill="1" applyBorder="1" applyAlignment="1"/>
    <xf numFmtId="0" fontId="61" fillId="21" borderId="13" xfId="0" applyFont="1" applyFill="1" applyBorder="1" applyAlignment="1" applyProtection="1">
      <alignment vertical="center"/>
    </xf>
    <xf numFmtId="0" fontId="61" fillId="21" borderId="14" xfId="0" applyFont="1" applyFill="1" applyBorder="1" applyAlignment="1" applyProtection="1">
      <alignment vertical="center"/>
    </xf>
    <xf numFmtId="0" fontId="61" fillId="21" borderId="28" xfId="0" applyFont="1" applyFill="1" applyBorder="1" applyAlignment="1" applyProtection="1">
      <alignment vertical="center"/>
    </xf>
    <xf numFmtId="3" fontId="47" fillId="21" borderId="13" xfId="0" applyNumberFormat="1" applyFont="1" applyFill="1" applyBorder="1" applyAlignment="1">
      <alignment horizontal="center" wrapText="1"/>
    </xf>
    <xf numFmtId="3" fontId="47" fillId="21" borderId="28" xfId="0" applyNumberFormat="1" applyFont="1" applyFill="1" applyBorder="1" applyAlignment="1">
      <alignment horizontal="center" wrapText="1"/>
    </xf>
    <xf numFmtId="0" fontId="25" fillId="15" borderId="0" xfId="0" applyFont="1" applyFill="1" applyBorder="1" applyAlignment="1">
      <alignment horizontal="left" vertical="top" wrapText="1"/>
    </xf>
    <xf numFmtId="0" fontId="0" fillId="2" borderId="0" xfId="0" applyAlignment="1">
      <alignment vertical="top" wrapText="1"/>
    </xf>
    <xf numFmtId="0" fontId="26" fillId="2" borderId="0" xfId="48" applyFont="1" applyFill="1" applyAlignment="1">
      <alignment horizontal="left"/>
    </xf>
    <xf numFmtId="0" fontId="25" fillId="26" borderId="29" xfId="48" applyFont="1" applyFill="1" applyBorder="1" applyAlignment="1">
      <alignment horizontal="left" vertical="top" wrapText="1"/>
    </xf>
    <xf numFmtId="0" fontId="0" fillId="2" borderId="29" xfId="0" applyBorder="1" applyAlignment="1">
      <alignment vertical="top" wrapText="1"/>
    </xf>
    <xf numFmtId="0" fontId="3" fillId="15" borderId="31" xfId="48" applyFont="1" applyFill="1" applyBorder="1" applyAlignment="1">
      <alignment horizontal="left" vertical="top" wrapText="1"/>
    </xf>
    <xf numFmtId="0" fontId="3" fillId="15" borderId="0" xfId="48" applyFont="1" applyFill="1" applyBorder="1" applyAlignment="1">
      <alignment horizontal="left" vertical="top" wrapText="1"/>
    </xf>
    <xf numFmtId="0" fontId="25" fillId="15" borderId="31" xfId="48" applyFont="1" applyFill="1" applyBorder="1" applyAlignment="1">
      <alignment horizontal="left" vertical="top" wrapText="1"/>
    </xf>
    <xf numFmtId="0" fontId="25" fillId="15" borderId="0" xfId="48" applyFont="1" applyFill="1" applyBorder="1" applyAlignment="1">
      <alignment horizontal="left" vertical="top" wrapText="1"/>
    </xf>
    <xf numFmtId="0" fontId="3" fillId="15" borderId="0" xfId="48" applyFill="1" applyBorder="1" applyAlignment="1">
      <alignment horizontal="left" vertical="top" wrapText="1"/>
    </xf>
    <xf numFmtId="0" fontId="42" fillId="2" borderId="0" xfId="0" applyFont="1" applyFill="1" applyBorder="1" applyAlignment="1">
      <alignment horizontal="left" vertical="center" wrapText="1"/>
    </xf>
    <xf numFmtId="0" fontId="47" fillId="21" borderId="34" xfId="0" applyFont="1" applyFill="1" applyBorder="1" applyAlignment="1">
      <alignment horizontal="center" vertical="center"/>
    </xf>
    <xf numFmtId="0" fontId="47" fillId="21" borderId="29" xfId="0" applyFont="1" applyFill="1" applyBorder="1" applyAlignment="1">
      <alignment horizontal="center" vertical="center"/>
    </xf>
    <xf numFmtId="0" fontId="47" fillId="21" borderId="35" xfId="0" applyFont="1" applyFill="1" applyBorder="1" applyAlignment="1">
      <alignment horizontal="center" vertical="center"/>
    </xf>
    <xf numFmtId="0" fontId="47" fillId="21" borderId="33" xfId="0" applyFont="1" applyFill="1" applyBorder="1" applyAlignment="1">
      <alignment horizontal="center" vertical="center"/>
    </xf>
    <xf numFmtId="0" fontId="47" fillId="21" borderId="30" xfId="0" applyFont="1" applyFill="1" applyBorder="1" applyAlignment="1">
      <alignment horizontal="center" vertical="center"/>
    </xf>
    <xf numFmtId="0" fontId="47" fillId="21" borderId="36" xfId="0" applyFont="1" applyFill="1" applyBorder="1" applyAlignment="1">
      <alignment horizontal="center" vertical="center"/>
    </xf>
    <xf numFmtId="0" fontId="47" fillId="21" borderId="27" xfId="0" applyFont="1" applyFill="1" applyBorder="1" applyAlignment="1">
      <alignment horizontal="center" vertical="center" wrapText="1"/>
    </xf>
    <xf numFmtId="0" fontId="47" fillId="21" borderId="37" xfId="0" applyFont="1" applyFill="1" applyBorder="1" applyAlignment="1">
      <alignment horizontal="center" vertical="center" wrapText="1"/>
    </xf>
    <xf numFmtId="0" fontId="47" fillId="21" borderId="18" xfId="0" applyFont="1" applyFill="1" applyBorder="1" applyAlignment="1">
      <alignment horizontal="center" vertical="center" wrapText="1"/>
    </xf>
    <xf numFmtId="0" fontId="47" fillId="21" borderId="12" xfId="0" applyFont="1" applyFill="1" applyBorder="1" applyAlignment="1">
      <alignment horizontal="center" vertical="center"/>
    </xf>
    <xf numFmtId="0" fontId="47" fillId="21" borderId="12" xfId="0" applyFont="1" applyFill="1" applyBorder="1" applyAlignment="1">
      <alignment horizontal="center" vertical="center" wrapText="1"/>
    </xf>
    <xf numFmtId="0" fontId="51" fillId="21" borderId="32" xfId="0" applyFont="1" applyFill="1" applyBorder="1" applyAlignment="1">
      <alignment horizontal="right" vertical="center" wrapText="1"/>
    </xf>
    <xf numFmtId="0" fontId="0" fillId="2" borderId="32" xfId="0" applyBorder="1"/>
    <xf numFmtId="0" fontId="0" fillId="2" borderId="36" xfId="0" applyBorder="1"/>
    <xf numFmtId="0" fontId="47" fillId="2" borderId="18" xfId="0" applyFont="1" applyBorder="1" applyAlignment="1">
      <alignment horizontal="center" vertical="center" wrapText="1"/>
    </xf>
    <xf numFmtId="0" fontId="51" fillId="21" borderId="34" xfId="0" applyFont="1" applyFill="1" applyBorder="1" applyAlignment="1">
      <alignment horizontal="right" vertical="center" wrapText="1" indent="1"/>
    </xf>
    <xf numFmtId="0" fontId="51" fillId="21" borderId="31" xfId="0" applyFont="1" applyFill="1" applyBorder="1" applyAlignment="1">
      <alignment horizontal="right" vertical="center" wrapText="1" indent="1"/>
    </xf>
    <xf numFmtId="0" fontId="51" fillId="21" borderId="33" xfId="0" applyFont="1" applyFill="1" applyBorder="1" applyAlignment="1">
      <alignment horizontal="right" vertical="center" wrapText="1" indent="1"/>
    </xf>
    <xf numFmtId="0" fontId="51" fillId="2" borderId="36" xfId="0" applyFont="1" applyBorder="1" applyAlignment="1">
      <alignment horizontal="right"/>
    </xf>
    <xf numFmtId="0" fontId="51" fillId="21" borderId="35" xfId="0" applyFont="1" applyFill="1" applyBorder="1" applyAlignment="1">
      <alignment horizontal="right" vertical="center" wrapText="1"/>
    </xf>
    <xf numFmtId="0" fontId="51" fillId="2" borderId="32" xfId="0" applyFont="1" applyBorder="1" applyAlignment="1">
      <alignment horizontal="right" vertical="center" wrapText="1"/>
    </xf>
    <xf numFmtId="0" fontId="51" fillId="2" borderId="32" xfId="0" applyFont="1" applyBorder="1" applyAlignment="1"/>
    <xf numFmtId="0" fontId="47" fillId="21" borderId="27" xfId="59" applyFont="1" applyFill="1" applyBorder="1" applyAlignment="1">
      <alignment horizontal="center" vertical="center" wrapText="1"/>
    </xf>
    <xf numFmtId="0" fontId="47" fillId="21" borderId="18" xfId="59" applyFont="1" applyFill="1" applyBorder="1" applyAlignment="1">
      <alignment horizontal="center" vertical="center" wrapText="1"/>
    </xf>
    <xf numFmtId="0" fontId="26" fillId="2" borderId="0" xfId="59" applyFont="1" applyFill="1" applyAlignment="1">
      <alignment horizontal="left"/>
    </xf>
    <xf numFmtId="169" fontId="47" fillId="21" borderId="32" xfId="0" quotePrefix="1" applyNumberFormat="1" applyFont="1" applyFill="1" applyBorder="1" applyAlignment="1">
      <alignment horizontal="center" vertical="center" wrapText="1"/>
    </xf>
    <xf numFmtId="169" fontId="47" fillId="21" borderId="36" xfId="0" quotePrefix="1" applyNumberFormat="1" applyFont="1" applyFill="1" applyBorder="1" applyAlignment="1">
      <alignment horizontal="center" vertical="center" wrapText="1"/>
    </xf>
    <xf numFmtId="0" fontId="47" fillId="21" borderId="13" xfId="59" applyFont="1" applyFill="1" applyBorder="1" applyAlignment="1">
      <alignment horizontal="center" vertical="center" wrapText="1"/>
    </xf>
    <xf numFmtId="0" fontId="47" fillId="21" borderId="28" xfId="59" applyFont="1" applyFill="1" applyBorder="1" applyAlignment="1">
      <alignment horizontal="center" vertical="center" wrapText="1"/>
    </xf>
    <xf numFmtId="164" fontId="47" fillId="21" borderId="27" xfId="59" applyNumberFormat="1" applyFont="1" applyFill="1" applyBorder="1" applyAlignment="1">
      <alignment horizontal="center" vertical="center" wrapText="1"/>
    </xf>
    <xf numFmtId="164" fontId="47" fillId="21" borderId="18" xfId="59" applyNumberFormat="1" applyFont="1" applyFill="1" applyBorder="1" applyAlignment="1">
      <alignment horizontal="center" vertical="center" wrapText="1"/>
    </xf>
    <xf numFmtId="0" fontId="3" fillId="2" borderId="0" xfId="0" applyFont="1" applyAlignment="1">
      <alignment horizontal="left" wrapText="1"/>
    </xf>
    <xf numFmtId="0" fontId="47" fillId="21" borderId="13" xfId="0" applyFont="1" applyFill="1" applyBorder="1" applyAlignment="1">
      <alignment horizontal="center" vertical="center"/>
    </xf>
    <xf numFmtId="0" fontId="47" fillId="21" borderId="41" xfId="0" applyFont="1" applyFill="1" applyBorder="1" applyAlignment="1">
      <alignment horizontal="center" vertical="center"/>
    </xf>
    <xf numFmtId="0" fontId="47" fillId="21" borderId="28" xfId="0" applyFont="1" applyFill="1" applyBorder="1" applyAlignment="1">
      <alignment horizontal="center" vertical="center"/>
    </xf>
    <xf numFmtId="0" fontId="47" fillId="21" borderId="27" xfId="0" applyFont="1" applyFill="1" applyBorder="1" applyAlignment="1">
      <alignment horizontal="left" vertical="center"/>
    </xf>
    <xf numFmtId="0" fontId="47" fillId="21" borderId="18" xfId="0" applyFont="1" applyFill="1" applyBorder="1" applyAlignment="1">
      <alignment horizontal="left" vertical="center"/>
    </xf>
    <xf numFmtId="0" fontId="47" fillId="21" borderId="27" xfId="0" applyFont="1" applyFill="1" applyBorder="1" applyAlignment="1">
      <alignment horizontal="center" vertical="center"/>
    </xf>
    <xf numFmtId="0" fontId="47" fillId="21" borderId="18" xfId="0" applyFont="1" applyFill="1" applyBorder="1" applyAlignment="1">
      <alignment horizontal="center" vertical="center"/>
    </xf>
    <xf numFmtId="0" fontId="7" fillId="26" borderId="13" xfId="0" applyFont="1" applyFill="1" applyBorder="1" applyAlignment="1">
      <alignment horizontal="left" vertical="center"/>
    </xf>
    <xf numFmtId="0" fontId="7" fillId="26" borderId="14" xfId="0" applyFont="1" applyFill="1" applyBorder="1" applyAlignment="1">
      <alignment horizontal="left" vertical="center"/>
    </xf>
    <xf numFmtId="0" fontId="7" fillId="26" borderId="28" xfId="0" applyFont="1" applyFill="1" applyBorder="1" applyAlignment="1">
      <alignment horizontal="left" vertical="center"/>
    </xf>
    <xf numFmtId="0" fontId="47" fillId="21" borderId="33" xfId="0" applyFont="1" applyFill="1" applyBorder="1" applyAlignment="1">
      <alignment horizontal="left" vertical="center"/>
    </xf>
    <xf numFmtId="0" fontId="47" fillId="21" borderId="36" xfId="0" applyFont="1" applyFill="1" applyBorder="1" applyAlignment="1">
      <alignment horizontal="left" vertical="center"/>
    </xf>
    <xf numFmtId="0" fontId="42" fillId="2" borderId="0" xfId="50" applyFont="1" applyFill="1" applyBorder="1" applyAlignment="1">
      <alignment horizontal="left" vertical="center"/>
    </xf>
    <xf numFmtId="0" fontId="7" fillId="15" borderId="13" xfId="48" applyFont="1" applyFill="1" applyBorder="1" applyAlignment="1">
      <alignment wrapText="1"/>
    </xf>
    <xf numFmtId="0" fontId="0" fillId="2" borderId="41" xfId="0" applyBorder="1" applyAlignment="1">
      <alignment wrapText="1"/>
    </xf>
    <xf numFmtId="0" fontId="0" fillId="2" borderId="28" xfId="0" applyBorder="1" applyAlignment="1">
      <alignment wrapText="1"/>
    </xf>
    <xf numFmtId="0" fontId="48" fillId="21" borderId="13" xfId="48" applyFont="1" applyFill="1" applyBorder="1" applyAlignment="1"/>
    <xf numFmtId="0" fontId="48" fillId="21" borderId="28" xfId="48" applyFont="1" applyFill="1" applyBorder="1" applyAlignment="1"/>
    <xf numFmtId="0" fontId="47" fillId="21" borderId="13" xfId="48" applyFont="1" applyFill="1" applyBorder="1" applyAlignment="1">
      <alignment horizontal="center"/>
    </xf>
    <xf numFmtId="0" fontId="47" fillId="21" borderId="28" xfId="48" applyFont="1" applyFill="1" applyBorder="1" applyAlignment="1">
      <alignment horizontal="center"/>
    </xf>
    <xf numFmtId="0" fontId="47" fillId="21" borderId="13" xfId="48" applyFont="1" applyFill="1" applyBorder="1" applyAlignment="1"/>
    <xf numFmtId="0" fontId="47" fillId="21" borderId="28" xfId="48" applyFont="1" applyFill="1" applyBorder="1" applyAlignment="1"/>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Calculation" xfId="27" builtinId="22" customBuiltin="1"/>
    <cellStyle name="Check Cell" xfId="28" builtinId="23" customBuiltin="1"/>
    <cellStyle name="Comma" xfId="29" builtinId="3"/>
    <cellStyle name="Comma 2" xfId="62"/>
    <cellStyle name="Currency" xfId="67"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Input1" xfId="38"/>
    <cellStyle name="Input2" xfId="39"/>
    <cellStyle name="Input3" xfId="40"/>
    <cellStyle name="Linked Cell" xfId="41" builtinId="24" customBuiltin="1"/>
    <cellStyle name="Neutral" xfId="42" builtinId="28" customBuiltin="1"/>
    <cellStyle name="Normal" xfId="0" builtinId="0"/>
    <cellStyle name="Normal 10" xfId="66"/>
    <cellStyle name="Normal 2" xfId="63"/>
    <cellStyle name="Normal 3" xfId="64"/>
    <cellStyle name="Normal_20070904 - Suggested revised templates" xfId="60"/>
    <cellStyle name="Normal_20090617 - RIN - justifications" xfId="43"/>
    <cellStyle name="Normal_2010 06 02 - Urgent RIN for Vic DNSPs revised proposals" xfId="44"/>
    <cellStyle name="Normal_2010 06 22 - AA - Scheme Templates for data collection" xfId="45"/>
    <cellStyle name="Normal_2010 06 22 - CE - Scheme Template for data collection" xfId="46"/>
    <cellStyle name="Normal_2010 06 22 - IE - Scheme Template for data collection" xfId="47"/>
    <cellStyle name="Normal_2010 07 28 - AA - Template for data collection" xfId="48"/>
    <cellStyle name="Normal_2010 08 06  - CE - Template for data collection" xfId="49"/>
    <cellStyle name="Normal_Book1" xfId="50"/>
    <cellStyle name="Normal_Electricity Distribution Revised Regulatory Templates" xfId="58"/>
    <cellStyle name="Normal_Integral Energy 2009–10 RIN – incentive schemes" xfId="51"/>
    <cellStyle name="Normal_RIN_draft_template_capex (2)" xfId="59"/>
    <cellStyle name="Normal_Section 11-RAB" xfId="61"/>
    <cellStyle name="Note" xfId="52" builtinId="10" customBuiltin="1"/>
    <cellStyle name="Output" xfId="53" builtinId="21" customBuiltin="1"/>
    <cellStyle name="Percent" xfId="65" builtinId="5"/>
    <cellStyle name="Style 1" xfId="54"/>
    <cellStyle name="Title" xfId="55" builtinId="15" customBuiltin="1"/>
    <cellStyle name="Total" xfId="56" builtinId="25" customBuiltin="1"/>
    <cellStyle name="Warning Text" xfId="57"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1e. STPIS Exclusions'!A1"/><Relationship Id="rId13" Type="http://schemas.openxmlformats.org/officeDocument/2006/relationships/hyperlink" Target="#'4. Customer Service'!A1"/><Relationship Id="rId3" Type="http://schemas.openxmlformats.org/officeDocument/2006/relationships/hyperlink" Target="#'1a. STPIS Reliability'!A1"/><Relationship Id="rId7" Type="http://schemas.openxmlformats.org/officeDocument/2006/relationships/hyperlink" Target="#'6a. Planned Outages '!A1"/><Relationship Id="rId12" Type="http://schemas.openxmlformats.org/officeDocument/2006/relationships/hyperlink" Target="#'3. Asset Installation'!A1"/><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hyperlink" Target="#'1c. STPIS Daily Performance'!A1"/><Relationship Id="rId11" Type="http://schemas.openxmlformats.org/officeDocument/2006/relationships/hyperlink" Target="#'6c. Causes of Outages and Worst'!A1"/><Relationship Id="rId5" Type="http://schemas.openxmlformats.org/officeDocument/2006/relationships/hyperlink" Target="#'1d. STPIS MED Threshold'!A1"/><Relationship Id="rId10" Type="http://schemas.openxmlformats.org/officeDocument/2006/relationships/hyperlink" Target="#'6b. Annual Feeder Reliability'!A1"/><Relationship Id="rId4" Type="http://schemas.openxmlformats.org/officeDocument/2006/relationships/hyperlink" Target="#'1b. STPIS Customer Service'!Print_Area"/><Relationship Id="rId9" Type="http://schemas.openxmlformats.org/officeDocument/2006/relationships/hyperlink" Target="#'2. Demand'!A1"/><Relationship Id="rId14" Type="http://schemas.openxmlformats.org/officeDocument/2006/relationships/hyperlink" Target="#'5. General Informa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161925</xdr:rowOff>
    </xdr:to>
    <xdr:grpSp>
      <xdr:nvGrpSpPr>
        <xdr:cNvPr id="53439" name="Group 1"/>
        <xdr:cNvGrpSpPr>
          <a:grpSpLocks/>
        </xdr:cNvGrpSpPr>
      </xdr:nvGrpSpPr>
      <xdr:grpSpPr bwMode="auto">
        <a:xfrm>
          <a:off x="0" y="19050"/>
          <a:ext cx="733425" cy="657225"/>
          <a:chOff x="0" y="2"/>
          <a:chExt cx="77" cy="61"/>
        </a:xfrm>
      </xdr:grpSpPr>
      <xdr:sp macro="" textlink="">
        <xdr:nvSpPr>
          <xdr:cNvPr id="5325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344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28575</xdr:rowOff>
    </xdr:from>
    <xdr:to>
      <xdr:col>1</xdr:col>
      <xdr:colOff>0</xdr:colOff>
      <xdr:row>2</xdr:row>
      <xdr:rowOff>171450</xdr:rowOff>
    </xdr:to>
    <xdr:grpSp>
      <xdr:nvGrpSpPr>
        <xdr:cNvPr id="53440" name="Group 4"/>
        <xdr:cNvGrpSpPr>
          <a:grpSpLocks/>
        </xdr:cNvGrpSpPr>
      </xdr:nvGrpSpPr>
      <xdr:grpSpPr bwMode="auto">
        <a:xfrm>
          <a:off x="0" y="28575"/>
          <a:ext cx="733425" cy="657225"/>
          <a:chOff x="0" y="2"/>
          <a:chExt cx="77" cy="61"/>
        </a:xfrm>
      </xdr:grpSpPr>
      <xdr:sp macro="" textlink="">
        <xdr:nvSpPr>
          <xdr:cNvPr id="5325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344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104776</xdr:colOff>
      <xdr:row>0</xdr:row>
      <xdr:rowOff>66674</xdr:rowOff>
    </xdr:from>
    <xdr:to>
      <xdr:col>0</xdr:col>
      <xdr:colOff>619126</xdr:colOff>
      <xdr:row>2</xdr:row>
      <xdr:rowOff>142875</xdr:rowOff>
    </xdr:to>
    <xdr:grpSp>
      <xdr:nvGrpSpPr>
        <xdr:cNvPr id="62563" name="Group 1"/>
        <xdr:cNvGrpSpPr>
          <a:grpSpLocks/>
        </xdr:cNvGrpSpPr>
      </xdr:nvGrpSpPr>
      <xdr:grpSpPr bwMode="auto">
        <a:xfrm>
          <a:off x="104776" y="66674"/>
          <a:ext cx="514350" cy="590551"/>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256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1009650</xdr:colOff>
      <xdr:row>3</xdr:row>
      <xdr:rowOff>95250</xdr:rowOff>
    </xdr:to>
    <xdr:grpSp>
      <xdr:nvGrpSpPr>
        <xdr:cNvPr id="64607" name="Group 1"/>
        <xdr:cNvGrpSpPr>
          <a:grpSpLocks/>
        </xdr:cNvGrpSpPr>
      </xdr:nvGrpSpPr>
      <xdr:grpSpPr bwMode="auto">
        <a:xfrm>
          <a:off x="0" y="47625"/>
          <a:ext cx="723900" cy="8191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460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8</xdr:row>
      <xdr:rowOff>19050</xdr:rowOff>
    </xdr:from>
    <xdr:to>
      <xdr:col>4</xdr:col>
      <xdr:colOff>266700</xdr:colOff>
      <xdr:row>10</xdr:row>
      <xdr:rowOff>66675</xdr:rowOff>
    </xdr:to>
    <xdr:sp macro="" textlink="">
      <xdr:nvSpPr>
        <xdr:cNvPr id="31745" name="AutoShape 15">
          <a:hlinkClick xmlns:r="http://schemas.openxmlformats.org/officeDocument/2006/relationships" r:id="rId1"/>
        </xdr:cNvPr>
        <xdr:cNvSpPr>
          <a:spLocks noChangeArrowheads="1"/>
        </xdr:cNvSpPr>
      </xdr:nvSpPr>
      <xdr:spPr bwMode="auto">
        <a:xfrm>
          <a:off x="904875" y="2152650"/>
          <a:ext cx="2514600" cy="42862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Cover sheet</a:t>
          </a:r>
        </a:p>
      </xdr:txBody>
    </xdr:sp>
    <xdr:clientData/>
  </xdr:twoCellAnchor>
  <xdr:twoCellAnchor>
    <xdr:from>
      <xdr:col>8</xdr:col>
      <xdr:colOff>647700</xdr:colOff>
      <xdr:row>2</xdr:row>
      <xdr:rowOff>0</xdr:rowOff>
    </xdr:from>
    <xdr:to>
      <xdr:col>10</xdr:col>
      <xdr:colOff>38100</xdr:colOff>
      <xdr:row>3</xdr:row>
      <xdr:rowOff>57150</xdr:rowOff>
    </xdr:to>
    <xdr:pic>
      <xdr:nvPicPr>
        <xdr:cNvPr id="32230" name="Picture 60"/>
        <xdr:cNvPicPr>
          <a:picLocks noChangeAspect="1" noChangeArrowheads="1"/>
        </xdr:cNvPicPr>
      </xdr:nvPicPr>
      <xdr:blipFill>
        <a:blip xmlns:r="http://schemas.openxmlformats.org/officeDocument/2006/relationships" r:embed="rId2" cstate="print"/>
        <a:srcRect/>
        <a:stretch>
          <a:fillRect/>
        </a:stretch>
      </xdr:blipFill>
      <xdr:spPr bwMode="auto">
        <a:xfrm>
          <a:off x="8258175" y="381000"/>
          <a:ext cx="1638300" cy="704850"/>
        </a:xfrm>
        <a:prstGeom prst="rect">
          <a:avLst/>
        </a:prstGeom>
        <a:solidFill>
          <a:srgbClr val="FFFFCC"/>
        </a:solidFill>
        <a:ln w="19050">
          <a:solidFill>
            <a:srgbClr val="333399"/>
          </a:solidFill>
          <a:miter lim="800000"/>
          <a:headEnd/>
          <a:tailEnd/>
        </a:ln>
      </xdr:spPr>
    </xdr:pic>
    <xdr:clientData/>
  </xdr:twoCellAnchor>
  <xdr:twoCellAnchor>
    <xdr:from>
      <xdr:col>2</xdr:col>
      <xdr:colOff>0</xdr:colOff>
      <xdr:row>12</xdr:row>
      <xdr:rowOff>28575</xdr:rowOff>
    </xdr:from>
    <xdr:to>
      <xdr:col>4</xdr:col>
      <xdr:colOff>266700</xdr:colOff>
      <xdr:row>14</xdr:row>
      <xdr:rowOff>133350</xdr:rowOff>
    </xdr:to>
    <xdr:sp macro="" textlink="">
      <xdr:nvSpPr>
        <xdr:cNvPr id="31773" name="AutoShape 2">
          <a:hlinkClick xmlns:r="http://schemas.openxmlformats.org/officeDocument/2006/relationships" r:id="rId3"/>
        </xdr:cNvPr>
        <xdr:cNvSpPr>
          <a:spLocks noChangeArrowheads="1"/>
        </xdr:cNvSpPr>
      </xdr:nvSpPr>
      <xdr:spPr bwMode="auto">
        <a:xfrm>
          <a:off x="923925" y="29241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1a. STPIS - Reliability</a:t>
          </a:r>
        </a:p>
      </xdr:txBody>
    </xdr:sp>
    <xdr:clientData/>
  </xdr:twoCellAnchor>
  <xdr:twoCellAnchor>
    <xdr:from>
      <xdr:col>2</xdr:col>
      <xdr:colOff>9525</xdr:colOff>
      <xdr:row>14</xdr:row>
      <xdr:rowOff>133350</xdr:rowOff>
    </xdr:from>
    <xdr:to>
      <xdr:col>4</xdr:col>
      <xdr:colOff>276225</xdr:colOff>
      <xdr:row>17</xdr:row>
      <xdr:rowOff>47625</xdr:rowOff>
    </xdr:to>
    <xdr:sp macro="" textlink="">
      <xdr:nvSpPr>
        <xdr:cNvPr id="31779" name="AutoShape 2">
          <a:hlinkClick xmlns:r="http://schemas.openxmlformats.org/officeDocument/2006/relationships" r:id="rId4"/>
        </xdr:cNvPr>
        <xdr:cNvSpPr>
          <a:spLocks noChangeArrowheads="1"/>
        </xdr:cNvSpPr>
      </xdr:nvSpPr>
      <xdr:spPr bwMode="auto">
        <a:xfrm>
          <a:off x="933450" y="34099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1b. STPIS - Customer Service</a:t>
          </a:r>
        </a:p>
      </xdr:txBody>
    </xdr:sp>
    <xdr:clientData/>
  </xdr:twoCellAnchor>
  <xdr:twoCellAnchor>
    <xdr:from>
      <xdr:col>2</xdr:col>
      <xdr:colOff>0</xdr:colOff>
      <xdr:row>19</xdr:row>
      <xdr:rowOff>152400</xdr:rowOff>
    </xdr:from>
    <xdr:to>
      <xdr:col>4</xdr:col>
      <xdr:colOff>266700</xdr:colOff>
      <xdr:row>22</xdr:row>
      <xdr:rowOff>66675</xdr:rowOff>
    </xdr:to>
    <xdr:sp macro="" textlink="">
      <xdr:nvSpPr>
        <xdr:cNvPr id="31781" name="AutoShape 2">
          <a:hlinkClick xmlns:r="http://schemas.openxmlformats.org/officeDocument/2006/relationships" r:id="rId5"/>
        </xdr:cNvPr>
        <xdr:cNvSpPr>
          <a:spLocks noChangeArrowheads="1"/>
        </xdr:cNvSpPr>
      </xdr:nvSpPr>
      <xdr:spPr bwMode="auto">
        <a:xfrm>
          <a:off x="923925" y="43815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1d. STPIS - MED Threshold</a:t>
          </a:r>
        </a:p>
      </xdr:txBody>
    </xdr:sp>
    <xdr:clientData/>
  </xdr:twoCellAnchor>
  <xdr:twoCellAnchor>
    <xdr:from>
      <xdr:col>1</xdr:col>
      <xdr:colOff>371475</xdr:colOff>
      <xdr:row>17</xdr:row>
      <xdr:rowOff>57150</xdr:rowOff>
    </xdr:from>
    <xdr:to>
      <xdr:col>4</xdr:col>
      <xdr:colOff>257175</xdr:colOff>
      <xdr:row>19</xdr:row>
      <xdr:rowOff>161925</xdr:rowOff>
    </xdr:to>
    <xdr:sp macro="" textlink="">
      <xdr:nvSpPr>
        <xdr:cNvPr id="31787" name="AutoShape 15">
          <a:hlinkClick xmlns:r="http://schemas.openxmlformats.org/officeDocument/2006/relationships" r:id="rId6"/>
        </xdr:cNvPr>
        <xdr:cNvSpPr>
          <a:spLocks noChangeArrowheads="1"/>
        </xdr:cNvSpPr>
      </xdr:nvSpPr>
      <xdr:spPr bwMode="auto">
        <a:xfrm>
          <a:off x="914400" y="39052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1c. STPIS - Daily Performance </a:t>
          </a:r>
        </a:p>
        <a:p>
          <a:pPr algn="l" rtl="0">
            <a:defRPr sz="1000"/>
          </a:pPr>
          <a:endParaRPr lang="en-AU" sz="1000" b="1" i="0" u="none" strike="noStrike" baseline="0">
            <a:solidFill>
              <a:srgbClr val="000080"/>
            </a:solidFill>
            <a:latin typeface="Arial"/>
            <a:cs typeface="Arial"/>
          </a:endParaRPr>
        </a:p>
      </xdr:txBody>
    </xdr:sp>
    <xdr:clientData/>
  </xdr:twoCellAnchor>
  <xdr:twoCellAnchor>
    <xdr:from>
      <xdr:col>8</xdr:col>
      <xdr:colOff>9525</xdr:colOff>
      <xdr:row>12</xdr:row>
      <xdr:rowOff>38100</xdr:rowOff>
    </xdr:from>
    <xdr:to>
      <xdr:col>10</xdr:col>
      <xdr:colOff>257175</xdr:colOff>
      <xdr:row>14</xdr:row>
      <xdr:rowOff>142875</xdr:rowOff>
    </xdr:to>
    <xdr:sp macro="" textlink="">
      <xdr:nvSpPr>
        <xdr:cNvPr id="31789" name="AutoShape 2">
          <a:hlinkClick xmlns:r="http://schemas.openxmlformats.org/officeDocument/2006/relationships" r:id="rId7"/>
        </xdr:cNvPr>
        <xdr:cNvSpPr>
          <a:spLocks noChangeArrowheads="1"/>
        </xdr:cNvSpPr>
      </xdr:nvSpPr>
      <xdr:spPr bwMode="auto">
        <a:xfrm>
          <a:off x="7620000"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6a. Planned Outages</a:t>
          </a:r>
        </a:p>
      </xdr:txBody>
    </xdr:sp>
    <xdr:clientData/>
  </xdr:twoCellAnchor>
  <xdr:twoCellAnchor>
    <xdr:from>
      <xdr:col>1</xdr:col>
      <xdr:colOff>371475</xdr:colOff>
      <xdr:row>22</xdr:row>
      <xdr:rowOff>66675</xdr:rowOff>
    </xdr:from>
    <xdr:to>
      <xdr:col>4</xdr:col>
      <xdr:colOff>257175</xdr:colOff>
      <xdr:row>24</xdr:row>
      <xdr:rowOff>171450</xdr:rowOff>
    </xdr:to>
    <xdr:sp macro="" textlink="">
      <xdr:nvSpPr>
        <xdr:cNvPr id="31791" name="AutoShape 2">
          <a:hlinkClick xmlns:r="http://schemas.openxmlformats.org/officeDocument/2006/relationships" r:id="rId8"/>
        </xdr:cNvPr>
        <xdr:cNvSpPr>
          <a:spLocks noChangeArrowheads="1"/>
        </xdr:cNvSpPr>
      </xdr:nvSpPr>
      <xdr:spPr bwMode="auto">
        <a:xfrm>
          <a:off x="914400" y="48672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1e. STPIS - Exclusions</a:t>
          </a:r>
        </a:p>
      </xdr:txBody>
    </xdr:sp>
    <xdr:clientData/>
  </xdr:twoCellAnchor>
  <xdr:twoCellAnchor>
    <xdr:from>
      <xdr:col>5</xdr:col>
      <xdr:colOff>9525</xdr:colOff>
      <xdr:row>12</xdr:row>
      <xdr:rowOff>38100</xdr:rowOff>
    </xdr:from>
    <xdr:to>
      <xdr:col>7</xdr:col>
      <xdr:colOff>276225</xdr:colOff>
      <xdr:row>14</xdr:row>
      <xdr:rowOff>142875</xdr:rowOff>
    </xdr:to>
    <xdr:sp macro="" textlink="">
      <xdr:nvSpPr>
        <xdr:cNvPr id="31796" name="AutoShape 2">
          <a:hlinkClick xmlns:r="http://schemas.openxmlformats.org/officeDocument/2006/relationships" r:id="rId9"/>
        </xdr:cNvPr>
        <xdr:cNvSpPr>
          <a:spLocks noChangeArrowheads="1"/>
        </xdr:cNvSpPr>
      </xdr:nvSpPr>
      <xdr:spPr bwMode="auto">
        <a:xfrm>
          <a:off x="4276725"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2. Demand</a:t>
          </a:r>
        </a:p>
      </xdr:txBody>
    </xdr:sp>
    <xdr:clientData/>
  </xdr:twoCellAnchor>
  <xdr:twoCellAnchor>
    <xdr:from>
      <xdr:col>8</xdr:col>
      <xdr:colOff>38100</xdr:colOff>
      <xdr:row>14</xdr:row>
      <xdr:rowOff>152400</xdr:rowOff>
    </xdr:from>
    <xdr:to>
      <xdr:col>10</xdr:col>
      <xdr:colOff>285750</xdr:colOff>
      <xdr:row>17</xdr:row>
      <xdr:rowOff>66675</xdr:rowOff>
    </xdr:to>
    <xdr:sp macro="" textlink="">
      <xdr:nvSpPr>
        <xdr:cNvPr id="31798" name="AutoShape 2">
          <a:hlinkClick xmlns:r="http://schemas.openxmlformats.org/officeDocument/2006/relationships" r:id="rId10"/>
        </xdr:cNvPr>
        <xdr:cNvSpPr>
          <a:spLocks noChangeArrowheads="1"/>
        </xdr:cNvSpPr>
      </xdr:nvSpPr>
      <xdr:spPr bwMode="auto">
        <a:xfrm>
          <a:off x="7648575" y="34290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6b. Annual Feeder Reliability</a:t>
          </a:r>
        </a:p>
      </xdr:txBody>
    </xdr:sp>
    <xdr:clientData/>
  </xdr:twoCellAnchor>
  <xdr:twoCellAnchor>
    <xdr:from>
      <xdr:col>8</xdr:col>
      <xdr:colOff>47625</xdr:colOff>
      <xdr:row>17</xdr:row>
      <xdr:rowOff>76200</xdr:rowOff>
    </xdr:from>
    <xdr:to>
      <xdr:col>10</xdr:col>
      <xdr:colOff>295275</xdr:colOff>
      <xdr:row>19</xdr:row>
      <xdr:rowOff>180975</xdr:rowOff>
    </xdr:to>
    <xdr:sp macro="" textlink="">
      <xdr:nvSpPr>
        <xdr:cNvPr id="31802" name="AutoShape 2">
          <a:hlinkClick xmlns:r="http://schemas.openxmlformats.org/officeDocument/2006/relationships" r:id="rId11"/>
        </xdr:cNvPr>
        <xdr:cNvSpPr>
          <a:spLocks noChangeArrowheads="1"/>
        </xdr:cNvSpPr>
      </xdr:nvSpPr>
      <xdr:spPr bwMode="auto">
        <a:xfrm>
          <a:off x="7658100" y="39243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6c. Cause of Outages</a:t>
          </a:r>
        </a:p>
      </xdr:txBody>
    </xdr:sp>
    <xdr:clientData/>
  </xdr:twoCellAnchor>
  <xdr:twoCellAnchor>
    <xdr:from>
      <xdr:col>5</xdr:col>
      <xdr:colOff>9525</xdr:colOff>
      <xdr:row>16</xdr:row>
      <xdr:rowOff>47625</xdr:rowOff>
    </xdr:from>
    <xdr:to>
      <xdr:col>7</xdr:col>
      <xdr:colOff>276225</xdr:colOff>
      <xdr:row>18</xdr:row>
      <xdr:rowOff>152400</xdr:rowOff>
    </xdr:to>
    <xdr:sp macro="" textlink="">
      <xdr:nvSpPr>
        <xdr:cNvPr id="31807" name="AutoShape 2">
          <a:hlinkClick xmlns:r="http://schemas.openxmlformats.org/officeDocument/2006/relationships" r:id="rId12"/>
        </xdr:cNvPr>
        <xdr:cNvSpPr>
          <a:spLocks noChangeArrowheads="1"/>
        </xdr:cNvSpPr>
      </xdr:nvSpPr>
      <xdr:spPr bwMode="auto">
        <a:xfrm>
          <a:off x="4276725" y="3705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3. Asset Installation (not inc)</a:t>
          </a:r>
        </a:p>
      </xdr:txBody>
    </xdr:sp>
    <xdr:clientData/>
  </xdr:twoCellAnchor>
  <xdr:twoCellAnchor>
    <xdr:from>
      <xdr:col>5</xdr:col>
      <xdr:colOff>9525</xdr:colOff>
      <xdr:row>20</xdr:row>
      <xdr:rowOff>47625</xdr:rowOff>
    </xdr:from>
    <xdr:to>
      <xdr:col>7</xdr:col>
      <xdr:colOff>276225</xdr:colOff>
      <xdr:row>22</xdr:row>
      <xdr:rowOff>152400</xdr:rowOff>
    </xdr:to>
    <xdr:sp macro="" textlink="">
      <xdr:nvSpPr>
        <xdr:cNvPr id="31808" name="AutoShape 2">
          <a:hlinkClick xmlns:r="http://schemas.openxmlformats.org/officeDocument/2006/relationships" r:id="rId13"/>
        </xdr:cNvPr>
        <xdr:cNvSpPr>
          <a:spLocks noChangeArrowheads="1"/>
        </xdr:cNvSpPr>
      </xdr:nvSpPr>
      <xdr:spPr bwMode="auto">
        <a:xfrm>
          <a:off x="4276725" y="4467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4. Customer Services</a:t>
          </a:r>
        </a:p>
      </xdr:txBody>
    </xdr:sp>
    <xdr:clientData/>
  </xdr:twoCellAnchor>
  <xdr:twoCellAnchor>
    <xdr:from>
      <xdr:col>5</xdr:col>
      <xdr:colOff>0</xdr:colOff>
      <xdr:row>24</xdr:row>
      <xdr:rowOff>0</xdr:rowOff>
    </xdr:from>
    <xdr:to>
      <xdr:col>7</xdr:col>
      <xdr:colOff>266700</xdr:colOff>
      <xdr:row>26</xdr:row>
      <xdr:rowOff>104775</xdr:rowOff>
    </xdr:to>
    <xdr:sp macro="" textlink="">
      <xdr:nvSpPr>
        <xdr:cNvPr id="16" name="AutoShape 2">
          <a:hlinkClick xmlns:r="http://schemas.openxmlformats.org/officeDocument/2006/relationships" r:id="rId14"/>
        </xdr:cNvPr>
        <xdr:cNvSpPr>
          <a:spLocks noChangeArrowheads="1"/>
        </xdr:cNvSpPr>
      </xdr:nvSpPr>
      <xdr:spPr bwMode="auto">
        <a:xfrm>
          <a:off x="4267200" y="51816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5. General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19125"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590550</xdr:colOff>
      <xdr:row>2</xdr:row>
      <xdr:rowOff>228600</xdr:rowOff>
    </xdr:to>
    <xdr:grpSp>
      <xdr:nvGrpSpPr>
        <xdr:cNvPr id="65633" name="Group 1"/>
        <xdr:cNvGrpSpPr>
          <a:grpSpLocks/>
        </xdr:cNvGrpSpPr>
      </xdr:nvGrpSpPr>
      <xdr:grpSpPr bwMode="auto">
        <a:xfrm>
          <a:off x="0" y="19050"/>
          <a:ext cx="590550" cy="7239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563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485775</xdr:colOff>
      <xdr:row>15</xdr:row>
      <xdr:rowOff>0</xdr:rowOff>
    </xdr:from>
    <xdr:to>
      <xdr:col>3</xdr:col>
      <xdr:colOff>561975</xdr:colOff>
      <xdr:row>16</xdr:row>
      <xdr:rowOff>0</xdr:rowOff>
    </xdr:to>
    <xdr:sp macro="" textlink="">
      <xdr:nvSpPr>
        <xdr:cNvPr id="66712" name="Text Box 2"/>
        <xdr:cNvSpPr txBox="1">
          <a:spLocks noChangeArrowheads="1"/>
        </xdr:cNvSpPr>
      </xdr:nvSpPr>
      <xdr:spPr bwMode="auto">
        <a:xfrm>
          <a:off x="6638925" y="2752725"/>
          <a:ext cx="76200" cy="200025"/>
        </a:xfrm>
        <a:prstGeom prst="rect">
          <a:avLst/>
        </a:prstGeom>
        <a:noFill/>
        <a:ln w="38100" algn="ctr">
          <a:noFill/>
          <a:miter lim="800000"/>
          <a:headEnd/>
          <a:tailEnd/>
        </a:ln>
      </xdr:spPr>
    </xdr:sp>
    <xdr:clientData/>
  </xdr:twoCellAnchor>
  <xdr:twoCellAnchor>
    <xdr:from>
      <xdr:col>0</xdr:col>
      <xdr:colOff>0</xdr:colOff>
      <xdr:row>0</xdr:row>
      <xdr:rowOff>19050</xdr:rowOff>
    </xdr:from>
    <xdr:to>
      <xdr:col>1</xdr:col>
      <xdr:colOff>0</xdr:colOff>
      <xdr:row>2</xdr:row>
      <xdr:rowOff>85725</xdr:rowOff>
    </xdr:to>
    <xdr:grpSp>
      <xdr:nvGrpSpPr>
        <xdr:cNvPr id="66713" name="Group 2"/>
        <xdr:cNvGrpSpPr>
          <a:grpSpLocks/>
        </xdr:cNvGrpSpPr>
      </xdr:nvGrpSpPr>
      <xdr:grpSpPr bwMode="auto">
        <a:xfrm>
          <a:off x="0" y="19050"/>
          <a:ext cx="733425" cy="581025"/>
          <a:chOff x="0" y="2"/>
          <a:chExt cx="77" cy="61"/>
        </a:xfrm>
      </xdr:grpSpPr>
      <xdr:sp macro="" textlink="">
        <xdr:nvSpPr>
          <xdr:cNvPr id="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716"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3</xdr:col>
      <xdr:colOff>485775</xdr:colOff>
      <xdr:row>24</xdr:row>
      <xdr:rowOff>0</xdr:rowOff>
    </xdr:from>
    <xdr:to>
      <xdr:col>3</xdr:col>
      <xdr:colOff>561975</xdr:colOff>
      <xdr:row>25</xdr:row>
      <xdr:rowOff>0</xdr:rowOff>
    </xdr:to>
    <xdr:sp macro="" textlink="">
      <xdr:nvSpPr>
        <xdr:cNvPr id="66714" name="Text Box 2"/>
        <xdr:cNvSpPr txBox="1">
          <a:spLocks noChangeArrowheads="1"/>
        </xdr:cNvSpPr>
      </xdr:nvSpPr>
      <xdr:spPr bwMode="auto">
        <a:xfrm>
          <a:off x="6638925" y="4610100"/>
          <a:ext cx="76200" cy="200025"/>
        </a:xfrm>
        <a:prstGeom prst="rect">
          <a:avLst/>
        </a:prstGeom>
        <a:noFill/>
        <a:ln w="38100" algn="ctr">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857250</xdr:colOff>
      <xdr:row>3</xdr:row>
      <xdr:rowOff>114300</xdr:rowOff>
    </xdr:to>
    <xdr:grpSp>
      <xdr:nvGrpSpPr>
        <xdr:cNvPr id="2" name="Group 4"/>
        <xdr:cNvGrpSpPr>
          <a:grpSpLocks/>
        </xdr:cNvGrpSpPr>
      </xdr:nvGrpSpPr>
      <xdr:grpSpPr bwMode="auto">
        <a:xfrm>
          <a:off x="0" y="19050"/>
          <a:ext cx="857250" cy="8667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6%2028%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Demand"/>
      <sheetName val="6. Capex"/>
      <sheetName val="7. Opex"/>
      <sheetName val="8a. STPIS Reliability"/>
      <sheetName val="8b. STPIS Customer service"/>
      <sheetName val="8c. STPIS Unplanned outages"/>
      <sheetName val="8d. STPIS Definitions"/>
      <sheetName val="8e. STPIS Exclusions"/>
      <sheetName val="9. WACC"/>
      <sheetName val="10. EBSS"/>
      <sheetName val="11. DMIS - annual report"/>
      <sheetName val="12. Pass through events"/>
      <sheetName val="13. Self insurance"/>
      <sheetName val="14a. ACS - opex and capex"/>
      <sheetName val="14b. ACS - control mechanism "/>
      <sheetName val="15a. Financial performance"/>
      <sheetName val="15b. Financial position"/>
      <sheetName val="15c. Cashflows"/>
      <sheetName val="16. Shared cost allocation"/>
      <sheetName val="17. General information"/>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hew.Abraham@ue.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tabSelected="1" view="pageBreakPreview" zoomScaleNormal="100" zoomScaleSheetLayoutView="100" workbookViewId="0">
      <selection activeCell="P26" sqref="P26"/>
    </sheetView>
  </sheetViews>
  <sheetFormatPr defaultRowHeight="12.75" x14ac:dyDescent="0.2"/>
  <cols>
    <col min="1" max="1" width="26.5703125" style="2" customWidth="1"/>
    <col min="2" max="2" width="23.5703125" style="2" customWidth="1"/>
    <col min="3" max="3" width="9.140625" style="2"/>
    <col min="4" max="4" width="10.5703125" style="2" customWidth="1"/>
    <col min="5" max="5" width="39.2851562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118</v>
      </c>
    </row>
    <row r="9" spans="1:9" ht="20.25" x14ac:dyDescent="0.3">
      <c r="A9" s="1" t="s">
        <v>119</v>
      </c>
    </row>
    <row r="11" spans="1:9" x14ac:dyDescent="0.2">
      <c r="A11" s="3" t="s">
        <v>120</v>
      </c>
    </row>
    <row r="12" spans="1:9" ht="13.5" thickBot="1" x14ac:dyDescent="0.25"/>
    <row r="13" spans="1:9" ht="15.75" x14ac:dyDescent="0.25">
      <c r="A13" s="434" t="s">
        <v>121</v>
      </c>
      <c r="B13" s="435"/>
      <c r="C13" s="435"/>
      <c r="D13" s="435"/>
      <c r="E13" s="435"/>
      <c r="F13" s="435"/>
      <c r="G13" s="435"/>
      <c r="H13" s="435"/>
      <c r="I13" s="436"/>
    </row>
    <row r="14" spans="1:9" x14ac:dyDescent="0.2">
      <c r="A14" s="4" t="s">
        <v>264</v>
      </c>
      <c r="B14" s="5"/>
      <c r="C14" s="5"/>
      <c r="D14" s="5"/>
      <c r="E14" s="5"/>
      <c r="F14" s="5"/>
      <c r="G14" s="5"/>
      <c r="H14" s="5"/>
      <c r="I14" s="6"/>
    </row>
    <row r="15" spans="1:9" x14ac:dyDescent="0.2">
      <c r="A15" s="440" t="s">
        <v>122</v>
      </c>
      <c r="B15" s="441"/>
      <c r="C15" s="441"/>
      <c r="D15" s="441"/>
      <c r="E15" s="441"/>
      <c r="F15" s="441"/>
      <c r="G15" s="441"/>
      <c r="H15" s="441"/>
      <c r="I15" s="442"/>
    </row>
    <row r="16" spans="1:9" ht="13.5" thickBot="1" x14ac:dyDescent="0.25">
      <c r="A16" s="437" t="s">
        <v>123</v>
      </c>
      <c r="B16" s="438"/>
      <c r="C16" s="438"/>
      <c r="D16" s="438"/>
      <c r="E16" s="438"/>
      <c r="F16" s="438"/>
      <c r="G16" s="438"/>
      <c r="H16" s="438"/>
      <c r="I16" s="439"/>
    </row>
    <row r="17" spans="1:10" x14ac:dyDescent="0.2">
      <c r="A17" s="432"/>
      <c r="B17" s="433"/>
      <c r="C17" s="433"/>
      <c r="D17" s="433"/>
      <c r="E17" s="433"/>
      <c r="F17" s="433"/>
      <c r="G17" s="433"/>
      <c r="H17" s="433"/>
      <c r="I17" s="433"/>
    </row>
    <row r="18" spans="1:10" x14ac:dyDescent="0.2">
      <c r="A18" s="7" t="s">
        <v>124</v>
      </c>
      <c r="B18" s="8"/>
      <c r="C18" s="8"/>
      <c r="D18" s="9"/>
      <c r="E18" s="9"/>
      <c r="F18" s="9"/>
      <c r="G18" s="9"/>
    </row>
    <row r="19" spans="1:10" x14ac:dyDescent="0.2">
      <c r="A19" s="10" t="s">
        <v>125</v>
      </c>
    </row>
    <row r="21" spans="1:10" x14ac:dyDescent="0.2">
      <c r="J21" s="11"/>
    </row>
    <row r="22" spans="1:10" ht="18" x14ac:dyDescent="0.25">
      <c r="A22" s="12" t="s">
        <v>126</v>
      </c>
      <c r="B22" s="13"/>
      <c r="C22" s="448" t="s">
        <v>1048</v>
      </c>
      <c r="D22" s="449"/>
      <c r="E22" s="449"/>
    </row>
    <row r="23" spans="1:10" ht="18" x14ac:dyDescent="0.25">
      <c r="A23" s="14"/>
      <c r="B23" s="14"/>
    </row>
    <row r="24" spans="1:10" ht="18" x14ac:dyDescent="0.25">
      <c r="A24" s="12" t="s">
        <v>127</v>
      </c>
      <c r="B24" s="13"/>
      <c r="C24" s="448" t="s">
        <v>1049</v>
      </c>
      <c r="D24" s="449"/>
      <c r="E24" s="449"/>
    </row>
    <row r="25" spans="1:10" ht="18" x14ac:dyDescent="0.25">
      <c r="A25" s="14"/>
      <c r="B25" s="14"/>
      <c r="C25" s="450"/>
      <c r="D25" s="451"/>
      <c r="E25" s="451"/>
    </row>
    <row r="26" spans="1:10" ht="18" x14ac:dyDescent="0.25">
      <c r="A26" s="15" t="s">
        <v>128</v>
      </c>
      <c r="B26" s="16"/>
      <c r="C26" s="452" t="s">
        <v>1050</v>
      </c>
      <c r="D26" s="453"/>
      <c r="E26" s="454"/>
    </row>
    <row r="29" spans="1:10" ht="13.5" thickBot="1" x14ac:dyDescent="0.25"/>
    <row r="30" spans="1:10" x14ac:dyDescent="0.2">
      <c r="A30" s="17"/>
      <c r="B30" s="18"/>
      <c r="C30" s="18"/>
      <c r="D30" s="18"/>
      <c r="E30" s="19"/>
      <c r="F30" s="19"/>
      <c r="G30" s="19"/>
      <c r="H30" s="20"/>
    </row>
    <row r="31" spans="1:10" x14ac:dyDescent="0.2">
      <c r="A31" s="21" t="s">
        <v>129</v>
      </c>
      <c r="B31" s="443" t="s">
        <v>130</v>
      </c>
      <c r="C31" s="444"/>
      <c r="D31" s="445" t="s">
        <v>1051</v>
      </c>
      <c r="E31" s="446"/>
      <c r="F31" s="446"/>
      <c r="G31" s="447"/>
      <c r="H31" s="23"/>
    </row>
    <row r="32" spans="1:10" x14ac:dyDescent="0.2">
      <c r="A32" s="21"/>
      <c r="B32" s="443" t="s">
        <v>131</v>
      </c>
      <c r="C32" s="444"/>
      <c r="D32" s="445" t="s">
        <v>1052</v>
      </c>
      <c r="E32" s="446"/>
      <c r="F32" s="446"/>
      <c r="G32" s="447"/>
      <c r="H32" s="23"/>
    </row>
    <row r="33" spans="1:8" x14ac:dyDescent="0.2">
      <c r="A33" s="21"/>
      <c r="B33" s="24"/>
      <c r="C33" s="22" t="s">
        <v>132</v>
      </c>
      <c r="D33" s="368" t="s">
        <v>1053</v>
      </c>
      <c r="E33" s="364" t="s">
        <v>133</v>
      </c>
      <c r="F33" s="368">
        <v>3170</v>
      </c>
      <c r="G33" s="369"/>
      <c r="H33" s="26"/>
    </row>
    <row r="34" spans="1:8" x14ac:dyDescent="0.2">
      <c r="A34" s="21"/>
      <c r="B34" s="24"/>
      <c r="C34" s="24"/>
      <c r="D34" s="24"/>
      <c r="E34" s="369"/>
      <c r="F34" s="24"/>
      <c r="G34" s="369"/>
      <c r="H34" s="27"/>
    </row>
    <row r="35" spans="1:8" x14ac:dyDescent="0.2">
      <c r="A35" s="21" t="s">
        <v>134</v>
      </c>
      <c r="B35" s="443" t="s">
        <v>130</v>
      </c>
      <c r="C35" s="444"/>
      <c r="D35" s="455" t="s">
        <v>1054</v>
      </c>
      <c r="E35" s="455"/>
      <c r="F35" s="455"/>
      <c r="G35" s="455"/>
      <c r="H35" s="28"/>
    </row>
    <row r="36" spans="1:8" x14ac:dyDescent="0.2">
      <c r="A36" s="21"/>
      <c r="B36" s="443" t="s">
        <v>131</v>
      </c>
      <c r="C36" s="444"/>
      <c r="D36" s="455" t="s">
        <v>1055</v>
      </c>
      <c r="E36" s="455"/>
      <c r="F36" s="455"/>
      <c r="G36" s="455"/>
      <c r="H36" s="28"/>
    </row>
    <row r="37" spans="1:8" x14ac:dyDescent="0.2">
      <c r="A37" s="29"/>
      <c r="B37" s="24"/>
      <c r="C37" s="22" t="s">
        <v>132</v>
      </c>
      <c r="D37" s="368" t="s">
        <v>1053</v>
      </c>
      <c r="E37" s="364" t="s">
        <v>133</v>
      </c>
      <c r="F37" s="368">
        <v>3149</v>
      </c>
      <c r="G37" s="369"/>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135</v>
      </c>
      <c r="B40" s="457" t="s">
        <v>1061</v>
      </c>
      <c r="C40" s="446"/>
      <c r="D40" s="458"/>
      <c r="E40" s="458"/>
      <c r="F40" s="459"/>
      <c r="G40" s="25"/>
      <c r="H40" s="27"/>
    </row>
    <row r="41" spans="1:8" x14ac:dyDescent="0.2">
      <c r="A41" s="21" t="s">
        <v>136</v>
      </c>
      <c r="B41" s="457" t="s">
        <v>1062</v>
      </c>
      <c r="C41" s="446"/>
      <c r="D41" s="446"/>
      <c r="E41" s="446"/>
      <c r="F41" s="447"/>
      <c r="G41" s="25"/>
      <c r="H41" s="27"/>
    </row>
    <row r="42" spans="1:8" x14ac:dyDescent="0.2">
      <c r="A42" s="21" t="s">
        <v>137</v>
      </c>
      <c r="B42" s="456" t="s">
        <v>1063</v>
      </c>
      <c r="C42" s="446"/>
      <c r="D42" s="446"/>
      <c r="E42" s="446"/>
      <c r="F42" s="447"/>
      <c r="G42" s="25"/>
      <c r="H42" s="27"/>
    </row>
    <row r="43" spans="1:8" ht="13.5" thickBot="1" x14ac:dyDescent="0.25">
      <c r="A43" s="30"/>
      <c r="B43" s="31"/>
      <c r="C43" s="31"/>
      <c r="D43" s="31"/>
      <c r="E43" s="32"/>
      <c r="F43" s="32"/>
      <c r="G43" s="32"/>
      <c r="H43" s="33"/>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3" type="noConversion"/>
  <hyperlinks>
    <hyperlink ref="B42" r:id="rId1"/>
  </hyperlinks>
  <pageMargins left="0.74803149606299213" right="0.74803149606299213" top="0.98425196850393704" bottom="0.98425196850393704" header="0.51181102362204722" footer="0.51181102362204722"/>
  <pageSetup paperSize="8"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66"/>
  <sheetViews>
    <sheetView view="pageBreakPreview" topLeftCell="A31" zoomScaleNormal="100" workbookViewId="0">
      <selection activeCell="D8" sqref="D8"/>
    </sheetView>
  </sheetViews>
  <sheetFormatPr defaultRowHeight="12.75" x14ac:dyDescent="0.2"/>
  <cols>
    <col min="2" max="2" width="64.85546875" customWidth="1"/>
    <col min="3" max="3" width="14.140625" customWidth="1"/>
  </cols>
  <sheetData>
    <row r="1" spans="2:3" ht="20.25" x14ac:dyDescent="0.3">
      <c r="B1" s="75" t="str">
        <f>Cover!C22</f>
        <v>United Energy Distribution Pty Limited</v>
      </c>
    </row>
    <row r="2" spans="2:3" ht="20.25" x14ac:dyDescent="0.3">
      <c r="B2" s="112" t="s">
        <v>275</v>
      </c>
    </row>
    <row r="3" spans="2:3" ht="20.25" x14ac:dyDescent="0.3">
      <c r="B3" s="76">
        <v>2013</v>
      </c>
      <c r="C3" s="365"/>
    </row>
    <row r="4" spans="2:3" ht="15.75" x14ac:dyDescent="0.25">
      <c r="B4" s="74" t="s">
        <v>240</v>
      </c>
    </row>
    <row r="6" spans="2:3" x14ac:dyDescent="0.2">
      <c r="B6" s="386" t="s">
        <v>143</v>
      </c>
      <c r="C6" s="119">
        <v>0</v>
      </c>
    </row>
    <row r="7" spans="2:3" x14ac:dyDescent="0.2">
      <c r="B7" s="386" t="s">
        <v>144</v>
      </c>
      <c r="C7" s="119">
        <v>0</v>
      </c>
    </row>
    <row r="8" spans="2:3" x14ac:dyDescent="0.2">
      <c r="B8" s="386" t="s">
        <v>269</v>
      </c>
      <c r="C8" s="119">
        <v>0</v>
      </c>
    </row>
    <row r="9" spans="2:3" x14ac:dyDescent="0.2">
      <c r="B9" s="386" t="s">
        <v>147</v>
      </c>
      <c r="C9" s="119">
        <v>0</v>
      </c>
    </row>
    <row r="10" spans="2:3" x14ac:dyDescent="0.2">
      <c r="B10" s="386" t="s">
        <v>145</v>
      </c>
      <c r="C10" s="119">
        <v>0</v>
      </c>
    </row>
    <row r="11" spans="2:3" x14ac:dyDescent="0.2">
      <c r="B11" s="386" t="s">
        <v>148</v>
      </c>
      <c r="C11" s="119">
        <v>0</v>
      </c>
    </row>
    <row r="12" spans="2:3" x14ac:dyDescent="0.2">
      <c r="B12" s="386" t="s">
        <v>146</v>
      </c>
      <c r="C12" s="119">
        <v>190</v>
      </c>
    </row>
    <row r="13" spans="2:3" x14ac:dyDescent="0.2">
      <c r="B13" s="386" t="s">
        <v>30</v>
      </c>
      <c r="C13" s="119">
        <v>4</v>
      </c>
    </row>
    <row r="14" spans="2:3" x14ac:dyDescent="0.2">
      <c r="B14" s="386" t="s">
        <v>31</v>
      </c>
      <c r="C14" s="119">
        <v>1485</v>
      </c>
    </row>
    <row r="15" spans="2:3" x14ac:dyDescent="0.2">
      <c r="B15" s="386" t="s">
        <v>32</v>
      </c>
      <c r="C15" s="119">
        <v>530</v>
      </c>
    </row>
    <row r="16" spans="2:3" x14ac:dyDescent="0.2">
      <c r="B16" s="386" t="s">
        <v>33</v>
      </c>
      <c r="C16" s="119">
        <v>2011</v>
      </c>
    </row>
    <row r="17" spans="2:6" x14ac:dyDescent="0.2">
      <c r="B17" s="386" t="s">
        <v>34</v>
      </c>
      <c r="C17" s="119">
        <v>1593</v>
      </c>
    </row>
    <row r="18" spans="2:6" x14ac:dyDescent="0.2">
      <c r="B18" s="386" t="s">
        <v>35</v>
      </c>
      <c r="C18" s="119">
        <v>1</v>
      </c>
    </row>
    <row r="19" spans="2:6" x14ac:dyDescent="0.2">
      <c r="B19" s="386" t="s">
        <v>36</v>
      </c>
      <c r="C19" s="119">
        <v>1</v>
      </c>
    </row>
    <row r="21" spans="2:6" ht="15.75" x14ac:dyDescent="0.25">
      <c r="B21" s="74" t="s">
        <v>241</v>
      </c>
      <c r="C21" s="360"/>
      <c r="D21" s="360"/>
      <c r="E21" s="360"/>
      <c r="F21" s="360"/>
    </row>
    <row r="23" spans="2:6" x14ac:dyDescent="0.2">
      <c r="B23" s="386" t="s">
        <v>219</v>
      </c>
      <c r="C23" s="119">
        <v>451</v>
      </c>
    </row>
    <row r="24" spans="2:6" x14ac:dyDescent="0.2">
      <c r="B24" s="385" t="s">
        <v>37</v>
      </c>
      <c r="C24" s="79"/>
    </row>
    <row r="25" spans="2:6" x14ac:dyDescent="0.2">
      <c r="B25" s="386" t="s">
        <v>38</v>
      </c>
      <c r="C25" s="329">
        <v>9.1666666666666684E-3</v>
      </c>
    </row>
    <row r="26" spans="2:6" x14ac:dyDescent="0.2">
      <c r="B26" s="386" t="s">
        <v>39</v>
      </c>
      <c r="C26" s="329">
        <v>5.0000000000000001E-3</v>
      </c>
    </row>
    <row r="27" spans="2:6" x14ac:dyDescent="0.2">
      <c r="B27" s="386" t="s">
        <v>40</v>
      </c>
      <c r="C27" s="329">
        <v>0</v>
      </c>
    </row>
    <row r="28" spans="2:6" x14ac:dyDescent="0.2">
      <c r="B28" s="386" t="s">
        <v>41</v>
      </c>
      <c r="C28" s="329">
        <v>1.6666666666666668E-3</v>
      </c>
    </row>
    <row r="29" spans="2:6" x14ac:dyDescent="0.2">
      <c r="B29" s="386" t="s">
        <v>42</v>
      </c>
      <c r="C29" s="329">
        <v>0</v>
      </c>
    </row>
    <row r="30" spans="2:6" x14ac:dyDescent="0.2">
      <c r="B30" s="386" t="s">
        <v>43</v>
      </c>
      <c r="C30" s="329">
        <v>0</v>
      </c>
    </row>
    <row r="31" spans="2:6" x14ac:dyDescent="0.2">
      <c r="B31" s="386" t="s">
        <v>141</v>
      </c>
      <c r="C31" s="329">
        <v>0.98416666666666675</v>
      </c>
    </row>
    <row r="32" spans="2:6" x14ac:dyDescent="0.2">
      <c r="B32" s="387" t="s">
        <v>220</v>
      </c>
      <c r="C32" s="330"/>
    </row>
    <row r="33" spans="2:6" x14ac:dyDescent="0.2">
      <c r="B33" s="386" t="s">
        <v>221</v>
      </c>
      <c r="C33" s="329">
        <v>1.6666666666666668E-3</v>
      </c>
    </row>
    <row r="34" spans="2:6" x14ac:dyDescent="0.2">
      <c r="B34" s="386" t="s">
        <v>222</v>
      </c>
      <c r="C34" s="329">
        <v>0</v>
      </c>
    </row>
    <row r="35" spans="2:6" x14ac:dyDescent="0.2">
      <c r="B35" s="386" t="s">
        <v>223</v>
      </c>
      <c r="C35" s="329">
        <v>0</v>
      </c>
    </row>
    <row r="36" spans="2:6" x14ac:dyDescent="0.2">
      <c r="B36" s="386" t="s">
        <v>224</v>
      </c>
      <c r="C36" s="329">
        <v>2.5000000000000001E-3</v>
      </c>
    </row>
    <row r="37" spans="2:6" x14ac:dyDescent="0.2">
      <c r="B37" s="386" t="s">
        <v>225</v>
      </c>
      <c r="C37" s="329">
        <v>0</v>
      </c>
    </row>
    <row r="38" spans="2:6" x14ac:dyDescent="0.2">
      <c r="B38" s="386" t="s">
        <v>226</v>
      </c>
      <c r="C38" s="329">
        <v>1.6666666666666668E-3</v>
      </c>
    </row>
    <row r="39" spans="2:6" x14ac:dyDescent="0.2">
      <c r="B39" s="386" t="s">
        <v>227</v>
      </c>
      <c r="C39" s="329">
        <v>2.5000000000000001E-3</v>
      </c>
    </row>
    <row r="40" spans="2:6" x14ac:dyDescent="0.2">
      <c r="B40" s="386" t="s">
        <v>141</v>
      </c>
      <c r="C40" s="329">
        <v>0.9916666666666667</v>
      </c>
    </row>
    <row r="41" spans="2:6" ht="12" customHeight="1" x14ac:dyDescent="0.2"/>
    <row r="42" spans="2:6" ht="15.75" x14ac:dyDescent="0.25">
      <c r="B42" s="74" t="s">
        <v>242</v>
      </c>
      <c r="C42" s="360"/>
      <c r="D42" s="360"/>
      <c r="E42" s="360"/>
      <c r="F42" s="360"/>
    </row>
    <row r="44" spans="2:6" x14ac:dyDescent="0.2">
      <c r="B44" s="385" t="s">
        <v>44</v>
      </c>
      <c r="C44" s="79"/>
    </row>
    <row r="45" spans="2:6" x14ac:dyDescent="0.2">
      <c r="B45" s="384" t="s">
        <v>45</v>
      </c>
      <c r="C45" s="278">
        <v>11696</v>
      </c>
    </row>
    <row r="46" spans="2:6" x14ac:dyDescent="0.2">
      <c r="B46" s="384" t="s">
        <v>46</v>
      </c>
      <c r="C46" s="119">
        <v>258</v>
      </c>
    </row>
    <row r="47" spans="2:6" x14ac:dyDescent="0.2">
      <c r="B47" s="385" t="s">
        <v>47</v>
      </c>
      <c r="C47" s="79"/>
    </row>
    <row r="48" spans="2:6" x14ac:dyDescent="0.2">
      <c r="B48" s="384" t="s">
        <v>48</v>
      </c>
      <c r="C48" s="119">
        <v>3462</v>
      </c>
    </row>
    <row r="49" spans="2:5" x14ac:dyDescent="0.2">
      <c r="B49" s="384" t="s">
        <v>49</v>
      </c>
      <c r="C49" s="119">
        <v>364</v>
      </c>
    </row>
    <row r="50" spans="2:5" x14ac:dyDescent="0.2">
      <c r="B50" s="384" t="s">
        <v>50</v>
      </c>
      <c r="C50" s="119">
        <v>127.89999999999999</v>
      </c>
    </row>
    <row r="51" spans="2:5" x14ac:dyDescent="0.2">
      <c r="B51" s="384" t="s">
        <v>51</v>
      </c>
      <c r="C51" s="278">
        <f>'1b. STPIS Customer Service'!C32</f>
        <v>118739</v>
      </c>
    </row>
    <row r="52" spans="2:5" x14ac:dyDescent="0.2">
      <c r="B52" s="385" t="s">
        <v>228</v>
      </c>
      <c r="C52" s="79"/>
      <c r="D52" s="181"/>
      <c r="E52" s="181"/>
    </row>
    <row r="53" spans="2:5" x14ac:dyDescent="0.2">
      <c r="B53" s="384" t="s">
        <v>229</v>
      </c>
      <c r="C53" s="278">
        <v>234156</v>
      </c>
      <c r="D53" s="181"/>
      <c r="E53" s="181"/>
    </row>
    <row r="54" spans="2:5" x14ac:dyDescent="0.2">
      <c r="B54" s="384" t="s">
        <v>230</v>
      </c>
      <c r="C54" s="278">
        <v>56719</v>
      </c>
      <c r="D54" s="181"/>
      <c r="E54" s="181"/>
    </row>
    <row r="55" spans="2:5" x14ac:dyDescent="0.2">
      <c r="B55" s="384" t="s">
        <v>231</v>
      </c>
      <c r="C55" s="119">
        <v>78.91</v>
      </c>
      <c r="D55" s="181"/>
      <c r="E55" s="181"/>
    </row>
    <row r="56" spans="2:5" x14ac:dyDescent="0.2">
      <c r="B56" s="384" t="s">
        <v>232</v>
      </c>
      <c r="C56" s="119">
        <v>33</v>
      </c>
      <c r="D56" s="181"/>
      <c r="E56" s="181"/>
    </row>
    <row r="57" spans="2:5" x14ac:dyDescent="0.2">
      <c r="B57" s="384" t="s">
        <v>233</v>
      </c>
      <c r="C57" s="119">
        <v>13</v>
      </c>
      <c r="D57" s="181"/>
      <c r="E57" s="181"/>
    </row>
    <row r="58" spans="2:5" x14ac:dyDescent="0.2">
      <c r="B58" s="387" t="s">
        <v>234</v>
      </c>
      <c r="C58" s="79">
        <v>1334</v>
      </c>
    </row>
    <row r="59" spans="2:5" x14ac:dyDescent="0.2">
      <c r="B59" s="382" t="s">
        <v>52</v>
      </c>
      <c r="C59" s="119">
        <v>264</v>
      </c>
    </row>
    <row r="60" spans="2:5" x14ac:dyDescent="0.2">
      <c r="B60" s="382" t="s">
        <v>53</v>
      </c>
      <c r="C60" s="119">
        <v>36</v>
      </c>
    </row>
    <row r="61" spans="2:5" x14ac:dyDescent="0.2">
      <c r="B61" s="382" t="s">
        <v>54</v>
      </c>
      <c r="C61" s="119">
        <v>113</v>
      </c>
    </row>
    <row r="62" spans="2:5" x14ac:dyDescent="0.2">
      <c r="B62" s="382" t="s">
        <v>55</v>
      </c>
      <c r="C62" s="119">
        <v>22</v>
      </c>
    </row>
    <row r="63" spans="2:5" x14ac:dyDescent="0.2">
      <c r="B63" s="382" t="s">
        <v>56</v>
      </c>
      <c r="C63" s="119">
        <v>16</v>
      </c>
    </row>
    <row r="64" spans="2:5" x14ac:dyDescent="0.2">
      <c r="B64" s="383" t="s">
        <v>57</v>
      </c>
      <c r="C64" s="77">
        <f>SUM(C59:C63)</f>
        <v>451</v>
      </c>
    </row>
    <row r="66" spans="2:3" ht="50.25" customHeight="1" x14ac:dyDescent="0.2">
      <c r="B66" s="540" t="s">
        <v>538</v>
      </c>
      <c r="C66" s="540"/>
    </row>
  </sheetData>
  <mergeCells count="1">
    <mergeCell ref="B66:C66"/>
  </mergeCells>
  <phoneticPr fontId="33" type="noConversion"/>
  <pageMargins left="0.74803149606299213" right="0.74803149606299213" top="0.98425196850393704" bottom="0.98425196850393704" header="0.51181102362204722" footer="0.51181102362204722"/>
  <pageSetup paperSize="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8"/>
  <sheetViews>
    <sheetView view="pageBreakPreview" zoomScaleNormal="85" zoomScaleSheetLayoutView="85" workbookViewId="0">
      <selection activeCell="D8" sqref="D8"/>
    </sheetView>
  </sheetViews>
  <sheetFormatPr defaultRowHeight="12.75" x14ac:dyDescent="0.2"/>
  <cols>
    <col min="1" max="1" width="11" customWidth="1"/>
    <col min="2" max="2" width="42.140625" bestFit="1" customWidth="1"/>
    <col min="3" max="3" width="11.140625" customWidth="1"/>
    <col min="4" max="4" width="15.5703125" bestFit="1" customWidth="1"/>
    <col min="5" max="5" width="14.5703125" bestFit="1" customWidth="1"/>
    <col min="6" max="6" width="11.28515625" bestFit="1" customWidth="1"/>
    <col min="7" max="7" width="10.5703125" bestFit="1" customWidth="1"/>
    <col min="8" max="8" width="11.28515625" bestFit="1" customWidth="1"/>
    <col min="9" max="9" width="18.5703125" customWidth="1"/>
    <col min="10" max="10" width="9.28515625" customWidth="1"/>
  </cols>
  <sheetData>
    <row r="1" spans="2:14" ht="20.25" x14ac:dyDescent="0.3">
      <c r="B1" s="75" t="str">
        <f>Cover!C22</f>
        <v>United Energy Distribution Pty Limited</v>
      </c>
      <c r="C1" s="324"/>
      <c r="D1" s="324"/>
      <c r="E1" s="324"/>
      <c r="F1" s="324"/>
      <c r="G1" s="324"/>
      <c r="H1" s="324"/>
      <c r="I1" s="324"/>
      <c r="J1" s="324"/>
      <c r="K1" s="324"/>
      <c r="L1" s="324"/>
      <c r="M1" s="324"/>
      <c r="N1" s="324"/>
    </row>
    <row r="2" spans="2:14" ht="20.25" x14ac:dyDescent="0.3">
      <c r="B2" s="75" t="s">
        <v>243</v>
      </c>
      <c r="C2" s="324"/>
      <c r="D2" s="324"/>
      <c r="E2" s="324"/>
      <c r="F2" s="324"/>
      <c r="G2" s="324"/>
      <c r="H2" s="324"/>
      <c r="I2" s="324"/>
      <c r="J2" s="324"/>
      <c r="K2" s="347"/>
      <c r="L2" s="347"/>
      <c r="M2" s="347"/>
      <c r="N2" s="324"/>
    </row>
    <row r="3" spans="2:14" ht="20.25" x14ac:dyDescent="0.3">
      <c r="B3" s="76">
        <v>2013</v>
      </c>
      <c r="C3" s="365"/>
      <c r="D3" s="365"/>
      <c r="E3" s="365"/>
      <c r="F3" s="365"/>
      <c r="G3" s="365"/>
      <c r="H3" s="365"/>
      <c r="I3" s="365"/>
      <c r="J3" s="324"/>
      <c r="K3" s="324"/>
      <c r="L3" s="324"/>
      <c r="M3" s="324"/>
      <c r="N3" s="324"/>
    </row>
    <row r="4" spans="2:14" ht="15.75" x14ac:dyDescent="0.25">
      <c r="B4" s="256" t="s">
        <v>262</v>
      </c>
      <c r="C4" s="324"/>
      <c r="D4" s="324"/>
      <c r="E4" s="324"/>
      <c r="F4" s="324"/>
      <c r="G4" s="324"/>
      <c r="H4" s="324"/>
      <c r="I4" s="324"/>
      <c r="J4" s="324"/>
      <c r="K4" s="324"/>
      <c r="L4" s="324"/>
      <c r="M4" s="324"/>
      <c r="N4" s="324"/>
    </row>
    <row r="5" spans="2:14" ht="15.75" x14ac:dyDescent="0.25">
      <c r="B5" s="256"/>
      <c r="C5" s="324"/>
      <c r="D5" s="324"/>
      <c r="E5" s="324"/>
      <c r="F5" s="324"/>
      <c r="G5" s="324"/>
      <c r="H5" s="324"/>
      <c r="I5" s="324"/>
      <c r="J5" s="324"/>
      <c r="K5" s="324"/>
      <c r="L5" s="324"/>
      <c r="M5" s="324"/>
      <c r="N5" s="324"/>
    </row>
    <row r="6" spans="2:14" x14ac:dyDescent="0.2">
      <c r="B6" s="544" t="s">
        <v>252</v>
      </c>
      <c r="C6" s="546" t="s">
        <v>152</v>
      </c>
      <c r="D6" s="541" t="s">
        <v>153</v>
      </c>
      <c r="E6" s="543"/>
      <c r="F6" s="541" t="s">
        <v>154</v>
      </c>
      <c r="G6" s="542"/>
      <c r="H6" s="543"/>
      <c r="I6" s="324"/>
      <c r="J6" s="324"/>
      <c r="K6" s="324"/>
      <c r="L6" s="324"/>
      <c r="M6" s="324"/>
      <c r="N6" s="324"/>
    </row>
    <row r="7" spans="2:14" x14ac:dyDescent="0.2">
      <c r="B7" s="545"/>
      <c r="C7" s="547"/>
      <c r="D7" s="342" t="s">
        <v>155</v>
      </c>
      <c r="E7" s="342" t="s">
        <v>156</v>
      </c>
      <c r="F7" s="342" t="s">
        <v>157</v>
      </c>
      <c r="G7" s="342" t="s">
        <v>158</v>
      </c>
      <c r="H7" s="343" t="s">
        <v>159</v>
      </c>
      <c r="I7" s="324"/>
      <c r="J7" s="324"/>
      <c r="K7" s="324"/>
      <c r="L7" s="324"/>
      <c r="M7" s="324"/>
      <c r="N7" s="324"/>
    </row>
    <row r="8" spans="2:14" x14ac:dyDescent="0.2">
      <c r="B8" s="130" t="s">
        <v>1</v>
      </c>
      <c r="C8" s="348">
        <v>0</v>
      </c>
      <c r="D8" s="349">
        <v>0</v>
      </c>
      <c r="E8" s="349">
        <v>0</v>
      </c>
      <c r="F8" s="349">
        <v>0</v>
      </c>
      <c r="G8" s="349">
        <v>0</v>
      </c>
      <c r="H8" s="349">
        <v>0</v>
      </c>
      <c r="I8" s="324"/>
      <c r="J8" s="324"/>
      <c r="K8" s="324"/>
      <c r="L8" s="324"/>
      <c r="M8" s="324"/>
      <c r="N8" s="324"/>
    </row>
    <row r="9" spans="2:14" x14ac:dyDescent="0.2">
      <c r="B9" s="130" t="s">
        <v>2</v>
      </c>
      <c r="C9" s="348">
        <v>614135.19425951142</v>
      </c>
      <c r="D9" s="349">
        <v>557732.45749273978</v>
      </c>
      <c r="E9" s="349">
        <v>56402.736766771603</v>
      </c>
      <c r="F9" s="349">
        <v>1</v>
      </c>
      <c r="G9" s="349">
        <v>79.706429710281029</v>
      </c>
      <c r="H9" s="349">
        <v>614054.53894373309</v>
      </c>
      <c r="I9" s="346"/>
      <c r="J9" s="334"/>
      <c r="K9" s="332"/>
      <c r="L9" s="324"/>
      <c r="M9" s="324"/>
      <c r="N9" s="324"/>
    </row>
    <row r="10" spans="2:14" x14ac:dyDescent="0.2">
      <c r="B10" s="130" t="s">
        <v>160</v>
      </c>
      <c r="C10" s="348">
        <v>33081.805740488839</v>
      </c>
      <c r="D10" s="349">
        <v>30043.542507260419</v>
      </c>
      <c r="E10" s="349">
        <v>3038.2632332284179</v>
      </c>
      <c r="F10" s="349"/>
      <c r="G10" s="349">
        <v>4.2935702897190007</v>
      </c>
      <c r="H10" s="349">
        <v>33077.461056267101</v>
      </c>
      <c r="I10" s="346"/>
      <c r="J10" s="334"/>
      <c r="K10" s="332"/>
      <c r="L10" s="324"/>
      <c r="M10" s="324"/>
      <c r="N10" s="324"/>
    </row>
    <row r="11" spans="2:14" x14ac:dyDescent="0.2">
      <c r="B11" s="130" t="s">
        <v>161</v>
      </c>
      <c r="C11" s="348">
        <v>0</v>
      </c>
      <c r="D11" s="349">
        <v>0</v>
      </c>
      <c r="E11" s="349">
        <v>0</v>
      </c>
      <c r="F11" s="349">
        <v>0</v>
      </c>
      <c r="G11" s="349">
        <v>0</v>
      </c>
      <c r="H11" s="349">
        <v>0</v>
      </c>
      <c r="I11" s="324"/>
      <c r="J11" s="334"/>
      <c r="K11" s="324"/>
      <c r="L11" s="324"/>
      <c r="M11" s="324"/>
      <c r="N11" s="324"/>
    </row>
    <row r="12" spans="2:14" x14ac:dyDescent="0.2">
      <c r="B12" s="130"/>
      <c r="C12" s="351"/>
      <c r="D12" s="351"/>
      <c r="E12" s="351"/>
      <c r="F12" s="351"/>
      <c r="G12" s="351"/>
      <c r="H12" s="352"/>
      <c r="I12" s="324"/>
      <c r="J12" s="334"/>
      <c r="K12" s="324"/>
      <c r="L12" s="324"/>
      <c r="M12" s="324"/>
      <c r="N12" s="324"/>
    </row>
    <row r="13" spans="2:14" x14ac:dyDescent="0.2">
      <c r="B13" s="131" t="s">
        <v>176</v>
      </c>
      <c r="C13" s="348">
        <v>647217.00000000023</v>
      </c>
      <c r="D13" s="348">
        <v>587776.00000000023</v>
      </c>
      <c r="E13" s="348">
        <v>59441.000000000022</v>
      </c>
      <c r="F13" s="348">
        <v>1</v>
      </c>
      <c r="G13" s="348">
        <v>84.000000000000028</v>
      </c>
      <c r="H13" s="348">
        <v>647132.00000000023</v>
      </c>
      <c r="I13" s="324"/>
      <c r="J13" s="334"/>
      <c r="K13" s="324"/>
      <c r="L13" s="324"/>
      <c r="M13" s="324"/>
      <c r="N13" s="324"/>
    </row>
    <row r="14" spans="2:14" x14ac:dyDescent="0.2">
      <c r="B14" s="125"/>
      <c r="C14" s="124"/>
      <c r="D14" s="335"/>
      <c r="E14" s="335"/>
      <c r="F14" s="335"/>
      <c r="G14" s="335"/>
      <c r="H14" s="324"/>
      <c r="I14" s="324"/>
      <c r="J14" s="334"/>
      <c r="K14" s="324"/>
      <c r="L14" s="324"/>
      <c r="M14" s="324"/>
      <c r="N14" s="324"/>
    </row>
    <row r="15" spans="2:14" x14ac:dyDescent="0.2">
      <c r="B15" s="328" t="s">
        <v>162</v>
      </c>
      <c r="C15" s="326" t="s">
        <v>1</v>
      </c>
      <c r="D15" s="326" t="s">
        <v>2</v>
      </c>
      <c r="E15" s="326" t="s">
        <v>163</v>
      </c>
      <c r="F15" s="327" t="s">
        <v>164</v>
      </c>
      <c r="G15" s="324"/>
      <c r="H15" s="324"/>
      <c r="K15" s="324"/>
      <c r="L15" s="324"/>
      <c r="M15" s="324"/>
      <c r="N15" s="324"/>
    </row>
    <row r="16" spans="2:14" x14ac:dyDescent="0.2">
      <c r="B16" s="131" t="s">
        <v>152</v>
      </c>
      <c r="C16" s="350">
        <v>0</v>
      </c>
      <c r="D16" s="350">
        <v>8823.6915461417047</v>
      </c>
      <c r="E16" s="350">
        <v>475.30845385829741</v>
      </c>
      <c r="F16" s="350">
        <v>0</v>
      </c>
      <c r="G16" s="341"/>
      <c r="H16" s="341"/>
      <c r="J16" s="334"/>
      <c r="K16" s="332"/>
      <c r="L16" s="324"/>
      <c r="M16" s="324"/>
      <c r="N16" s="324"/>
    </row>
    <row r="17" spans="2:14" x14ac:dyDescent="0.2">
      <c r="B17" s="125"/>
      <c r="C17" s="124"/>
      <c r="D17" s="335"/>
      <c r="E17" s="335"/>
      <c r="F17" s="335"/>
      <c r="G17" s="335"/>
      <c r="H17" s="324"/>
      <c r="I17" s="324"/>
      <c r="J17" s="334"/>
      <c r="K17" s="324"/>
      <c r="L17" s="324"/>
      <c r="M17" s="324"/>
      <c r="N17" s="324"/>
    </row>
    <row r="18" spans="2:14" x14ac:dyDescent="0.2">
      <c r="B18" s="544" t="s">
        <v>253</v>
      </c>
      <c r="C18" s="546" t="s">
        <v>165</v>
      </c>
      <c r="D18" s="512" t="s">
        <v>153</v>
      </c>
      <c r="E18" s="514"/>
      <c r="F18" s="512" t="s">
        <v>154</v>
      </c>
      <c r="G18" s="513"/>
      <c r="H18" s="514"/>
      <c r="I18" s="324"/>
      <c r="J18" s="334"/>
      <c r="K18" s="324"/>
      <c r="L18" s="324"/>
      <c r="M18" s="324"/>
      <c r="N18" s="324"/>
    </row>
    <row r="19" spans="2:14" x14ac:dyDescent="0.2">
      <c r="B19" s="545"/>
      <c r="C19" s="547"/>
      <c r="D19" s="326" t="s">
        <v>155</v>
      </c>
      <c r="E19" s="326" t="s">
        <v>156</v>
      </c>
      <c r="F19" s="326" t="s">
        <v>157</v>
      </c>
      <c r="G19" s="326" t="s">
        <v>158</v>
      </c>
      <c r="H19" s="327" t="s">
        <v>159</v>
      </c>
      <c r="I19" s="324"/>
      <c r="J19" s="334"/>
      <c r="K19" s="324"/>
      <c r="L19" s="324"/>
      <c r="M19" s="324"/>
      <c r="N19" s="324"/>
    </row>
    <row r="20" spans="2:14" x14ac:dyDescent="0.2">
      <c r="B20" s="130" t="s">
        <v>1</v>
      </c>
      <c r="C20" s="348">
        <v>0</v>
      </c>
      <c r="D20" s="349">
        <v>0</v>
      </c>
      <c r="E20" s="349">
        <v>0</v>
      </c>
      <c r="F20" s="349">
        <v>0</v>
      </c>
      <c r="G20" s="349">
        <v>0</v>
      </c>
      <c r="H20" s="349">
        <v>0</v>
      </c>
      <c r="I20" s="324"/>
      <c r="J20" s="334"/>
      <c r="K20" s="324"/>
      <c r="L20" s="324"/>
      <c r="M20" s="324"/>
      <c r="N20" s="324"/>
    </row>
    <row r="21" spans="2:14" x14ac:dyDescent="0.2">
      <c r="B21" s="130" t="s">
        <v>2</v>
      </c>
      <c r="C21" s="348">
        <v>7454.7063004182328</v>
      </c>
      <c r="D21" s="349">
        <v>2600.876391948832</v>
      </c>
      <c r="E21" s="349">
        <v>4853.8299084694008</v>
      </c>
      <c r="F21" s="349">
        <v>40.347754408555723</v>
      </c>
      <c r="G21" s="349">
        <v>974.16259888003947</v>
      </c>
      <c r="H21" s="349">
        <v>6440.2582795056551</v>
      </c>
      <c r="I21" s="324"/>
      <c r="J21" s="334"/>
      <c r="K21" s="324"/>
      <c r="L21" s="324"/>
      <c r="M21" s="324"/>
      <c r="N21" s="324"/>
    </row>
    <row r="22" spans="2:14" x14ac:dyDescent="0.2">
      <c r="B22" s="130" t="s">
        <v>160</v>
      </c>
      <c r="C22" s="348">
        <v>401.56491272282233</v>
      </c>
      <c r="D22" s="349">
        <v>140.10219306388856</v>
      </c>
      <c r="E22" s="349">
        <v>261.46271965893374</v>
      </c>
      <c r="F22" s="349"/>
      <c r="G22" s="349">
        <v>52.475510534218344</v>
      </c>
      <c r="H22" s="349">
        <v>349.02706981258666</v>
      </c>
      <c r="I22" s="324"/>
      <c r="J22" s="334"/>
      <c r="K22" s="324"/>
      <c r="L22" s="324"/>
      <c r="M22" s="324"/>
      <c r="N22" s="324"/>
    </row>
    <row r="23" spans="2:14" x14ac:dyDescent="0.2">
      <c r="B23" s="130" t="s">
        <v>161</v>
      </c>
      <c r="C23" s="348">
        <v>0</v>
      </c>
      <c r="D23" s="349">
        <v>0</v>
      </c>
      <c r="E23" s="349">
        <v>0</v>
      </c>
      <c r="F23" s="349">
        <v>0</v>
      </c>
      <c r="G23" s="349">
        <v>0</v>
      </c>
      <c r="H23" s="349">
        <v>0</v>
      </c>
      <c r="I23" s="324"/>
      <c r="J23" s="334"/>
      <c r="K23" s="324"/>
      <c r="L23" s="324"/>
      <c r="M23" s="324"/>
      <c r="N23" s="324"/>
    </row>
    <row r="24" spans="2:14" x14ac:dyDescent="0.2">
      <c r="B24" s="130"/>
      <c r="C24" s="351"/>
      <c r="D24" s="351"/>
      <c r="E24" s="351"/>
      <c r="F24" s="351"/>
      <c r="G24" s="351"/>
      <c r="H24" s="352"/>
      <c r="I24" s="324"/>
      <c r="J24" s="334"/>
      <c r="K24" s="324"/>
      <c r="L24" s="324"/>
      <c r="M24" s="324"/>
      <c r="N24" s="324"/>
    </row>
    <row r="25" spans="2:14" x14ac:dyDescent="0.2">
      <c r="B25" s="131" t="s">
        <v>256</v>
      </c>
      <c r="C25" s="348">
        <f t="shared" ref="C25:H25" si="0">SUM(C20:C23)</f>
        <v>7856.2712131410553</v>
      </c>
      <c r="D25" s="348">
        <f t="shared" si="0"/>
        <v>2740.9785850127205</v>
      </c>
      <c r="E25" s="348">
        <f t="shared" si="0"/>
        <v>5115.2926281283344</v>
      </c>
      <c r="F25" s="348">
        <f t="shared" si="0"/>
        <v>40.347754408555723</v>
      </c>
      <c r="G25" s="348">
        <f t="shared" si="0"/>
        <v>1026.6381094142578</v>
      </c>
      <c r="H25" s="348">
        <f t="shared" si="0"/>
        <v>6789.285349318242</v>
      </c>
      <c r="I25" s="324"/>
      <c r="J25" s="334"/>
      <c r="K25" s="332"/>
      <c r="L25" s="324"/>
      <c r="M25" s="324"/>
      <c r="N25" s="324"/>
    </row>
    <row r="26" spans="2:14" x14ac:dyDescent="0.2">
      <c r="B26" s="126"/>
      <c r="C26" s="126"/>
      <c r="D26" s="126"/>
      <c r="E26" s="126"/>
      <c r="F26" s="126"/>
      <c r="G26" s="126"/>
      <c r="H26" s="126"/>
      <c r="I26" s="126"/>
      <c r="J26" s="334"/>
      <c r="K26" s="324"/>
      <c r="L26" s="324"/>
      <c r="M26" s="324"/>
      <c r="N26" s="324"/>
    </row>
    <row r="27" spans="2:14" x14ac:dyDescent="0.2">
      <c r="B27" s="544" t="s">
        <v>254</v>
      </c>
      <c r="C27" s="546" t="s">
        <v>166</v>
      </c>
      <c r="D27" s="512" t="s">
        <v>167</v>
      </c>
      <c r="E27" s="513"/>
      <c r="F27" s="513"/>
      <c r="G27" s="512" t="s">
        <v>168</v>
      </c>
      <c r="H27" s="513"/>
      <c r="I27" s="513"/>
      <c r="J27" s="334"/>
      <c r="K27" s="324"/>
      <c r="L27" s="324"/>
      <c r="M27" s="324"/>
      <c r="N27" s="324"/>
    </row>
    <row r="28" spans="2:14" x14ac:dyDescent="0.2">
      <c r="B28" s="545"/>
      <c r="C28" s="547"/>
      <c r="D28" s="326" t="s">
        <v>157</v>
      </c>
      <c r="E28" s="326" t="s">
        <v>158</v>
      </c>
      <c r="F28" s="326" t="s">
        <v>159</v>
      </c>
      <c r="G28" s="326" t="s">
        <v>157</v>
      </c>
      <c r="H28" s="326" t="s">
        <v>158</v>
      </c>
      <c r="I28" s="326" t="s">
        <v>159</v>
      </c>
      <c r="J28" s="334"/>
      <c r="K28" s="324"/>
      <c r="L28" s="324"/>
      <c r="M28" s="324"/>
      <c r="N28" s="324"/>
    </row>
    <row r="29" spans="2:14" x14ac:dyDescent="0.2">
      <c r="B29" s="130" t="s">
        <v>1</v>
      </c>
      <c r="C29" s="348">
        <f>SUM(D29:I29)</f>
        <v>0</v>
      </c>
      <c r="D29" s="350">
        <v>0</v>
      </c>
      <c r="E29" s="350">
        <v>0</v>
      </c>
      <c r="F29" s="350">
        <v>0</v>
      </c>
      <c r="G29" s="350">
        <v>0</v>
      </c>
      <c r="H29" s="350">
        <v>0</v>
      </c>
      <c r="I29" s="350">
        <v>0</v>
      </c>
      <c r="J29" s="334"/>
      <c r="K29" s="324"/>
      <c r="L29" s="324"/>
      <c r="M29" s="324"/>
      <c r="N29" s="324"/>
    </row>
    <row r="30" spans="2:14" x14ac:dyDescent="0.2">
      <c r="B30" s="130" t="s">
        <v>2</v>
      </c>
      <c r="C30" s="348">
        <f>SUM(D30:I30)</f>
        <v>10379.44</v>
      </c>
      <c r="D30" s="350">
        <v>12</v>
      </c>
      <c r="E30" s="350">
        <v>870.31</v>
      </c>
      <c r="F30" s="350">
        <v>1435.11</v>
      </c>
      <c r="G30" s="350">
        <v>635.72</v>
      </c>
      <c r="H30" s="350">
        <v>2604.25</v>
      </c>
      <c r="I30" s="350">
        <v>4822.05</v>
      </c>
      <c r="J30" s="334"/>
      <c r="K30" s="324"/>
      <c r="L30" s="324"/>
      <c r="M30" s="324"/>
      <c r="N30" s="324"/>
    </row>
    <row r="31" spans="2:14" x14ac:dyDescent="0.2">
      <c r="B31" s="130" t="s">
        <v>160</v>
      </c>
      <c r="C31" s="348">
        <f>SUM(D31:I31)</f>
        <v>2455.1800000000003</v>
      </c>
      <c r="D31" s="350">
        <v>0</v>
      </c>
      <c r="E31" s="350">
        <v>117.87</v>
      </c>
      <c r="F31" s="350">
        <v>255.42</v>
      </c>
      <c r="G31" s="350">
        <v>0</v>
      </c>
      <c r="H31" s="350">
        <v>1006.17</v>
      </c>
      <c r="I31" s="350">
        <v>1075.72</v>
      </c>
      <c r="J31" s="334"/>
      <c r="K31" s="324"/>
      <c r="L31" s="324"/>
      <c r="M31" s="324"/>
      <c r="N31" s="324"/>
    </row>
    <row r="32" spans="2:14" x14ac:dyDescent="0.2">
      <c r="B32" s="130" t="s">
        <v>161</v>
      </c>
      <c r="C32" s="348">
        <f>SUM(D32:I32)</f>
        <v>0</v>
      </c>
      <c r="D32" s="350">
        <v>0</v>
      </c>
      <c r="E32" s="350">
        <v>0</v>
      </c>
      <c r="F32" s="350">
        <v>0</v>
      </c>
      <c r="G32" s="350">
        <v>0</v>
      </c>
      <c r="H32" s="350">
        <v>0</v>
      </c>
      <c r="I32" s="350">
        <v>0</v>
      </c>
      <c r="J32" s="334"/>
      <c r="K32" s="324"/>
      <c r="L32" s="324"/>
      <c r="M32" s="324"/>
      <c r="N32" s="324"/>
    </row>
    <row r="33" spans="2:14" x14ac:dyDescent="0.2">
      <c r="B33" s="130"/>
      <c r="C33" s="130"/>
      <c r="D33" s="130"/>
      <c r="E33" s="130"/>
      <c r="F33" s="130"/>
      <c r="G33" s="130"/>
      <c r="H33" s="130"/>
      <c r="I33" s="130"/>
      <c r="J33" s="334"/>
      <c r="K33" s="324"/>
      <c r="L33" s="324"/>
      <c r="M33" s="324"/>
      <c r="N33" s="324"/>
    </row>
    <row r="34" spans="2:14" x14ac:dyDescent="0.2">
      <c r="B34" s="131" t="s">
        <v>255</v>
      </c>
      <c r="C34" s="348">
        <f>SUM(C29:C32)</f>
        <v>12834.62</v>
      </c>
      <c r="D34" s="348">
        <f t="shared" ref="D34:I34" si="1">SUM(D29:D32)</f>
        <v>12</v>
      </c>
      <c r="E34" s="348">
        <f t="shared" si="1"/>
        <v>988.18</v>
      </c>
      <c r="F34" s="348">
        <f t="shared" si="1"/>
        <v>1690.53</v>
      </c>
      <c r="G34" s="348">
        <f t="shared" si="1"/>
        <v>635.72</v>
      </c>
      <c r="H34" s="348">
        <f t="shared" si="1"/>
        <v>3610.42</v>
      </c>
      <c r="I34" s="348">
        <f t="shared" si="1"/>
        <v>5897.77</v>
      </c>
      <c r="J34" s="334"/>
      <c r="K34" s="332"/>
      <c r="L34" s="324"/>
      <c r="M34" s="324"/>
      <c r="N34" s="324"/>
    </row>
    <row r="35" spans="2:14" x14ac:dyDescent="0.2">
      <c r="B35" s="127"/>
      <c r="C35" s="336"/>
      <c r="D35" s="337"/>
      <c r="E35" s="333"/>
      <c r="F35" s="338"/>
      <c r="G35" s="333"/>
      <c r="H35" s="333"/>
      <c r="I35" s="324"/>
      <c r="J35" s="334"/>
      <c r="K35" s="324"/>
      <c r="L35" s="324"/>
      <c r="M35" s="324"/>
      <c r="N35" s="324"/>
    </row>
    <row r="36" spans="2:14" x14ac:dyDescent="0.2">
      <c r="B36" s="328" t="s">
        <v>257</v>
      </c>
      <c r="C36" s="326" t="s">
        <v>152</v>
      </c>
      <c r="D36" s="326" t="s">
        <v>169</v>
      </c>
      <c r="E36" s="324"/>
      <c r="F36" s="324"/>
      <c r="G36" s="324"/>
      <c r="H36" s="324"/>
      <c r="I36" s="324"/>
      <c r="J36" s="324"/>
      <c r="K36" s="324"/>
      <c r="L36" s="324"/>
      <c r="M36" s="324"/>
      <c r="N36" s="324"/>
    </row>
    <row r="37" spans="2:14" x14ac:dyDescent="0.2">
      <c r="B37" s="130" t="s">
        <v>151</v>
      </c>
      <c r="C37" s="350">
        <v>12795</v>
      </c>
      <c r="D37" s="350">
        <v>4619</v>
      </c>
      <c r="E37" s="324"/>
      <c r="F37" s="332"/>
      <c r="G37" s="324"/>
      <c r="H37" s="324"/>
      <c r="I37" s="324"/>
      <c r="J37" s="324"/>
      <c r="K37" s="324"/>
      <c r="L37" s="324"/>
      <c r="M37" s="324"/>
      <c r="N37" s="324"/>
    </row>
    <row r="38" spans="2:14" x14ac:dyDescent="0.2">
      <c r="B38" s="128" t="s">
        <v>150</v>
      </c>
      <c r="C38" s="350">
        <v>46</v>
      </c>
      <c r="D38" s="350">
        <v>3258</v>
      </c>
      <c r="E38" s="324"/>
      <c r="F38" s="332"/>
      <c r="G38" s="324"/>
      <c r="H38" s="324"/>
      <c r="I38" s="324"/>
      <c r="J38" s="324"/>
      <c r="K38" s="324"/>
      <c r="L38" s="324"/>
      <c r="M38" s="324"/>
      <c r="N38" s="324"/>
    </row>
    <row r="39" spans="2:14" x14ac:dyDescent="0.2">
      <c r="B39" s="131" t="s">
        <v>175</v>
      </c>
      <c r="C39" s="348">
        <f>SUM(C37:C38)</f>
        <v>12841</v>
      </c>
      <c r="D39" s="348">
        <f>SUM(D37:D38)</f>
        <v>7877</v>
      </c>
      <c r="E39" s="324"/>
      <c r="F39" s="324"/>
      <c r="G39" s="324"/>
      <c r="H39" s="324"/>
      <c r="I39" s="324"/>
      <c r="J39" s="324"/>
      <c r="K39" s="324"/>
      <c r="L39" s="324"/>
      <c r="M39" s="324"/>
      <c r="N39" s="324"/>
    </row>
    <row r="40" spans="2:14" x14ac:dyDescent="0.2">
      <c r="B40" s="127"/>
      <c r="C40" s="335"/>
      <c r="D40" s="335"/>
      <c r="E40" s="335"/>
      <c r="F40" s="324"/>
      <c r="G40" s="324"/>
      <c r="H40" s="324"/>
      <c r="I40" s="324"/>
      <c r="J40" s="324"/>
      <c r="K40" s="324"/>
      <c r="L40" s="324"/>
      <c r="M40" s="324"/>
      <c r="N40" s="324"/>
    </row>
    <row r="41" spans="2:14" x14ac:dyDescent="0.2">
      <c r="B41" s="132" t="s">
        <v>113</v>
      </c>
      <c r="C41" s="118"/>
      <c r="D41" s="324"/>
      <c r="E41" s="324"/>
      <c r="F41" s="324"/>
      <c r="G41" s="324"/>
      <c r="H41" s="324"/>
      <c r="I41" s="324"/>
      <c r="J41" s="324"/>
      <c r="K41" s="324"/>
      <c r="L41" s="324"/>
      <c r="M41" s="324"/>
      <c r="N41" s="324"/>
    </row>
    <row r="42" spans="2:14" x14ac:dyDescent="0.2">
      <c r="B42" s="128" t="s">
        <v>149</v>
      </c>
      <c r="C42" s="350">
        <v>1</v>
      </c>
      <c r="D42" s="324"/>
      <c r="E42" s="324"/>
      <c r="F42" s="324"/>
      <c r="G42" s="324"/>
      <c r="H42" s="324"/>
      <c r="I42" s="324"/>
      <c r="J42" s="324"/>
      <c r="K42" s="324"/>
      <c r="L42" s="324"/>
      <c r="M42" s="324"/>
      <c r="N42" s="324"/>
    </row>
    <row r="43" spans="2:14" x14ac:dyDescent="0.2">
      <c r="B43" s="128" t="s">
        <v>114</v>
      </c>
      <c r="C43" s="350">
        <v>83.999999999999986</v>
      </c>
      <c r="D43" s="324"/>
      <c r="E43" s="324"/>
      <c r="F43" s="324"/>
      <c r="G43" s="324"/>
      <c r="H43" s="324"/>
      <c r="I43" s="324"/>
      <c r="J43" s="324"/>
      <c r="K43" s="324"/>
      <c r="L43" s="324"/>
      <c r="M43" s="324"/>
      <c r="N43" s="324"/>
    </row>
    <row r="44" spans="2:14" x14ac:dyDescent="0.2">
      <c r="B44" s="128" t="s">
        <v>115</v>
      </c>
      <c r="C44" s="350">
        <v>609263.25930825179</v>
      </c>
      <c r="D44" s="324"/>
      <c r="E44" s="324"/>
      <c r="F44" s="324"/>
      <c r="G44" s="324"/>
      <c r="H44" s="324"/>
      <c r="I44" s="324"/>
      <c r="J44" s="324"/>
      <c r="K44" s="324"/>
      <c r="L44" s="324"/>
      <c r="M44" s="324"/>
      <c r="N44" s="324"/>
    </row>
    <row r="45" spans="2:14" x14ac:dyDescent="0.2">
      <c r="B45" s="128" t="s">
        <v>116</v>
      </c>
      <c r="C45" s="350">
        <v>47167.740691748106</v>
      </c>
      <c r="D45" s="324"/>
      <c r="E45" s="324"/>
      <c r="F45" s="324"/>
      <c r="G45" s="324"/>
      <c r="H45" s="324"/>
      <c r="I45" s="324"/>
      <c r="J45" s="324"/>
      <c r="K45" s="324"/>
      <c r="L45" s="324"/>
      <c r="M45" s="324"/>
      <c r="N45" s="324"/>
    </row>
    <row r="46" spans="2:14" x14ac:dyDescent="0.2">
      <c r="B46" s="131" t="s">
        <v>117</v>
      </c>
      <c r="C46" s="348">
        <f>SUM(C42:C45)</f>
        <v>656515.99999999988</v>
      </c>
      <c r="D46" s="324"/>
      <c r="E46" s="324"/>
      <c r="F46" s="324"/>
      <c r="G46" s="324"/>
      <c r="H46" s="324"/>
      <c r="I46" s="324"/>
      <c r="J46" s="324"/>
      <c r="K46" s="324"/>
      <c r="L46" s="324"/>
      <c r="M46" s="324"/>
      <c r="N46" s="324"/>
    </row>
    <row r="47" spans="2:14" x14ac:dyDescent="0.2">
      <c r="B47" s="127"/>
      <c r="C47" s="127"/>
      <c r="D47" s="324"/>
      <c r="E47" s="324"/>
      <c r="F47" s="324"/>
      <c r="G47" s="324"/>
      <c r="H47" s="324"/>
      <c r="I47" s="324"/>
      <c r="J47" s="324"/>
      <c r="K47" s="324"/>
      <c r="L47" s="324"/>
      <c r="M47" s="324"/>
      <c r="N47" s="324"/>
    </row>
    <row r="48" spans="2:14" x14ac:dyDescent="0.2">
      <c r="B48" s="551" t="s">
        <v>173</v>
      </c>
      <c r="C48" s="552"/>
      <c r="D48" s="324"/>
      <c r="E48" s="324"/>
      <c r="F48" s="324"/>
      <c r="G48" s="324"/>
      <c r="H48" s="324"/>
      <c r="I48" s="324"/>
      <c r="J48" s="324"/>
      <c r="K48" s="324"/>
      <c r="L48" s="324"/>
      <c r="M48" s="324"/>
      <c r="N48" s="324"/>
    </row>
    <row r="49" spans="2:14" x14ac:dyDescent="0.2">
      <c r="B49" s="128" t="s">
        <v>149</v>
      </c>
      <c r="C49" s="350">
        <v>11325</v>
      </c>
      <c r="D49" s="324"/>
      <c r="E49" s="332"/>
      <c r="F49" s="324"/>
      <c r="G49" s="324"/>
      <c r="H49" s="324"/>
      <c r="I49" s="324"/>
      <c r="J49" s="324"/>
      <c r="K49" s="324"/>
      <c r="L49" s="324"/>
      <c r="M49" s="324"/>
      <c r="N49" s="324"/>
    </row>
    <row r="50" spans="2:14" x14ac:dyDescent="0.2">
      <c r="B50" s="339" t="s">
        <v>151</v>
      </c>
      <c r="C50" s="350">
        <v>203476</v>
      </c>
      <c r="D50" s="324"/>
      <c r="E50" s="332"/>
      <c r="F50" s="324"/>
      <c r="G50" s="324"/>
      <c r="H50" s="324"/>
      <c r="I50" s="324"/>
      <c r="J50" s="324"/>
      <c r="K50" s="324"/>
      <c r="L50" s="324"/>
      <c r="M50" s="324"/>
      <c r="N50" s="324"/>
    </row>
    <row r="51" spans="2:14" x14ac:dyDescent="0.2">
      <c r="B51" s="131" t="s">
        <v>175</v>
      </c>
      <c r="C51" s="348">
        <f>SUM(C48:C50)</f>
        <v>214801</v>
      </c>
      <c r="D51" s="324"/>
      <c r="E51" s="324"/>
      <c r="F51" s="324"/>
      <c r="G51" s="324"/>
      <c r="H51" s="324"/>
      <c r="I51" s="324"/>
      <c r="J51" s="324"/>
      <c r="K51" s="324"/>
      <c r="L51" s="324"/>
      <c r="M51" s="324"/>
      <c r="N51" s="324"/>
    </row>
    <row r="52" spans="2:14" x14ac:dyDescent="0.2">
      <c r="B52" s="127"/>
      <c r="C52" s="127"/>
      <c r="D52" s="324"/>
      <c r="E52" s="324"/>
      <c r="F52" s="324"/>
      <c r="G52" s="324"/>
      <c r="H52" s="324"/>
      <c r="I52" s="324"/>
      <c r="J52" s="324"/>
      <c r="K52" s="324"/>
      <c r="L52" s="324"/>
      <c r="M52" s="324"/>
      <c r="N52" s="324"/>
    </row>
    <row r="53" spans="2:14" x14ac:dyDescent="0.2">
      <c r="B53" s="551" t="s">
        <v>170</v>
      </c>
      <c r="C53" s="552"/>
      <c r="D53" s="324"/>
      <c r="E53" s="324"/>
      <c r="F53" s="324"/>
      <c r="G53" s="324"/>
      <c r="H53" s="324"/>
      <c r="I53" s="324"/>
      <c r="J53" s="324"/>
      <c r="K53" s="324"/>
      <c r="L53" s="324"/>
      <c r="M53" s="324"/>
      <c r="N53" s="324"/>
    </row>
    <row r="54" spans="2:14" x14ac:dyDescent="0.2">
      <c r="B54" s="130" t="s">
        <v>171</v>
      </c>
      <c r="C54" s="331">
        <v>4.1000000000000002E-2</v>
      </c>
      <c r="D54" s="332"/>
      <c r="E54" s="324"/>
      <c r="F54" s="324"/>
      <c r="G54" s="324"/>
      <c r="H54" s="324"/>
      <c r="I54" s="324"/>
      <c r="J54" s="324"/>
      <c r="K54" s="324"/>
      <c r="L54" s="324"/>
      <c r="M54" s="324"/>
      <c r="N54" s="324"/>
    </row>
    <row r="55" spans="2:14" x14ac:dyDescent="0.2">
      <c r="B55" s="130" t="s">
        <v>172</v>
      </c>
      <c r="C55" s="353">
        <v>1472</v>
      </c>
      <c r="D55" s="332"/>
      <c r="E55" s="324"/>
      <c r="F55" s="324"/>
      <c r="G55" s="324"/>
      <c r="H55" s="324"/>
      <c r="I55" s="324"/>
      <c r="J55" s="324"/>
      <c r="K55" s="324"/>
      <c r="L55" s="324"/>
      <c r="M55" s="324"/>
      <c r="N55" s="324"/>
    </row>
    <row r="56" spans="2:14" x14ac:dyDescent="0.2">
      <c r="B56" s="130" t="s">
        <v>174</v>
      </c>
      <c r="C56" s="340">
        <v>1982</v>
      </c>
      <c r="D56" s="332"/>
      <c r="E56" s="324"/>
      <c r="F56" s="324"/>
      <c r="G56" s="324"/>
      <c r="H56" s="324"/>
      <c r="I56" s="324"/>
      <c r="J56" s="324"/>
      <c r="K56" s="324"/>
      <c r="L56" s="324"/>
      <c r="M56" s="324"/>
      <c r="N56" s="324"/>
    </row>
    <row r="58" spans="2:14" x14ac:dyDescent="0.2">
      <c r="B58" s="548" t="s">
        <v>286</v>
      </c>
      <c r="C58" s="549"/>
      <c r="D58" s="550"/>
    </row>
  </sheetData>
  <mergeCells count="15">
    <mergeCell ref="B18:B19"/>
    <mergeCell ref="C18:C19"/>
    <mergeCell ref="B58:D58"/>
    <mergeCell ref="D6:E6"/>
    <mergeCell ref="B53:C53"/>
    <mergeCell ref="B48:C48"/>
    <mergeCell ref="B6:B7"/>
    <mergeCell ref="C6:C7"/>
    <mergeCell ref="B27:B28"/>
    <mergeCell ref="C27:C28"/>
    <mergeCell ref="F6:H6"/>
    <mergeCell ref="D18:E18"/>
    <mergeCell ref="F18:H18"/>
    <mergeCell ref="D27:F27"/>
    <mergeCell ref="G27:I27"/>
  </mergeCells>
  <phoneticPr fontId="33" type="noConversion"/>
  <pageMargins left="0.74803149606299213" right="0.74803149606299213" top="0.98425196850393704" bottom="0.98425196850393704" header="0.51181102362204722" footer="0.51181102362204722"/>
  <pageSetup paperSize="8"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5"/>
  <sheetViews>
    <sheetView view="pageBreakPreview" zoomScaleNormal="100" zoomScaleSheetLayoutView="100" workbookViewId="0">
      <selection activeCell="H20" sqref="H20"/>
    </sheetView>
  </sheetViews>
  <sheetFormatPr defaultRowHeight="12.75" x14ac:dyDescent="0.2"/>
  <cols>
    <col min="1" max="1" width="11.42578125" customWidth="1"/>
    <col min="2" max="2" width="14.85546875" customWidth="1"/>
    <col min="3" max="3" width="13.7109375" customWidth="1"/>
    <col min="4" max="4" width="15.28515625" customWidth="1"/>
    <col min="5" max="5" width="29.140625" style="312" customWidth="1"/>
    <col min="6" max="11" width="15.7109375" customWidth="1"/>
  </cols>
  <sheetData>
    <row r="1" spans="2:11" ht="20.25" x14ac:dyDescent="0.3">
      <c r="B1" s="112" t="str">
        <f>Cover!C22</f>
        <v>United Energy Distribution Pty Limited</v>
      </c>
      <c r="C1" s="112"/>
      <c r="D1" s="112"/>
      <c r="E1" s="372"/>
      <c r="F1" s="113"/>
    </row>
    <row r="2" spans="2:11" ht="20.25" x14ac:dyDescent="0.3">
      <c r="B2" s="112" t="s">
        <v>272</v>
      </c>
      <c r="C2" s="112"/>
      <c r="D2" s="112"/>
      <c r="E2" s="372"/>
      <c r="F2" s="344"/>
      <c r="G2" s="344"/>
      <c r="H2" s="367"/>
      <c r="I2" s="367"/>
      <c r="J2" s="367"/>
    </row>
    <row r="3" spans="2:11" ht="20.25" x14ac:dyDescent="0.3">
      <c r="B3" s="82">
        <v>2013</v>
      </c>
      <c r="C3" s="82"/>
      <c r="D3" s="82"/>
      <c r="E3" s="372"/>
      <c r="F3" s="113"/>
    </row>
    <row r="4" spans="2:11" ht="15.75" x14ac:dyDescent="0.2">
      <c r="B4" s="553" t="s">
        <v>283</v>
      </c>
      <c r="C4" s="553"/>
      <c r="D4" s="553"/>
      <c r="E4" s="372"/>
      <c r="F4" s="332"/>
      <c r="G4" s="356"/>
      <c r="H4" s="113"/>
      <c r="I4" s="113"/>
      <c r="J4" s="113"/>
      <c r="K4" s="113"/>
    </row>
    <row r="5" spans="2:11" s="272" customFormat="1" ht="15.75" x14ac:dyDescent="0.2">
      <c r="B5" s="274"/>
      <c r="C5" s="274"/>
      <c r="D5" s="274"/>
      <c r="E5" s="372"/>
      <c r="F5" s="113"/>
      <c r="G5" s="113"/>
      <c r="H5" s="113"/>
      <c r="I5" s="113"/>
      <c r="J5" s="113"/>
      <c r="K5" s="113"/>
    </row>
    <row r="6" spans="2:11" s="254" customFormat="1" ht="57.75" customHeight="1" x14ac:dyDescent="0.2">
      <c r="B6" s="98" t="s">
        <v>443</v>
      </c>
      <c r="C6" s="98" t="s">
        <v>98</v>
      </c>
      <c r="D6" s="98" t="s">
        <v>6</v>
      </c>
      <c r="E6" s="375" t="s">
        <v>284</v>
      </c>
      <c r="F6" s="98" t="s">
        <v>28</v>
      </c>
      <c r="G6" s="98" t="s">
        <v>504</v>
      </c>
      <c r="H6" s="98" t="s">
        <v>445</v>
      </c>
      <c r="I6" s="98" t="s">
        <v>271</v>
      </c>
      <c r="J6" s="98" t="s">
        <v>270</v>
      </c>
      <c r="K6" s="98" t="s">
        <v>509</v>
      </c>
    </row>
    <row r="7" spans="2:11" ht="14.1" customHeight="1" x14ac:dyDescent="0.2">
      <c r="B7" s="309">
        <v>41276</v>
      </c>
      <c r="C7" s="310" t="s">
        <v>1007</v>
      </c>
      <c r="D7" s="310" t="s">
        <v>541</v>
      </c>
      <c r="E7" s="374" t="s">
        <v>1034</v>
      </c>
      <c r="F7" s="362">
        <v>101</v>
      </c>
      <c r="G7" s="362">
        <f>H7/F7</f>
        <v>210</v>
      </c>
      <c r="H7" s="362">
        <v>21210</v>
      </c>
      <c r="I7" s="363">
        <v>3.2829259987307874E-2</v>
      </c>
      <c r="J7" s="363">
        <v>1.5632980946337084E-4</v>
      </c>
      <c r="K7" s="362">
        <v>0</v>
      </c>
    </row>
    <row r="8" spans="2:11" ht="14.1" customHeight="1" x14ac:dyDescent="0.2">
      <c r="B8" s="309">
        <v>41276</v>
      </c>
      <c r="C8" s="310" t="s">
        <v>996</v>
      </c>
      <c r="D8" s="310" t="s">
        <v>856</v>
      </c>
      <c r="E8" s="374" t="s">
        <v>1035</v>
      </c>
      <c r="F8" s="362">
        <v>2</v>
      </c>
      <c r="G8" s="362">
        <f t="shared" ref="G8:G71" si="0">H8/F8</f>
        <v>0</v>
      </c>
      <c r="H8" s="362">
        <v>0</v>
      </c>
      <c r="I8" s="363">
        <v>0</v>
      </c>
      <c r="J8" s="363">
        <v>3.0956397913538782E-6</v>
      </c>
      <c r="K8" s="362">
        <v>0</v>
      </c>
    </row>
    <row r="9" spans="2:11" ht="14.1" customHeight="1" x14ac:dyDescent="0.2">
      <c r="B9" s="309">
        <v>41276</v>
      </c>
      <c r="C9" s="310" t="s">
        <v>1021</v>
      </c>
      <c r="D9" s="310" t="s">
        <v>541</v>
      </c>
      <c r="E9" s="374" t="s">
        <v>1035</v>
      </c>
      <c r="F9" s="362">
        <v>9</v>
      </c>
      <c r="G9" s="362">
        <f t="shared" si="0"/>
        <v>330</v>
      </c>
      <c r="H9" s="362">
        <v>2970</v>
      </c>
      <c r="I9" s="363">
        <v>4.5970250901605086E-3</v>
      </c>
      <c r="J9" s="363">
        <v>1.3930379061092452E-5</v>
      </c>
      <c r="K9" s="362">
        <v>0</v>
      </c>
    </row>
    <row r="10" spans="2:11" ht="14.1" customHeight="1" x14ac:dyDescent="0.2">
      <c r="B10" s="309">
        <v>41276</v>
      </c>
      <c r="C10" s="310" t="s">
        <v>758</v>
      </c>
      <c r="D10" s="310" t="s">
        <v>541</v>
      </c>
      <c r="E10" s="374" t="s">
        <v>1035</v>
      </c>
      <c r="F10" s="362">
        <v>41</v>
      </c>
      <c r="G10" s="362">
        <f t="shared" si="0"/>
        <v>410</v>
      </c>
      <c r="H10" s="362">
        <v>16810</v>
      </c>
      <c r="I10" s="363">
        <v>2.6018852446329344E-2</v>
      </c>
      <c r="J10" s="363">
        <v>6.3460615722754499E-5</v>
      </c>
      <c r="K10" s="362">
        <v>0</v>
      </c>
    </row>
    <row r="11" spans="2:11" ht="14.1" customHeight="1" x14ac:dyDescent="0.2">
      <c r="B11" s="309">
        <v>41277</v>
      </c>
      <c r="C11" s="310" t="s">
        <v>754</v>
      </c>
      <c r="D11" s="310" t="s">
        <v>541</v>
      </c>
      <c r="E11" s="374" t="s">
        <v>1035</v>
      </c>
      <c r="F11" s="362">
        <v>41</v>
      </c>
      <c r="G11" s="362">
        <f t="shared" si="0"/>
        <v>270</v>
      </c>
      <c r="H11" s="362">
        <v>11070</v>
      </c>
      <c r="I11" s="363">
        <v>1.7134366245143716E-2</v>
      </c>
      <c r="J11" s="363">
        <v>6.3460615722754499E-5</v>
      </c>
      <c r="K11" s="362">
        <v>0</v>
      </c>
    </row>
    <row r="12" spans="2:11" ht="14.1" customHeight="1" x14ac:dyDescent="0.2">
      <c r="B12" s="309">
        <v>41277</v>
      </c>
      <c r="C12" s="310" t="s">
        <v>994</v>
      </c>
      <c r="D12" s="310" t="s">
        <v>541</v>
      </c>
      <c r="E12" s="374" t="s">
        <v>1034</v>
      </c>
      <c r="F12" s="362">
        <v>60</v>
      </c>
      <c r="G12" s="362">
        <f t="shared" si="0"/>
        <v>480</v>
      </c>
      <c r="H12" s="362">
        <v>28800</v>
      </c>
      <c r="I12" s="363">
        <v>4.4577212995495843E-2</v>
      </c>
      <c r="J12" s="363">
        <v>9.2869193740616345E-5</v>
      </c>
      <c r="K12" s="362">
        <v>0</v>
      </c>
    </row>
    <row r="13" spans="2:11" ht="14.1" customHeight="1" x14ac:dyDescent="0.2">
      <c r="B13" s="309">
        <v>41278</v>
      </c>
      <c r="C13" s="310" t="s">
        <v>647</v>
      </c>
      <c r="D13" s="310" t="s">
        <v>856</v>
      </c>
      <c r="E13" s="374" t="s">
        <v>1036</v>
      </c>
      <c r="F13" s="362">
        <v>262</v>
      </c>
      <c r="G13" s="362">
        <f t="shared" si="0"/>
        <v>270</v>
      </c>
      <c r="H13" s="362">
        <v>70740</v>
      </c>
      <c r="I13" s="363">
        <v>0.10949277942018666</v>
      </c>
      <c r="J13" s="363">
        <v>4.0552881266735805E-4</v>
      </c>
      <c r="K13" s="362">
        <v>0</v>
      </c>
    </row>
    <row r="14" spans="2:11" ht="14.1" customHeight="1" x14ac:dyDescent="0.2">
      <c r="B14" s="309">
        <v>41280</v>
      </c>
      <c r="C14" s="310" t="s">
        <v>1017</v>
      </c>
      <c r="D14" s="310" t="s">
        <v>856</v>
      </c>
      <c r="E14" s="374" t="s">
        <v>1034</v>
      </c>
      <c r="F14" s="362">
        <v>8</v>
      </c>
      <c r="G14" s="362">
        <f t="shared" si="0"/>
        <v>360</v>
      </c>
      <c r="H14" s="362">
        <v>2880</v>
      </c>
      <c r="I14" s="363">
        <v>4.4577212995495843E-3</v>
      </c>
      <c r="J14" s="363">
        <v>1.2382559165415513E-5</v>
      </c>
      <c r="K14" s="362">
        <v>0</v>
      </c>
    </row>
    <row r="15" spans="2:11" ht="14.1" customHeight="1" x14ac:dyDescent="0.2">
      <c r="B15" s="309">
        <v>41281</v>
      </c>
      <c r="C15" s="310" t="s">
        <v>649</v>
      </c>
      <c r="D15" s="310" t="s">
        <v>541</v>
      </c>
      <c r="E15" s="374" t="s">
        <v>1036</v>
      </c>
      <c r="F15" s="362">
        <v>14</v>
      </c>
      <c r="G15" s="362">
        <f t="shared" si="0"/>
        <v>175</v>
      </c>
      <c r="H15" s="362">
        <v>2450</v>
      </c>
      <c r="I15" s="363">
        <v>3.7921587444085005E-3</v>
      </c>
      <c r="J15" s="363">
        <v>2.1669478539477147E-5</v>
      </c>
      <c r="K15" s="362">
        <v>0</v>
      </c>
    </row>
    <row r="16" spans="2:11" ht="14.1" customHeight="1" x14ac:dyDescent="0.2">
      <c r="B16" s="309">
        <v>41281</v>
      </c>
      <c r="C16" s="310" t="s">
        <v>861</v>
      </c>
      <c r="D16" s="310" t="s">
        <v>541</v>
      </c>
      <c r="E16" s="374" t="s">
        <v>1034</v>
      </c>
      <c r="F16" s="362">
        <v>28</v>
      </c>
      <c r="G16" s="362">
        <f t="shared" si="0"/>
        <v>165</v>
      </c>
      <c r="H16" s="362">
        <v>4620</v>
      </c>
      <c r="I16" s="363">
        <v>7.1509279180274584E-3</v>
      </c>
      <c r="J16" s="363">
        <v>4.3338957078954294E-5</v>
      </c>
      <c r="K16" s="362">
        <v>0</v>
      </c>
    </row>
    <row r="17" spans="2:11" ht="14.1" customHeight="1" x14ac:dyDescent="0.2">
      <c r="B17" s="309">
        <v>41281</v>
      </c>
      <c r="C17" s="310" t="s">
        <v>981</v>
      </c>
      <c r="D17" s="310" t="s">
        <v>541</v>
      </c>
      <c r="E17" s="374" t="s">
        <v>1037</v>
      </c>
      <c r="F17" s="362">
        <v>100</v>
      </c>
      <c r="G17" s="362">
        <f t="shared" si="0"/>
        <v>335</v>
      </c>
      <c r="H17" s="362">
        <v>33500</v>
      </c>
      <c r="I17" s="363">
        <v>5.1851966505177455E-2</v>
      </c>
      <c r="J17" s="363">
        <v>1.5478198956769389E-4</v>
      </c>
      <c r="K17" s="362">
        <v>0</v>
      </c>
    </row>
    <row r="18" spans="2:11" ht="14.1" customHeight="1" x14ac:dyDescent="0.2">
      <c r="B18" s="309">
        <v>41282</v>
      </c>
      <c r="C18" s="310" t="s">
        <v>589</v>
      </c>
      <c r="D18" s="310" t="s">
        <v>541</v>
      </c>
      <c r="E18" s="374"/>
      <c r="F18" s="362">
        <v>56</v>
      </c>
      <c r="G18" s="362">
        <f t="shared" si="0"/>
        <v>130</v>
      </c>
      <c r="H18" s="362">
        <v>7280</v>
      </c>
      <c r="I18" s="363">
        <v>1.1268128840528116E-2</v>
      </c>
      <c r="J18" s="363">
        <v>8.6677914157908589E-5</v>
      </c>
      <c r="K18" s="362">
        <v>0</v>
      </c>
    </row>
    <row r="19" spans="2:11" ht="14.1" customHeight="1" x14ac:dyDescent="0.2">
      <c r="B19" s="309">
        <v>41282</v>
      </c>
      <c r="C19" s="310" t="s">
        <v>828</v>
      </c>
      <c r="D19" s="310" t="s">
        <v>541</v>
      </c>
      <c r="E19" s="374" t="s">
        <v>1035</v>
      </c>
      <c r="F19" s="362">
        <v>1</v>
      </c>
      <c r="G19" s="362">
        <f t="shared" si="0"/>
        <v>250</v>
      </c>
      <c r="H19" s="362">
        <v>250</v>
      </c>
      <c r="I19" s="363">
        <v>3.8695497391923476E-4</v>
      </c>
      <c r="J19" s="363">
        <v>1.5478198956769391E-6</v>
      </c>
      <c r="K19" s="362">
        <v>0</v>
      </c>
    </row>
    <row r="20" spans="2:11" ht="14.1" customHeight="1" x14ac:dyDescent="0.2">
      <c r="B20" s="309">
        <v>41282</v>
      </c>
      <c r="C20" s="310" t="s">
        <v>745</v>
      </c>
      <c r="D20" s="310" t="s">
        <v>541</v>
      </c>
      <c r="E20" s="374" t="s">
        <v>1038</v>
      </c>
      <c r="F20" s="362">
        <v>1</v>
      </c>
      <c r="G20" s="362">
        <f t="shared" si="0"/>
        <v>240</v>
      </c>
      <c r="H20" s="362">
        <v>240</v>
      </c>
      <c r="I20" s="363">
        <v>3.7147677496246538E-4</v>
      </c>
      <c r="J20" s="363">
        <v>1.5478198956769391E-6</v>
      </c>
      <c r="K20" s="362">
        <v>0</v>
      </c>
    </row>
    <row r="21" spans="2:11" ht="14.1" customHeight="1" x14ac:dyDescent="0.2">
      <c r="B21" s="309">
        <v>41282</v>
      </c>
      <c r="C21" s="310" t="s">
        <v>980</v>
      </c>
      <c r="D21" s="310" t="s">
        <v>541</v>
      </c>
      <c r="E21" s="374" t="s">
        <v>1034</v>
      </c>
      <c r="F21" s="362">
        <v>32</v>
      </c>
      <c r="G21" s="362">
        <f t="shared" si="0"/>
        <v>340</v>
      </c>
      <c r="H21" s="362">
        <v>10880</v>
      </c>
      <c r="I21" s="363">
        <v>1.6840280464965097E-2</v>
      </c>
      <c r="J21" s="363">
        <v>4.9530236661662051E-5</v>
      </c>
      <c r="K21" s="362">
        <v>0</v>
      </c>
    </row>
    <row r="22" spans="2:11" ht="14.1" customHeight="1" x14ac:dyDescent="0.2">
      <c r="B22" s="309">
        <v>41282</v>
      </c>
      <c r="C22" s="310" t="s">
        <v>600</v>
      </c>
      <c r="D22" s="310" t="s">
        <v>541</v>
      </c>
      <c r="E22" s="374" t="s">
        <v>1034</v>
      </c>
      <c r="F22" s="362">
        <v>42</v>
      </c>
      <c r="G22" s="362">
        <f t="shared" si="0"/>
        <v>320</v>
      </c>
      <c r="H22" s="362">
        <v>13440</v>
      </c>
      <c r="I22" s="363">
        <v>2.0802699397898059E-2</v>
      </c>
      <c r="J22" s="363">
        <v>6.5008435618431435E-5</v>
      </c>
      <c r="K22" s="362">
        <v>0</v>
      </c>
    </row>
    <row r="23" spans="2:11" ht="14.1" customHeight="1" x14ac:dyDescent="0.2">
      <c r="B23" s="309">
        <v>41282</v>
      </c>
      <c r="C23" s="310" t="s">
        <v>901</v>
      </c>
      <c r="D23" s="310" t="s">
        <v>541</v>
      </c>
      <c r="E23" s="374" t="s">
        <v>1035</v>
      </c>
      <c r="F23" s="362">
        <v>7</v>
      </c>
      <c r="G23" s="362">
        <f t="shared" si="0"/>
        <v>375</v>
      </c>
      <c r="H23" s="362">
        <v>2625</v>
      </c>
      <c r="I23" s="363">
        <v>4.0630272261519646E-3</v>
      </c>
      <c r="J23" s="363">
        <v>1.0834739269738574E-5</v>
      </c>
      <c r="K23" s="362">
        <v>0</v>
      </c>
    </row>
    <row r="24" spans="2:11" ht="14.1" customHeight="1" x14ac:dyDescent="0.2">
      <c r="B24" s="309">
        <v>41282</v>
      </c>
      <c r="C24" s="310" t="s">
        <v>998</v>
      </c>
      <c r="D24" s="310" t="s">
        <v>856</v>
      </c>
      <c r="E24" s="374" t="s">
        <v>1034</v>
      </c>
      <c r="F24" s="362">
        <v>35</v>
      </c>
      <c r="G24" s="362">
        <f t="shared" si="0"/>
        <v>285</v>
      </c>
      <c r="H24" s="362">
        <v>9975</v>
      </c>
      <c r="I24" s="363">
        <v>1.5439503459377467E-2</v>
      </c>
      <c r="J24" s="363">
        <v>5.4173696348692865E-5</v>
      </c>
      <c r="K24" s="362">
        <v>0</v>
      </c>
    </row>
    <row r="25" spans="2:11" ht="14.1" customHeight="1" x14ac:dyDescent="0.2">
      <c r="B25" s="309">
        <v>41282</v>
      </c>
      <c r="C25" s="310" t="s">
        <v>794</v>
      </c>
      <c r="D25" s="310" t="s">
        <v>541</v>
      </c>
      <c r="E25" s="374" t="s">
        <v>1035</v>
      </c>
      <c r="F25" s="362">
        <v>27</v>
      </c>
      <c r="G25" s="362">
        <f t="shared" si="0"/>
        <v>320</v>
      </c>
      <c r="H25" s="362">
        <v>8640</v>
      </c>
      <c r="I25" s="363">
        <v>1.3373163898648753E-2</v>
      </c>
      <c r="J25" s="363">
        <v>4.1791137183277352E-5</v>
      </c>
      <c r="K25" s="362">
        <v>0</v>
      </c>
    </row>
    <row r="26" spans="2:11" ht="14.1" customHeight="1" x14ac:dyDescent="0.2">
      <c r="B26" s="309">
        <v>41283</v>
      </c>
      <c r="C26" s="310" t="s">
        <v>736</v>
      </c>
      <c r="D26" s="310" t="s">
        <v>541</v>
      </c>
      <c r="E26" s="374" t="s">
        <v>1034</v>
      </c>
      <c r="F26" s="362">
        <v>32</v>
      </c>
      <c r="G26" s="362">
        <f t="shared" si="0"/>
        <v>170</v>
      </c>
      <c r="H26" s="362">
        <v>5440</v>
      </c>
      <c r="I26" s="363">
        <v>8.4201402324825484E-3</v>
      </c>
      <c r="J26" s="363">
        <v>4.9530236661662051E-5</v>
      </c>
      <c r="K26" s="362">
        <v>0</v>
      </c>
    </row>
    <row r="27" spans="2:11" ht="14.1" customHeight="1" x14ac:dyDescent="0.2">
      <c r="B27" s="309">
        <v>41283</v>
      </c>
      <c r="C27" s="310" t="s">
        <v>1007</v>
      </c>
      <c r="D27" s="310" t="s">
        <v>541</v>
      </c>
      <c r="E27" s="374" t="s">
        <v>1039</v>
      </c>
      <c r="F27" s="362">
        <v>72</v>
      </c>
      <c r="G27" s="362">
        <f t="shared" si="0"/>
        <v>445</v>
      </c>
      <c r="H27" s="362">
        <v>32040</v>
      </c>
      <c r="I27" s="363">
        <v>4.9592149457489125E-2</v>
      </c>
      <c r="J27" s="363">
        <v>1.1144303248873961E-4</v>
      </c>
      <c r="K27" s="362">
        <v>0</v>
      </c>
    </row>
    <row r="28" spans="2:11" ht="14.1" customHeight="1" x14ac:dyDescent="0.2">
      <c r="B28" s="309">
        <v>41283</v>
      </c>
      <c r="C28" s="310" t="s">
        <v>754</v>
      </c>
      <c r="D28" s="310" t="s">
        <v>541</v>
      </c>
      <c r="E28" s="374" t="s">
        <v>1034</v>
      </c>
      <c r="F28" s="362">
        <v>21</v>
      </c>
      <c r="G28" s="362">
        <f t="shared" si="0"/>
        <v>265</v>
      </c>
      <c r="H28" s="362">
        <v>5565</v>
      </c>
      <c r="I28" s="363">
        <v>8.6136177194421661E-3</v>
      </c>
      <c r="J28" s="363">
        <v>3.2504217809215717E-5</v>
      </c>
      <c r="K28" s="362">
        <v>0</v>
      </c>
    </row>
    <row r="29" spans="2:11" ht="14.1" customHeight="1" x14ac:dyDescent="0.2">
      <c r="B29" s="309">
        <v>41283</v>
      </c>
      <c r="C29" s="310" t="s">
        <v>790</v>
      </c>
      <c r="D29" s="310" t="s">
        <v>541</v>
      </c>
      <c r="E29" s="374" t="s">
        <v>1034</v>
      </c>
      <c r="F29" s="362">
        <v>37</v>
      </c>
      <c r="G29" s="362">
        <f t="shared" si="0"/>
        <v>345</v>
      </c>
      <c r="H29" s="362">
        <v>12765</v>
      </c>
      <c r="I29" s="363">
        <v>1.9757920968316127E-2</v>
      </c>
      <c r="J29" s="363">
        <v>5.7269336140046743E-5</v>
      </c>
      <c r="K29" s="362">
        <v>0</v>
      </c>
    </row>
    <row r="30" spans="2:11" ht="14.1" customHeight="1" x14ac:dyDescent="0.2">
      <c r="B30" s="309">
        <v>41283</v>
      </c>
      <c r="C30" s="310" t="s">
        <v>642</v>
      </c>
      <c r="D30" s="310" t="s">
        <v>856</v>
      </c>
      <c r="E30" s="374" t="s">
        <v>1034</v>
      </c>
      <c r="F30" s="362">
        <v>44</v>
      </c>
      <c r="G30" s="362">
        <f t="shared" si="0"/>
        <v>330</v>
      </c>
      <c r="H30" s="362">
        <v>14520</v>
      </c>
      <c r="I30" s="363">
        <v>2.2474344885229154E-2</v>
      </c>
      <c r="J30" s="363">
        <v>6.810407540978532E-5</v>
      </c>
      <c r="K30" s="362">
        <v>0</v>
      </c>
    </row>
    <row r="31" spans="2:11" ht="14.1" customHeight="1" x14ac:dyDescent="0.2">
      <c r="B31" s="309">
        <v>41283</v>
      </c>
      <c r="C31" s="310" t="s">
        <v>953</v>
      </c>
      <c r="D31" s="310" t="s">
        <v>541</v>
      </c>
      <c r="E31" s="374" t="s">
        <v>1035</v>
      </c>
      <c r="F31" s="362">
        <v>25</v>
      </c>
      <c r="G31" s="362">
        <f t="shared" si="0"/>
        <v>90</v>
      </c>
      <c r="H31" s="362">
        <v>2250</v>
      </c>
      <c r="I31" s="363">
        <v>3.482594765273113E-3</v>
      </c>
      <c r="J31" s="363">
        <v>3.8695497391923474E-5</v>
      </c>
      <c r="K31" s="362">
        <v>0</v>
      </c>
    </row>
    <row r="32" spans="2:11" ht="14.1" customHeight="1" x14ac:dyDescent="0.2">
      <c r="B32" s="309">
        <v>41283</v>
      </c>
      <c r="C32" s="310" t="s">
        <v>641</v>
      </c>
      <c r="D32" s="310" t="s">
        <v>541</v>
      </c>
      <c r="E32" s="374" t="s">
        <v>1037</v>
      </c>
      <c r="F32" s="362">
        <v>9</v>
      </c>
      <c r="G32" s="362">
        <f t="shared" si="0"/>
        <v>525</v>
      </c>
      <c r="H32" s="362">
        <v>4725</v>
      </c>
      <c r="I32" s="363">
        <v>7.3134490070735367E-3</v>
      </c>
      <c r="J32" s="363">
        <v>1.3930379061092452E-5</v>
      </c>
      <c r="K32" s="362">
        <v>0</v>
      </c>
    </row>
    <row r="33" spans="2:11" ht="14.1" customHeight="1" x14ac:dyDescent="0.2">
      <c r="B33" s="309">
        <v>41283</v>
      </c>
      <c r="C33" s="310" t="s">
        <v>869</v>
      </c>
      <c r="D33" s="310" t="s">
        <v>541</v>
      </c>
      <c r="E33" s="374" t="s">
        <v>1040</v>
      </c>
      <c r="F33" s="362">
        <v>54</v>
      </c>
      <c r="G33" s="362">
        <f t="shared" si="0"/>
        <v>510</v>
      </c>
      <c r="H33" s="362">
        <v>27540</v>
      </c>
      <c r="I33" s="363">
        <v>4.2626959926942903E-2</v>
      </c>
      <c r="J33" s="363">
        <v>8.3582274366554704E-5</v>
      </c>
      <c r="K33" s="362">
        <v>0</v>
      </c>
    </row>
    <row r="34" spans="2:11" ht="14.1" customHeight="1" x14ac:dyDescent="0.2">
      <c r="B34" s="309">
        <v>41284</v>
      </c>
      <c r="C34" s="310" t="s">
        <v>623</v>
      </c>
      <c r="D34" s="310" t="s">
        <v>541</v>
      </c>
      <c r="E34" s="374" t="s">
        <v>1040</v>
      </c>
      <c r="F34" s="362">
        <v>2</v>
      </c>
      <c r="G34" s="362">
        <f t="shared" si="0"/>
        <v>110</v>
      </c>
      <c r="H34" s="362">
        <v>220</v>
      </c>
      <c r="I34" s="363">
        <v>3.4052037704892661E-4</v>
      </c>
      <c r="J34" s="363">
        <v>3.0956397913538782E-6</v>
      </c>
      <c r="K34" s="362">
        <v>0</v>
      </c>
    </row>
    <row r="35" spans="2:11" ht="14.1" customHeight="1" x14ac:dyDescent="0.2">
      <c r="B35" s="309">
        <v>41284</v>
      </c>
      <c r="C35" s="310" t="s">
        <v>996</v>
      </c>
      <c r="D35" s="310" t="s">
        <v>541</v>
      </c>
      <c r="E35" s="374" t="s">
        <v>1035</v>
      </c>
      <c r="F35" s="362">
        <v>26</v>
      </c>
      <c r="G35" s="362">
        <f t="shared" si="0"/>
        <v>155</v>
      </c>
      <c r="H35" s="362">
        <v>4030</v>
      </c>
      <c r="I35" s="363">
        <v>6.2377141795780643E-3</v>
      </c>
      <c r="J35" s="363">
        <v>4.0243317287600416E-5</v>
      </c>
      <c r="K35" s="362">
        <v>0</v>
      </c>
    </row>
    <row r="36" spans="2:11" ht="14.1" customHeight="1" x14ac:dyDescent="0.2">
      <c r="B36" s="309">
        <v>41284</v>
      </c>
      <c r="C36" s="310" t="s">
        <v>647</v>
      </c>
      <c r="D36" s="310" t="s">
        <v>541</v>
      </c>
      <c r="E36" s="374" t="s">
        <v>1036</v>
      </c>
      <c r="F36" s="362">
        <v>27</v>
      </c>
      <c r="G36" s="362">
        <f t="shared" si="0"/>
        <v>150</v>
      </c>
      <c r="H36" s="362">
        <v>4050</v>
      </c>
      <c r="I36" s="363">
        <v>6.2686705774916028E-3</v>
      </c>
      <c r="J36" s="363">
        <v>4.1791137183277352E-5</v>
      </c>
      <c r="K36" s="362">
        <v>0</v>
      </c>
    </row>
    <row r="37" spans="2:11" ht="14.1" customHeight="1" x14ac:dyDescent="0.2">
      <c r="B37" s="309">
        <v>41284</v>
      </c>
      <c r="C37" s="310" t="s">
        <v>611</v>
      </c>
      <c r="D37" s="310" t="s">
        <v>541</v>
      </c>
      <c r="E37" s="374" t="s">
        <v>1034</v>
      </c>
      <c r="F37" s="362">
        <v>20</v>
      </c>
      <c r="G37" s="362">
        <f t="shared" si="0"/>
        <v>210</v>
      </c>
      <c r="H37" s="362">
        <v>4200</v>
      </c>
      <c r="I37" s="363">
        <v>6.5008435618431441E-3</v>
      </c>
      <c r="J37" s="363">
        <v>3.0956397913538782E-5</v>
      </c>
      <c r="K37" s="362">
        <v>0</v>
      </c>
    </row>
    <row r="38" spans="2:11" ht="14.1" customHeight="1" x14ac:dyDescent="0.2">
      <c r="B38" s="309">
        <v>41284</v>
      </c>
      <c r="C38" s="310" t="s">
        <v>801</v>
      </c>
      <c r="D38" s="310" t="s">
        <v>541</v>
      </c>
      <c r="E38" s="374" t="s">
        <v>1034</v>
      </c>
      <c r="F38" s="362">
        <v>33</v>
      </c>
      <c r="G38" s="362">
        <f t="shared" si="0"/>
        <v>300</v>
      </c>
      <c r="H38" s="362">
        <v>9900</v>
      </c>
      <c r="I38" s="363">
        <v>1.5323416967201697E-2</v>
      </c>
      <c r="J38" s="363">
        <v>5.1078056557338986E-5</v>
      </c>
      <c r="K38" s="362">
        <v>0</v>
      </c>
    </row>
    <row r="39" spans="2:11" ht="14.1" customHeight="1" x14ac:dyDescent="0.2">
      <c r="B39" s="309">
        <v>41284</v>
      </c>
      <c r="C39" s="310" t="s">
        <v>770</v>
      </c>
      <c r="D39" s="310" t="s">
        <v>541</v>
      </c>
      <c r="E39" s="374" t="s">
        <v>1037</v>
      </c>
      <c r="F39" s="362">
        <v>0</v>
      </c>
      <c r="G39" s="394" t="s">
        <v>1059</v>
      </c>
      <c r="H39" s="362">
        <v>0</v>
      </c>
      <c r="I39" s="363">
        <v>0</v>
      </c>
      <c r="J39" s="363">
        <v>0</v>
      </c>
      <c r="K39" s="362">
        <v>0</v>
      </c>
    </row>
    <row r="40" spans="2:11" ht="14.1" customHeight="1" x14ac:dyDescent="0.2">
      <c r="B40" s="309">
        <v>41284</v>
      </c>
      <c r="C40" s="310" t="s">
        <v>998</v>
      </c>
      <c r="D40" s="310" t="s">
        <v>541</v>
      </c>
      <c r="E40" s="374" t="s">
        <v>1035</v>
      </c>
      <c r="F40" s="362">
        <v>78</v>
      </c>
      <c r="G40" s="362">
        <f t="shared" si="0"/>
        <v>375</v>
      </c>
      <c r="H40" s="362">
        <v>29250</v>
      </c>
      <c r="I40" s="363">
        <v>4.5273731948550465E-2</v>
      </c>
      <c r="J40" s="363">
        <v>1.2072995186280124E-4</v>
      </c>
      <c r="K40" s="362">
        <v>0</v>
      </c>
    </row>
    <row r="41" spans="2:11" ht="14.1" customHeight="1" x14ac:dyDescent="0.2">
      <c r="B41" s="309">
        <v>41284</v>
      </c>
      <c r="C41" s="310" t="s">
        <v>831</v>
      </c>
      <c r="D41" s="310" t="s">
        <v>541</v>
      </c>
      <c r="E41" s="374" t="s">
        <v>1039</v>
      </c>
      <c r="F41" s="362">
        <v>12</v>
      </c>
      <c r="G41" s="362">
        <f t="shared" si="0"/>
        <v>420</v>
      </c>
      <c r="H41" s="362">
        <v>5040</v>
      </c>
      <c r="I41" s="363">
        <v>7.8010122742117726E-3</v>
      </c>
      <c r="J41" s="363">
        <v>1.8573838748123269E-5</v>
      </c>
      <c r="K41" s="362">
        <v>0</v>
      </c>
    </row>
    <row r="42" spans="2:11" ht="14.1" customHeight="1" x14ac:dyDescent="0.2">
      <c r="B42" s="309">
        <v>41285</v>
      </c>
      <c r="C42" s="310" t="s">
        <v>625</v>
      </c>
      <c r="D42" s="310" t="s">
        <v>541</v>
      </c>
      <c r="E42" s="374" t="s">
        <v>1034</v>
      </c>
      <c r="F42" s="362">
        <v>16</v>
      </c>
      <c r="G42" s="362">
        <f t="shared" si="0"/>
        <v>210</v>
      </c>
      <c r="H42" s="362">
        <v>3360</v>
      </c>
      <c r="I42" s="363">
        <v>5.2006748494745148E-3</v>
      </c>
      <c r="J42" s="363">
        <v>2.4765118330831025E-5</v>
      </c>
      <c r="K42" s="362">
        <v>0</v>
      </c>
    </row>
    <row r="43" spans="2:11" ht="14.1" customHeight="1" x14ac:dyDescent="0.2">
      <c r="B43" s="309">
        <v>41285</v>
      </c>
      <c r="C43" s="310" t="s">
        <v>751</v>
      </c>
      <c r="D43" s="310" t="s">
        <v>541</v>
      </c>
      <c r="E43" s="374" t="s">
        <v>1034</v>
      </c>
      <c r="F43" s="362">
        <v>17</v>
      </c>
      <c r="G43" s="362">
        <f t="shared" si="0"/>
        <v>210</v>
      </c>
      <c r="H43" s="362">
        <v>3570</v>
      </c>
      <c r="I43" s="363">
        <v>5.5257170275666723E-3</v>
      </c>
      <c r="J43" s="363">
        <v>2.6312938226507964E-5</v>
      </c>
      <c r="K43" s="362">
        <v>0</v>
      </c>
    </row>
    <row r="44" spans="2:11" ht="14.1" customHeight="1" x14ac:dyDescent="0.2">
      <c r="B44" s="309">
        <v>41285</v>
      </c>
      <c r="C44" s="310" t="s">
        <v>901</v>
      </c>
      <c r="D44" s="310" t="s">
        <v>856</v>
      </c>
      <c r="E44" s="374" t="s">
        <v>1035</v>
      </c>
      <c r="F44" s="362">
        <v>41</v>
      </c>
      <c r="G44" s="362">
        <f t="shared" si="0"/>
        <v>284</v>
      </c>
      <c r="H44" s="362">
        <v>11644</v>
      </c>
      <c r="I44" s="363">
        <v>1.8022814865262277E-2</v>
      </c>
      <c r="J44" s="363">
        <v>6.3460615722754499E-5</v>
      </c>
      <c r="K44" s="362">
        <v>0</v>
      </c>
    </row>
    <row r="45" spans="2:11" ht="14.1" customHeight="1" x14ac:dyDescent="0.2">
      <c r="B45" s="309">
        <v>41285</v>
      </c>
      <c r="C45" s="310" t="s">
        <v>731</v>
      </c>
      <c r="D45" s="310" t="s">
        <v>541</v>
      </c>
      <c r="E45" s="374" t="s">
        <v>1035</v>
      </c>
      <c r="F45" s="362">
        <v>141</v>
      </c>
      <c r="G45" s="362">
        <f t="shared" si="0"/>
        <v>360</v>
      </c>
      <c r="H45" s="362">
        <v>50760</v>
      </c>
      <c r="I45" s="363">
        <v>7.8567337904561427E-2</v>
      </c>
      <c r="J45" s="363">
        <v>2.1824260529044841E-4</v>
      </c>
      <c r="K45" s="362">
        <v>0</v>
      </c>
    </row>
    <row r="46" spans="2:11" ht="14.1" customHeight="1" x14ac:dyDescent="0.2">
      <c r="B46" s="309">
        <v>41285</v>
      </c>
      <c r="C46" s="310" t="s">
        <v>864</v>
      </c>
      <c r="D46" s="310" t="s">
        <v>541</v>
      </c>
      <c r="E46" s="374" t="s">
        <v>1035</v>
      </c>
      <c r="F46" s="362">
        <v>33</v>
      </c>
      <c r="G46" s="362">
        <f t="shared" si="0"/>
        <v>390</v>
      </c>
      <c r="H46" s="362">
        <v>12870</v>
      </c>
      <c r="I46" s="363">
        <v>1.9920442057362205E-2</v>
      </c>
      <c r="J46" s="363">
        <v>5.1078056557338986E-5</v>
      </c>
      <c r="K46" s="362">
        <v>0</v>
      </c>
    </row>
    <row r="47" spans="2:11" ht="14.1" customHeight="1" x14ac:dyDescent="0.2">
      <c r="B47" s="309">
        <v>41286</v>
      </c>
      <c r="C47" s="310" t="s">
        <v>649</v>
      </c>
      <c r="D47" s="310" t="s">
        <v>856</v>
      </c>
      <c r="E47" s="374" t="s">
        <v>1036</v>
      </c>
      <c r="F47" s="362">
        <v>70</v>
      </c>
      <c r="G47" s="362">
        <f t="shared" si="0"/>
        <v>240</v>
      </c>
      <c r="H47" s="362">
        <v>16800</v>
      </c>
      <c r="I47" s="363">
        <v>2.6003374247372577E-2</v>
      </c>
      <c r="J47" s="363">
        <v>1.0834739269738573E-4</v>
      </c>
      <c r="K47" s="362">
        <v>0</v>
      </c>
    </row>
    <row r="48" spans="2:11" ht="14.1" customHeight="1" x14ac:dyDescent="0.2">
      <c r="B48" s="309">
        <v>41286</v>
      </c>
      <c r="C48" s="310" t="s">
        <v>670</v>
      </c>
      <c r="D48" s="310" t="s">
        <v>541</v>
      </c>
      <c r="E48" s="374" t="s">
        <v>1035</v>
      </c>
      <c r="F48" s="362">
        <v>5</v>
      </c>
      <c r="G48" s="362">
        <f t="shared" si="0"/>
        <v>50</v>
      </c>
      <c r="H48" s="362">
        <v>250</v>
      </c>
      <c r="I48" s="363">
        <v>3.8695497391923476E-4</v>
      </c>
      <c r="J48" s="363">
        <v>7.7390994783846954E-6</v>
      </c>
      <c r="K48" s="362">
        <v>0</v>
      </c>
    </row>
    <row r="49" spans="2:11" ht="14.1" customHeight="1" x14ac:dyDescent="0.2">
      <c r="B49" s="309">
        <v>41286</v>
      </c>
      <c r="C49" s="310" t="s">
        <v>647</v>
      </c>
      <c r="D49" s="310" t="s">
        <v>541</v>
      </c>
      <c r="E49" s="374" t="s">
        <v>1036</v>
      </c>
      <c r="F49" s="362">
        <v>10</v>
      </c>
      <c r="G49" s="362">
        <f t="shared" si="0"/>
        <v>55</v>
      </c>
      <c r="H49" s="362">
        <v>550</v>
      </c>
      <c r="I49" s="363">
        <v>8.513009426223165E-4</v>
      </c>
      <c r="J49" s="363">
        <v>1.5478198956769391E-5</v>
      </c>
      <c r="K49" s="362">
        <v>0</v>
      </c>
    </row>
    <row r="50" spans="2:11" ht="14.1" customHeight="1" x14ac:dyDescent="0.2">
      <c r="B50" s="309">
        <v>41286</v>
      </c>
      <c r="C50" s="310" t="s">
        <v>993</v>
      </c>
      <c r="D50" s="310" t="s">
        <v>541</v>
      </c>
      <c r="E50" s="374" t="s">
        <v>1034</v>
      </c>
      <c r="F50" s="362">
        <v>45</v>
      </c>
      <c r="G50" s="362">
        <f t="shared" si="0"/>
        <v>135</v>
      </c>
      <c r="H50" s="362">
        <v>6075</v>
      </c>
      <c r="I50" s="363">
        <v>9.4030058662374055E-3</v>
      </c>
      <c r="J50" s="363">
        <v>6.9651895305462255E-5</v>
      </c>
      <c r="K50" s="362">
        <v>0</v>
      </c>
    </row>
    <row r="51" spans="2:11" ht="14.1" customHeight="1" x14ac:dyDescent="0.2">
      <c r="B51" s="309">
        <v>41286</v>
      </c>
      <c r="C51" s="310" t="s">
        <v>1017</v>
      </c>
      <c r="D51" s="310" t="s">
        <v>541</v>
      </c>
      <c r="E51" s="374" t="s">
        <v>1035</v>
      </c>
      <c r="F51" s="362">
        <v>2</v>
      </c>
      <c r="G51" s="362">
        <f t="shared" si="0"/>
        <v>420</v>
      </c>
      <c r="H51" s="362">
        <v>840</v>
      </c>
      <c r="I51" s="363">
        <v>1.3001687123686287E-3</v>
      </c>
      <c r="J51" s="363">
        <v>3.0956397913538782E-6</v>
      </c>
      <c r="K51" s="362">
        <v>0</v>
      </c>
    </row>
    <row r="52" spans="2:11" ht="14.1" customHeight="1" x14ac:dyDescent="0.2">
      <c r="B52" s="309">
        <v>41287</v>
      </c>
      <c r="C52" s="310" t="s">
        <v>819</v>
      </c>
      <c r="D52" s="310" t="s">
        <v>541</v>
      </c>
      <c r="E52" s="374" t="s">
        <v>1034</v>
      </c>
      <c r="F52" s="362">
        <v>29</v>
      </c>
      <c r="G52" s="362">
        <f t="shared" si="0"/>
        <v>249.13448275862066</v>
      </c>
      <c r="H52" s="362">
        <v>7224.9</v>
      </c>
      <c r="I52" s="363">
        <v>1.1182843964276316E-2</v>
      </c>
      <c r="J52" s="363">
        <v>4.488677697463123E-5</v>
      </c>
      <c r="K52" s="362">
        <v>0</v>
      </c>
    </row>
    <row r="53" spans="2:11" ht="14.1" customHeight="1" x14ac:dyDescent="0.2">
      <c r="B53" s="309">
        <v>41287</v>
      </c>
      <c r="C53" s="310" t="s">
        <v>668</v>
      </c>
      <c r="D53" s="310" t="s">
        <v>541</v>
      </c>
      <c r="E53" s="374" t="s">
        <v>1034</v>
      </c>
      <c r="F53" s="362">
        <v>88</v>
      </c>
      <c r="G53" s="362">
        <f t="shared" si="0"/>
        <v>298</v>
      </c>
      <c r="H53" s="362">
        <v>26224</v>
      </c>
      <c r="I53" s="363">
        <v>4.0590028944232047E-2</v>
      </c>
      <c r="J53" s="363">
        <v>1.3620815081957064E-4</v>
      </c>
      <c r="K53" s="362">
        <v>0</v>
      </c>
    </row>
    <row r="54" spans="2:11" ht="14.1" customHeight="1" x14ac:dyDescent="0.2">
      <c r="B54" s="309">
        <v>41287</v>
      </c>
      <c r="C54" s="310" t="s">
        <v>900</v>
      </c>
      <c r="D54" s="310" t="s">
        <v>856</v>
      </c>
      <c r="E54" s="374" t="s">
        <v>1034</v>
      </c>
      <c r="F54" s="362">
        <v>94</v>
      </c>
      <c r="G54" s="362">
        <f t="shared" si="0"/>
        <v>510</v>
      </c>
      <c r="H54" s="362">
        <v>47940</v>
      </c>
      <c r="I54" s="363">
        <v>7.4202485798752452E-2</v>
      </c>
      <c r="J54" s="363">
        <v>1.4549507019363228E-4</v>
      </c>
      <c r="K54" s="362">
        <v>0</v>
      </c>
    </row>
    <row r="55" spans="2:11" ht="14.1" customHeight="1" x14ac:dyDescent="0.2">
      <c r="B55" s="309">
        <v>41287</v>
      </c>
      <c r="C55" s="310" t="s">
        <v>1013</v>
      </c>
      <c r="D55" s="310" t="s">
        <v>856</v>
      </c>
      <c r="E55" s="374" t="s">
        <v>1035</v>
      </c>
      <c r="F55" s="362">
        <v>11</v>
      </c>
      <c r="G55" s="362">
        <f t="shared" si="0"/>
        <v>540</v>
      </c>
      <c r="H55" s="362">
        <v>5940</v>
      </c>
      <c r="I55" s="363">
        <v>9.1940501803210173E-3</v>
      </c>
      <c r="J55" s="363">
        <v>1.702601885244633E-5</v>
      </c>
      <c r="K55" s="362">
        <v>0</v>
      </c>
    </row>
    <row r="56" spans="2:11" ht="14.1" customHeight="1" x14ac:dyDescent="0.2">
      <c r="B56" s="309">
        <v>41288</v>
      </c>
      <c r="C56" s="310" t="s">
        <v>727</v>
      </c>
      <c r="D56" s="310" t="s">
        <v>856</v>
      </c>
      <c r="E56" s="374" t="s">
        <v>1034</v>
      </c>
      <c r="F56" s="362">
        <v>30</v>
      </c>
      <c r="G56" s="362">
        <f t="shared" si="0"/>
        <v>52.583333333333336</v>
      </c>
      <c r="H56" s="362">
        <v>1577.5</v>
      </c>
      <c r="I56" s="363">
        <v>2.4416858854303712E-3</v>
      </c>
      <c r="J56" s="363">
        <v>4.6434596870308173E-5</v>
      </c>
      <c r="K56" s="362">
        <v>0</v>
      </c>
    </row>
    <row r="57" spans="2:11" ht="14.1" customHeight="1" x14ac:dyDescent="0.2">
      <c r="B57" s="309">
        <v>41288</v>
      </c>
      <c r="C57" s="310" t="s">
        <v>881</v>
      </c>
      <c r="D57" s="310" t="s">
        <v>541</v>
      </c>
      <c r="E57" s="374" t="s">
        <v>1034</v>
      </c>
      <c r="F57" s="362">
        <v>27</v>
      </c>
      <c r="G57" s="362">
        <f t="shared" si="0"/>
        <v>550</v>
      </c>
      <c r="H57" s="362">
        <v>14850</v>
      </c>
      <c r="I57" s="363">
        <v>2.2985125450802543E-2</v>
      </c>
      <c r="J57" s="363">
        <v>4.1791137183277352E-5</v>
      </c>
      <c r="K57" s="362">
        <v>0</v>
      </c>
    </row>
    <row r="58" spans="2:11" ht="14.1" customHeight="1" x14ac:dyDescent="0.2">
      <c r="B58" s="309">
        <v>41289</v>
      </c>
      <c r="C58" s="310" t="s">
        <v>646</v>
      </c>
      <c r="D58" s="310" t="s">
        <v>856</v>
      </c>
      <c r="E58" s="374" t="s">
        <v>1034</v>
      </c>
      <c r="F58" s="362">
        <v>16</v>
      </c>
      <c r="G58" s="362">
        <f t="shared" si="0"/>
        <v>205</v>
      </c>
      <c r="H58" s="362">
        <v>3280</v>
      </c>
      <c r="I58" s="363">
        <v>5.0768492578203601E-3</v>
      </c>
      <c r="J58" s="363">
        <v>2.4765118330831025E-5</v>
      </c>
      <c r="K58" s="362">
        <v>0</v>
      </c>
    </row>
    <row r="59" spans="2:11" ht="14.1" customHeight="1" x14ac:dyDescent="0.2">
      <c r="B59" s="309">
        <v>41289</v>
      </c>
      <c r="C59" s="310" t="s">
        <v>952</v>
      </c>
      <c r="D59" s="310" t="s">
        <v>541</v>
      </c>
      <c r="E59" s="374" t="s">
        <v>1034</v>
      </c>
      <c r="F59" s="362">
        <v>48</v>
      </c>
      <c r="G59" s="362">
        <f t="shared" si="0"/>
        <v>230</v>
      </c>
      <c r="H59" s="362">
        <v>11040</v>
      </c>
      <c r="I59" s="363">
        <v>1.7087931648273408E-2</v>
      </c>
      <c r="J59" s="363">
        <v>7.4295354992493076E-5</v>
      </c>
      <c r="K59" s="362">
        <v>0</v>
      </c>
    </row>
    <row r="60" spans="2:11" ht="14.1" customHeight="1" x14ac:dyDescent="0.2">
      <c r="B60" s="309">
        <v>41289</v>
      </c>
      <c r="C60" s="310" t="s">
        <v>741</v>
      </c>
      <c r="D60" s="310" t="s">
        <v>856</v>
      </c>
      <c r="E60" s="374" t="s">
        <v>1036</v>
      </c>
      <c r="F60" s="362">
        <v>238</v>
      </c>
      <c r="G60" s="362">
        <f t="shared" si="0"/>
        <v>270</v>
      </c>
      <c r="H60" s="362">
        <v>64260</v>
      </c>
      <c r="I60" s="363">
        <v>9.9462906496200099E-2</v>
      </c>
      <c r="J60" s="363">
        <v>3.6838113517111148E-4</v>
      </c>
      <c r="K60" s="362">
        <v>0</v>
      </c>
    </row>
    <row r="61" spans="2:11" ht="14.1" customHeight="1" x14ac:dyDescent="0.2">
      <c r="B61" s="309">
        <v>41289</v>
      </c>
      <c r="C61" s="310" t="s">
        <v>907</v>
      </c>
      <c r="D61" s="310" t="s">
        <v>856</v>
      </c>
      <c r="E61" s="374" t="s">
        <v>1035</v>
      </c>
      <c r="F61" s="362">
        <v>36</v>
      </c>
      <c r="G61" s="362">
        <f t="shared" si="0"/>
        <v>290</v>
      </c>
      <c r="H61" s="362">
        <v>10440</v>
      </c>
      <c r="I61" s="363">
        <v>1.6159239710867242E-2</v>
      </c>
      <c r="J61" s="363">
        <v>5.5721516244369807E-5</v>
      </c>
      <c r="K61" s="362">
        <v>0</v>
      </c>
    </row>
    <row r="62" spans="2:11" ht="14.1" customHeight="1" x14ac:dyDescent="0.2">
      <c r="B62" s="309">
        <v>41289</v>
      </c>
      <c r="C62" s="310" t="s">
        <v>725</v>
      </c>
      <c r="D62" s="310" t="s">
        <v>541</v>
      </c>
      <c r="E62" s="374" t="s">
        <v>1034</v>
      </c>
      <c r="F62" s="362">
        <v>76</v>
      </c>
      <c r="G62" s="362">
        <f t="shared" si="0"/>
        <v>320</v>
      </c>
      <c r="H62" s="362">
        <v>24320</v>
      </c>
      <c r="I62" s="363">
        <v>3.7642979862863156E-2</v>
      </c>
      <c r="J62" s="363">
        <v>1.1763431207144737E-4</v>
      </c>
      <c r="K62" s="362">
        <v>0</v>
      </c>
    </row>
    <row r="63" spans="2:11" ht="14.1" customHeight="1" x14ac:dyDescent="0.2">
      <c r="B63" s="309">
        <v>41289</v>
      </c>
      <c r="C63" s="310" t="s">
        <v>866</v>
      </c>
      <c r="D63" s="310" t="s">
        <v>541</v>
      </c>
      <c r="E63" s="374" t="s">
        <v>1039</v>
      </c>
      <c r="F63" s="362">
        <v>53</v>
      </c>
      <c r="G63" s="362">
        <f t="shared" si="0"/>
        <v>345</v>
      </c>
      <c r="H63" s="362">
        <v>18285</v>
      </c>
      <c r="I63" s="363">
        <v>2.8301886792452831E-2</v>
      </c>
      <c r="J63" s="363">
        <v>8.2034454470877768E-5</v>
      </c>
      <c r="K63" s="362">
        <v>0</v>
      </c>
    </row>
    <row r="64" spans="2:11" ht="14.1" customHeight="1" x14ac:dyDescent="0.2">
      <c r="B64" s="309">
        <v>41289</v>
      </c>
      <c r="C64" s="310" t="s">
        <v>789</v>
      </c>
      <c r="D64" s="310" t="s">
        <v>541</v>
      </c>
      <c r="E64" s="374" t="s">
        <v>1035</v>
      </c>
      <c r="F64" s="362">
        <v>403</v>
      </c>
      <c r="G64" s="362">
        <f t="shared" si="0"/>
        <v>490</v>
      </c>
      <c r="H64" s="362">
        <v>197470</v>
      </c>
      <c r="I64" s="363">
        <v>0.30564799479932514</v>
      </c>
      <c r="J64" s="363">
        <v>6.2377141795780645E-4</v>
      </c>
      <c r="K64" s="362">
        <v>0</v>
      </c>
    </row>
    <row r="65" spans="2:11" ht="14.1" customHeight="1" x14ac:dyDescent="0.2">
      <c r="B65" s="309">
        <v>41289</v>
      </c>
      <c r="C65" s="310" t="s">
        <v>755</v>
      </c>
      <c r="D65" s="310" t="s">
        <v>541</v>
      </c>
      <c r="E65" s="374" t="s">
        <v>1035</v>
      </c>
      <c r="F65" s="362">
        <v>21</v>
      </c>
      <c r="G65" s="362">
        <f t="shared" si="0"/>
        <v>420</v>
      </c>
      <c r="H65" s="362">
        <v>8820</v>
      </c>
      <c r="I65" s="363">
        <v>1.3651771479870602E-2</v>
      </c>
      <c r="J65" s="363">
        <v>3.2504217809215717E-5</v>
      </c>
      <c r="K65" s="362">
        <v>0</v>
      </c>
    </row>
    <row r="66" spans="2:11" ht="14.1" customHeight="1" x14ac:dyDescent="0.2">
      <c r="B66" s="309">
        <v>41289</v>
      </c>
      <c r="C66" s="310" t="s">
        <v>559</v>
      </c>
      <c r="D66" s="310" t="s">
        <v>541</v>
      </c>
      <c r="E66" s="374" t="s">
        <v>1041</v>
      </c>
      <c r="F66" s="362">
        <v>277</v>
      </c>
      <c r="G66" s="362">
        <f t="shared" si="0"/>
        <v>420</v>
      </c>
      <c r="H66" s="362">
        <v>116340</v>
      </c>
      <c r="I66" s="363">
        <v>0.1800733666630551</v>
      </c>
      <c r="J66" s="363">
        <v>4.287461111025121E-4</v>
      </c>
      <c r="K66" s="362">
        <v>0</v>
      </c>
    </row>
    <row r="67" spans="2:11" ht="14.1" customHeight="1" x14ac:dyDescent="0.2">
      <c r="B67" s="309">
        <v>41289</v>
      </c>
      <c r="C67" s="310" t="s">
        <v>782</v>
      </c>
      <c r="D67" s="310" t="s">
        <v>541</v>
      </c>
      <c r="E67" s="374" t="s">
        <v>1034</v>
      </c>
      <c r="F67" s="362">
        <v>1</v>
      </c>
      <c r="G67" s="362">
        <f t="shared" si="0"/>
        <v>810</v>
      </c>
      <c r="H67" s="362">
        <v>810</v>
      </c>
      <c r="I67" s="363">
        <v>1.2537341154983206E-3</v>
      </c>
      <c r="J67" s="363">
        <v>1.5478198956769391E-6</v>
      </c>
      <c r="K67" s="362">
        <v>0</v>
      </c>
    </row>
    <row r="68" spans="2:11" ht="14.1" customHeight="1" x14ac:dyDescent="0.2">
      <c r="B68" s="309">
        <v>41290</v>
      </c>
      <c r="C68" s="310" t="s">
        <v>792</v>
      </c>
      <c r="D68" s="310" t="s">
        <v>541</v>
      </c>
      <c r="E68" s="374" t="s">
        <v>1035</v>
      </c>
      <c r="F68" s="362">
        <v>6</v>
      </c>
      <c r="G68" s="362">
        <f t="shared" si="0"/>
        <v>55</v>
      </c>
      <c r="H68" s="362">
        <v>330</v>
      </c>
      <c r="I68" s="363">
        <v>5.1078056557338984E-4</v>
      </c>
      <c r="J68" s="363">
        <v>9.2869193740616345E-6</v>
      </c>
      <c r="K68" s="362">
        <v>0</v>
      </c>
    </row>
    <row r="69" spans="2:11" ht="14.1" customHeight="1" x14ac:dyDescent="0.2">
      <c r="B69" s="309">
        <v>41290</v>
      </c>
      <c r="C69" s="310" t="s">
        <v>792</v>
      </c>
      <c r="D69" s="310" t="s">
        <v>541</v>
      </c>
      <c r="E69" s="374" t="s">
        <v>1034</v>
      </c>
      <c r="F69" s="362">
        <v>6</v>
      </c>
      <c r="G69" s="362">
        <f t="shared" si="0"/>
        <v>80</v>
      </c>
      <c r="H69" s="362">
        <v>480</v>
      </c>
      <c r="I69" s="363">
        <v>7.4295354992493076E-4</v>
      </c>
      <c r="J69" s="363">
        <v>9.2869193740616345E-6</v>
      </c>
      <c r="K69" s="362">
        <v>0</v>
      </c>
    </row>
    <row r="70" spans="2:11" ht="14.1" customHeight="1" x14ac:dyDescent="0.2">
      <c r="B70" s="309">
        <v>41290</v>
      </c>
      <c r="C70" s="310" t="s">
        <v>855</v>
      </c>
      <c r="D70" s="310" t="s">
        <v>541</v>
      </c>
      <c r="E70" s="374" t="s">
        <v>1035</v>
      </c>
      <c r="F70" s="362">
        <v>5</v>
      </c>
      <c r="G70" s="362">
        <f t="shared" si="0"/>
        <v>230</v>
      </c>
      <c r="H70" s="362">
        <v>1150</v>
      </c>
      <c r="I70" s="363">
        <v>1.77999288002848E-3</v>
      </c>
      <c r="J70" s="363">
        <v>7.7390994783846954E-6</v>
      </c>
      <c r="K70" s="362">
        <v>0</v>
      </c>
    </row>
    <row r="71" spans="2:11" ht="14.1" customHeight="1" x14ac:dyDescent="0.2">
      <c r="B71" s="309">
        <v>41290</v>
      </c>
      <c r="C71" s="310" t="s">
        <v>991</v>
      </c>
      <c r="D71" s="310" t="s">
        <v>541</v>
      </c>
      <c r="E71" s="374" t="s">
        <v>1037</v>
      </c>
      <c r="F71" s="362">
        <v>40</v>
      </c>
      <c r="G71" s="362">
        <f t="shared" si="0"/>
        <v>160</v>
      </c>
      <c r="H71" s="362">
        <v>6400</v>
      </c>
      <c r="I71" s="363">
        <v>9.9060473323324093E-3</v>
      </c>
      <c r="J71" s="363">
        <v>6.1912795827077563E-5</v>
      </c>
      <c r="K71" s="362">
        <v>0</v>
      </c>
    </row>
    <row r="72" spans="2:11" ht="14.1" customHeight="1" x14ac:dyDescent="0.2">
      <c r="B72" s="309">
        <v>41290</v>
      </c>
      <c r="C72" s="310" t="s">
        <v>855</v>
      </c>
      <c r="D72" s="310" t="s">
        <v>541</v>
      </c>
      <c r="E72" s="374" t="s">
        <v>1035</v>
      </c>
      <c r="F72" s="362">
        <v>59</v>
      </c>
      <c r="G72" s="362">
        <f t="shared" ref="G72:G135" si="1">H72/F72</f>
        <v>300</v>
      </c>
      <c r="H72" s="362">
        <v>17700</v>
      </c>
      <c r="I72" s="363">
        <v>2.7396412153481819E-2</v>
      </c>
      <c r="J72" s="363">
        <v>9.1321373844939409E-5</v>
      </c>
      <c r="K72" s="362">
        <v>0</v>
      </c>
    </row>
    <row r="73" spans="2:11" ht="14.1" customHeight="1" x14ac:dyDescent="0.2">
      <c r="B73" s="309">
        <v>41290</v>
      </c>
      <c r="C73" s="310" t="s">
        <v>855</v>
      </c>
      <c r="D73" s="310" t="s">
        <v>856</v>
      </c>
      <c r="E73" s="374" t="s">
        <v>1035</v>
      </c>
      <c r="F73" s="362">
        <v>38</v>
      </c>
      <c r="G73" s="362">
        <f t="shared" si="1"/>
        <v>70</v>
      </c>
      <c r="H73" s="362">
        <v>2660</v>
      </c>
      <c r="I73" s="363">
        <v>4.117200922500658E-3</v>
      </c>
      <c r="J73" s="363">
        <v>5.8817156035723685E-5</v>
      </c>
      <c r="K73" s="362">
        <v>0</v>
      </c>
    </row>
    <row r="74" spans="2:11" ht="14.1" customHeight="1" x14ac:dyDescent="0.2">
      <c r="B74" s="309">
        <v>41290</v>
      </c>
      <c r="C74" s="310" t="s">
        <v>964</v>
      </c>
      <c r="D74" s="310" t="s">
        <v>541</v>
      </c>
      <c r="E74" s="374" t="s">
        <v>1034</v>
      </c>
      <c r="F74" s="362">
        <v>77</v>
      </c>
      <c r="G74" s="362">
        <f t="shared" si="1"/>
        <v>405</v>
      </c>
      <c r="H74" s="362">
        <v>31185</v>
      </c>
      <c r="I74" s="363">
        <v>4.8268763446685341E-2</v>
      </c>
      <c r="J74" s="363">
        <v>1.1918213196712431E-4</v>
      </c>
      <c r="K74" s="362">
        <v>0</v>
      </c>
    </row>
    <row r="75" spans="2:11" ht="14.1" customHeight="1" x14ac:dyDescent="0.2">
      <c r="B75" s="309">
        <v>41290</v>
      </c>
      <c r="C75" s="310" t="s">
        <v>855</v>
      </c>
      <c r="D75" s="310" t="s">
        <v>541</v>
      </c>
      <c r="E75" s="374" t="s">
        <v>1039</v>
      </c>
      <c r="F75" s="362">
        <v>4</v>
      </c>
      <c r="G75" s="362">
        <f t="shared" si="1"/>
        <v>570</v>
      </c>
      <c r="H75" s="362">
        <v>2280</v>
      </c>
      <c r="I75" s="363">
        <v>3.5290293621434211E-3</v>
      </c>
      <c r="J75" s="363">
        <v>6.1912795827077563E-6</v>
      </c>
      <c r="K75" s="362">
        <v>0</v>
      </c>
    </row>
    <row r="76" spans="2:11" ht="14.1" customHeight="1" x14ac:dyDescent="0.2">
      <c r="B76" s="309">
        <v>41291</v>
      </c>
      <c r="C76" s="310" t="s">
        <v>611</v>
      </c>
      <c r="D76" s="310" t="s">
        <v>541</v>
      </c>
      <c r="E76" s="374" t="s">
        <v>1034</v>
      </c>
      <c r="F76" s="362">
        <v>60</v>
      </c>
      <c r="G76" s="362">
        <f t="shared" si="1"/>
        <v>195</v>
      </c>
      <c r="H76" s="362">
        <v>11700</v>
      </c>
      <c r="I76" s="363">
        <v>1.8109492779420186E-2</v>
      </c>
      <c r="J76" s="363">
        <v>9.2869193740616345E-5</v>
      </c>
      <c r="K76" s="362">
        <v>0</v>
      </c>
    </row>
    <row r="77" spans="2:11" ht="14.1" customHeight="1" x14ac:dyDescent="0.2">
      <c r="B77" s="309">
        <v>41291</v>
      </c>
      <c r="C77" s="310" t="s">
        <v>758</v>
      </c>
      <c r="D77" s="310" t="s">
        <v>541</v>
      </c>
      <c r="E77" s="374" t="s">
        <v>1035</v>
      </c>
      <c r="F77" s="362">
        <v>10</v>
      </c>
      <c r="G77" s="362">
        <f t="shared" si="1"/>
        <v>210</v>
      </c>
      <c r="H77" s="362">
        <v>2100</v>
      </c>
      <c r="I77" s="363">
        <v>3.2504217809215721E-3</v>
      </c>
      <c r="J77" s="363">
        <v>1.5478198956769391E-5</v>
      </c>
      <c r="K77" s="362">
        <v>0</v>
      </c>
    </row>
    <row r="78" spans="2:11" ht="14.1" customHeight="1" x14ac:dyDescent="0.2">
      <c r="B78" s="309">
        <v>41291</v>
      </c>
      <c r="C78" s="310" t="s">
        <v>791</v>
      </c>
      <c r="D78" s="310" t="s">
        <v>541</v>
      </c>
      <c r="E78" s="374" t="s">
        <v>1034</v>
      </c>
      <c r="F78" s="362">
        <v>5</v>
      </c>
      <c r="G78" s="362">
        <f t="shared" si="1"/>
        <v>405</v>
      </c>
      <c r="H78" s="362">
        <v>2025</v>
      </c>
      <c r="I78" s="363">
        <v>3.1343352887458014E-3</v>
      </c>
      <c r="J78" s="363">
        <v>7.7390994783846954E-6</v>
      </c>
      <c r="K78" s="362">
        <v>0</v>
      </c>
    </row>
    <row r="79" spans="2:11" ht="14.1" customHeight="1" x14ac:dyDescent="0.2">
      <c r="B79" s="309">
        <v>41291</v>
      </c>
      <c r="C79" s="310" t="s">
        <v>758</v>
      </c>
      <c r="D79" s="310" t="s">
        <v>541</v>
      </c>
      <c r="E79" s="374" t="s">
        <v>1035</v>
      </c>
      <c r="F79" s="362">
        <v>1</v>
      </c>
      <c r="G79" s="362">
        <f t="shared" si="1"/>
        <v>420</v>
      </c>
      <c r="H79" s="362">
        <v>420</v>
      </c>
      <c r="I79" s="363">
        <v>6.5008435618431435E-4</v>
      </c>
      <c r="J79" s="363">
        <v>1.5478198956769391E-6</v>
      </c>
      <c r="K79" s="362">
        <v>0</v>
      </c>
    </row>
    <row r="80" spans="2:11" ht="14.1" customHeight="1" x14ac:dyDescent="0.2">
      <c r="B80" s="309">
        <v>41292</v>
      </c>
      <c r="C80" s="310" t="s">
        <v>758</v>
      </c>
      <c r="D80" s="310" t="s">
        <v>541</v>
      </c>
      <c r="E80" s="374" t="s">
        <v>1035</v>
      </c>
      <c r="F80" s="362">
        <v>2</v>
      </c>
      <c r="G80" s="362">
        <f t="shared" si="1"/>
        <v>120</v>
      </c>
      <c r="H80" s="362">
        <v>240</v>
      </c>
      <c r="I80" s="363">
        <v>3.7147677496246538E-4</v>
      </c>
      <c r="J80" s="363">
        <v>3.0956397913538782E-6</v>
      </c>
      <c r="K80" s="362">
        <v>0</v>
      </c>
    </row>
    <row r="81" spans="2:11" ht="14.1" customHeight="1" x14ac:dyDescent="0.2">
      <c r="B81" s="309">
        <v>41292</v>
      </c>
      <c r="C81" s="310" t="s">
        <v>726</v>
      </c>
      <c r="D81" s="310" t="s">
        <v>856</v>
      </c>
      <c r="E81" s="374" t="s">
        <v>1035</v>
      </c>
      <c r="F81" s="362">
        <v>234</v>
      </c>
      <c r="G81" s="362">
        <f t="shared" si="1"/>
        <v>220</v>
      </c>
      <c r="H81" s="362">
        <v>51480</v>
      </c>
      <c r="I81" s="363">
        <v>7.9681768229448821E-2</v>
      </c>
      <c r="J81" s="363">
        <v>3.6218985558840374E-4</v>
      </c>
      <c r="K81" s="362">
        <v>0</v>
      </c>
    </row>
    <row r="82" spans="2:11" ht="14.1" customHeight="1" x14ac:dyDescent="0.2">
      <c r="B82" s="309">
        <v>41292</v>
      </c>
      <c r="C82" s="310" t="s">
        <v>585</v>
      </c>
      <c r="D82" s="310" t="s">
        <v>541</v>
      </c>
      <c r="E82" s="374" t="s">
        <v>1034</v>
      </c>
      <c r="F82" s="362">
        <v>20</v>
      </c>
      <c r="G82" s="362">
        <f t="shared" si="1"/>
        <v>210</v>
      </c>
      <c r="H82" s="362">
        <v>4200</v>
      </c>
      <c r="I82" s="363">
        <v>6.5008435618431441E-3</v>
      </c>
      <c r="J82" s="363">
        <v>3.0956397913538782E-5</v>
      </c>
      <c r="K82" s="362">
        <v>0</v>
      </c>
    </row>
    <row r="83" spans="2:11" ht="14.1" customHeight="1" x14ac:dyDescent="0.2">
      <c r="B83" s="309">
        <v>41292</v>
      </c>
      <c r="C83" s="310" t="s">
        <v>792</v>
      </c>
      <c r="D83" s="310" t="s">
        <v>541</v>
      </c>
      <c r="E83" s="374" t="s">
        <v>1035</v>
      </c>
      <c r="F83" s="362">
        <v>5</v>
      </c>
      <c r="G83" s="362">
        <f t="shared" si="1"/>
        <v>50</v>
      </c>
      <c r="H83" s="362">
        <v>250</v>
      </c>
      <c r="I83" s="363">
        <v>3.8695497391923476E-4</v>
      </c>
      <c r="J83" s="363">
        <v>7.7390994783846954E-6</v>
      </c>
      <c r="K83" s="362">
        <v>0</v>
      </c>
    </row>
    <row r="84" spans="2:11" ht="14.1" customHeight="1" x14ac:dyDescent="0.2">
      <c r="B84" s="309">
        <v>41292</v>
      </c>
      <c r="C84" s="310" t="s">
        <v>861</v>
      </c>
      <c r="D84" s="310" t="s">
        <v>856</v>
      </c>
      <c r="E84" s="374" t="s">
        <v>1034</v>
      </c>
      <c r="F84" s="362">
        <v>5</v>
      </c>
      <c r="G84" s="362">
        <f t="shared" si="1"/>
        <v>275</v>
      </c>
      <c r="H84" s="362">
        <v>1375</v>
      </c>
      <c r="I84" s="363">
        <v>2.1282523565557912E-3</v>
      </c>
      <c r="J84" s="363">
        <v>7.7390994783846954E-6</v>
      </c>
      <c r="K84" s="362">
        <v>0</v>
      </c>
    </row>
    <row r="85" spans="2:11" ht="14.1" customHeight="1" x14ac:dyDescent="0.2">
      <c r="B85" s="309">
        <v>41292</v>
      </c>
      <c r="C85" s="310" t="s">
        <v>641</v>
      </c>
      <c r="D85" s="310" t="s">
        <v>856</v>
      </c>
      <c r="E85" s="374" t="s">
        <v>1034</v>
      </c>
      <c r="F85" s="362">
        <v>63</v>
      </c>
      <c r="G85" s="362">
        <f t="shared" si="1"/>
        <v>380</v>
      </c>
      <c r="H85" s="362">
        <v>23940</v>
      </c>
      <c r="I85" s="363">
        <v>3.7054808302505918E-2</v>
      </c>
      <c r="J85" s="363">
        <v>9.7512653427647152E-5</v>
      </c>
      <c r="K85" s="362">
        <v>0</v>
      </c>
    </row>
    <row r="86" spans="2:11" ht="14.1" customHeight="1" x14ac:dyDescent="0.2">
      <c r="B86" s="309">
        <v>41292</v>
      </c>
      <c r="C86" s="310" t="s">
        <v>647</v>
      </c>
      <c r="D86" s="310" t="s">
        <v>541</v>
      </c>
      <c r="E86" s="374" t="s">
        <v>1036</v>
      </c>
      <c r="F86" s="362">
        <v>3</v>
      </c>
      <c r="G86" s="362">
        <f t="shared" si="1"/>
        <v>380</v>
      </c>
      <c r="H86" s="362">
        <v>1140</v>
      </c>
      <c r="I86" s="363">
        <v>1.7645146810717105E-3</v>
      </c>
      <c r="J86" s="363">
        <v>4.6434596870308173E-6</v>
      </c>
      <c r="K86" s="362">
        <v>0</v>
      </c>
    </row>
    <row r="87" spans="2:11" ht="14.1" customHeight="1" x14ac:dyDescent="0.2">
      <c r="B87" s="309">
        <v>41292</v>
      </c>
      <c r="C87" s="310" t="s">
        <v>754</v>
      </c>
      <c r="D87" s="310" t="s">
        <v>541</v>
      </c>
      <c r="E87" s="374" t="s">
        <v>1036</v>
      </c>
      <c r="F87" s="362">
        <v>137</v>
      </c>
      <c r="G87" s="362">
        <f t="shared" si="1"/>
        <v>425</v>
      </c>
      <c r="H87" s="362">
        <v>58225</v>
      </c>
      <c r="I87" s="363">
        <v>9.0121813425789773E-2</v>
      </c>
      <c r="J87" s="363">
        <v>2.1205132570774064E-4</v>
      </c>
      <c r="K87" s="362">
        <v>0</v>
      </c>
    </row>
    <row r="88" spans="2:11" ht="14.1" customHeight="1" x14ac:dyDescent="0.2">
      <c r="B88" s="309">
        <v>41292</v>
      </c>
      <c r="C88" s="310" t="s">
        <v>758</v>
      </c>
      <c r="D88" s="310" t="s">
        <v>541</v>
      </c>
      <c r="E88" s="374" t="s">
        <v>1034</v>
      </c>
      <c r="F88" s="362">
        <v>2</v>
      </c>
      <c r="G88" s="362">
        <f t="shared" si="1"/>
        <v>395</v>
      </c>
      <c r="H88" s="362">
        <v>790</v>
      </c>
      <c r="I88" s="363">
        <v>1.2227777175847819E-3</v>
      </c>
      <c r="J88" s="363">
        <v>3.0956397913538782E-6</v>
      </c>
      <c r="K88" s="362">
        <v>0</v>
      </c>
    </row>
    <row r="89" spans="2:11" ht="14.1" customHeight="1" x14ac:dyDescent="0.2">
      <c r="B89" s="309">
        <v>41292</v>
      </c>
      <c r="C89" s="310" t="s">
        <v>953</v>
      </c>
      <c r="D89" s="310" t="s">
        <v>541</v>
      </c>
      <c r="E89" s="374" t="s">
        <v>1035</v>
      </c>
      <c r="F89" s="362">
        <v>25</v>
      </c>
      <c r="G89" s="362">
        <f t="shared" si="1"/>
        <v>390</v>
      </c>
      <c r="H89" s="362">
        <v>9750</v>
      </c>
      <c r="I89" s="363">
        <v>1.5091243982850156E-2</v>
      </c>
      <c r="J89" s="363">
        <v>3.8695497391923474E-5</v>
      </c>
      <c r="K89" s="362">
        <v>0</v>
      </c>
    </row>
    <row r="90" spans="2:11" ht="14.1" customHeight="1" x14ac:dyDescent="0.2">
      <c r="B90" s="309">
        <v>41292</v>
      </c>
      <c r="C90" s="310" t="s">
        <v>996</v>
      </c>
      <c r="D90" s="310" t="s">
        <v>856</v>
      </c>
      <c r="E90" s="374" t="s">
        <v>1034</v>
      </c>
      <c r="F90" s="362">
        <v>11</v>
      </c>
      <c r="G90" s="362">
        <f t="shared" si="1"/>
        <v>435</v>
      </c>
      <c r="H90" s="362">
        <v>4785</v>
      </c>
      <c r="I90" s="363">
        <v>7.4063182008141529E-3</v>
      </c>
      <c r="J90" s="363">
        <v>1.702601885244633E-5</v>
      </c>
      <c r="K90" s="362">
        <v>0</v>
      </c>
    </row>
    <row r="91" spans="2:11" ht="14.1" customHeight="1" x14ac:dyDescent="0.2">
      <c r="B91" s="309">
        <v>41292</v>
      </c>
      <c r="C91" s="310" t="s">
        <v>758</v>
      </c>
      <c r="D91" s="310" t="s">
        <v>541</v>
      </c>
      <c r="E91" s="374" t="s">
        <v>1034</v>
      </c>
      <c r="F91" s="362">
        <v>1</v>
      </c>
      <c r="G91" s="362">
        <f t="shared" si="1"/>
        <v>420</v>
      </c>
      <c r="H91" s="362">
        <v>420</v>
      </c>
      <c r="I91" s="363">
        <v>6.5008435618431435E-4</v>
      </c>
      <c r="J91" s="363">
        <v>1.5478198956769391E-6</v>
      </c>
      <c r="K91" s="362">
        <v>0</v>
      </c>
    </row>
    <row r="92" spans="2:11" ht="14.1" customHeight="1" x14ac:dyDescent="0.2">
      <c r="B92" s="309">
        <v>41294</v>
      </c>
      <c r="C92" s="310" t="s">
        <v>793</v>
      </c>
      <c r="D92" s="310" t="s">
        <v>541</v>
      </c>
      <c r="E92" s="374" t="s">
        <v>1034</v>
      </c>
      <c r="F92" s="362">
        <v>6</v>
      </c>
      <c r="G92" s="362">
        <f t="shared" si="1"/>
        <v>325</v>
      </c>
      <c r="H92" s="362">
        <v>1950</v>
      </c>
      <c r="I92" s="363">
        <v>3.0182487965700311E-3</v>
      </c>
      <c r="J92" s="363">
        <v>9.2869193740616345E-6</v>
      </c>
      <c r="K92" s="362">
        <v>0</v>
      </c>
    </row>
    <row r="93" spans="2:11" ht="14.1" customHeight="1" x14ac:dyDescent="0.2">
      <c r="B93" s="309">
        <v>41294</v>
      </c>
      <c r="C93" s="310" t="s">
        <v>750</v>
      </c>
      <c r="D93" s="310" t="s">
        <v>541</v>
      </c>
      <c r="E93" s="374" t="s">
        <v>1034</v>
      </c>
      <c r="F93" s="362">
        <v>78</v>
      </c>
      <c r="G93" s="362">
        <f t="shared" si="1"/>
        <v>375</v>
      </c>
      <c r="H93" s="362">
        <v>29250</v>
      </c>
      <c r="I93" s="363">
        <v>4.5273731948550465E-2</v>
      </c>
      <c r="J93" s="363">
        <v>1.2072995186280124E-4</v>
      </c>
      <c r="K93" s="362">
        <v>0</v>
      </c>
    </row>
    <row r="94" spans="2:11" ht="14.1" customHeight="1" x14ac:dyDescent="0.2">
      <c r="B94" s="309">
        <v>41294</v>
      </c>
      <c r="C94" s="310" t="s">
        <v>758</v>
      </c>
      <c r="D94" s="310" t="s">
        <v>856</v>
      </c>
      <c r="E94" s="374" t="s">
        <v>1035</v>
      </c>
      <c r="F94" s="362">
        <v>47</v>
      </c>
      <c r="G94" s="362">
        <f t="shared" si="1"/>
        <v>395</v>
      </c>
      <c r="H94" s="362">
        <v>18565</v>
      </c>
      <c r="I94" s="363">
        <v>2.8735276363242374E-2</v>
      </c>
      <c r="J94" s="363">
        <v>7.274753509681614E-5</v>
      </c>
      <c r="K94" s="362">
        <v>0</v>
      </c>
    </row>
    <row r="95" spans="2:11" ht="14.1" customHeight="1" x14ac:dyDescent="0.2">
      <c r="B95" s="309">
        <v>41294</v>
      </c>
      <c r="C95" s="310" t="s">
        <v>881</v>
      </c>
      <c r="D95" s="310" t="s">
        <v>541</v>
      </c>
      <c r="E95" s="374" t="s">
        <v>1037</v>
      </c>
      <c r="F95" s="362">
        <v>145</v>
      </c>
      <c r="G95" s="362">
        <f t="shared" si="1"/>
        <v>700</v>
      </c>
      <c r="H95" s="362">
        <v>101500</v>
      </c>
      <c r="I95" s="363">
        <v>0.15710371941120932</v>
      </c>
      <c r="J95" s="363">
        <v>2.2443388487315615E-4</v>
      </c>
      <c r="K95" s="362">
        <v>0</v>
      </c>
    </row>
    <row r="96" spans="2:11" ht="14.1" customHeight="1" x14ac:dyDescent="0.2">
      <c r="B96" s="309">
        <v>41294</v>
      </c>
      <c r="C96" s="310" t="s">
        <v>633</v>
      </c>
      <c r="D96" s="310" t="s">
        <v>856</v>
      </c>
      <c r="E96" s="374" t="s">
        <v>1034</v>
      </c>
      <c r="F96" s="362">
        <v>2</v>
      </c>
      <c r="G96" s="362">
        <f t="shared" si="1"/>
        <v>735</v>
      </c>
      <c r="H96" s="362">
        <v>1470</v>
      </c>
      <c r="I96" s="363">
        <v>2.2752952466451003E-3</v>
      </c>
      <c r="J96" s="363">
        <v>3.0956397913538782E-6</v>
      </c>
      <c r="K96" s="362">
        <v>0</v>
      </c>
    </row>
    <row r="97" spans="2:11" ht="14.1" customHeight="1" x14ac:dyDescent="0.2">
      <c r="B97" s="309">
        <v>41295</v>
      </c>
      <c r="C97" s="310" t="s">
        <v>833</v>
      </c>
      <c r="D97" s="310" t="s">
        <v>541</v>
      </c>
      <c r="E97" s="374" t="s">
        <v>1034</v>
      </c>
      <c r="F97" s="362">
        <v>50</v>
      </c>
      <c r="G97" s="362">
        <f t="shared" si="1"/>
        <v>180</v>
      </c>
      <c r="H97" s="362">
        <v>9000</v>
      </c>
      <c r="I97" s="363">
        <v>1.3930379061092452E-2</v>
      </c>
      <c r="J97" s="363">
        <v>7.7390994783846947E-5</v>
      </c>
      <c r="K97" s="362">
        <v>0</v>
      </c>
    </row>
    <row r="98" spans="2:11" ht="14.1" customHeight="1" x14ac:dyDescent="0.2">
      <c r="B98" s="309">
        <v>41295</v>
      </c>
      <c r="C98" s="310" t="s">
        <v>723</v>
      </c>
      <c r="D98" s="310" t="s">
        <v>541</v>
      </c>
      <c r="E98" s="374" t="s">
        <v>1035</v>
      </c>
      <c r="F98" s="362">
        <v>48</v>
      </c>
      <c r="G98" s="362">
        <f t="shared" si="1"/>
        <v>190</v>
      </c>
      <c r="H98" s="362">
        <v>9120</v>
      </c>
      <c r="I98" s="363">
        <v>1.4116117448573684E-2</v>
      </c>
      <c r="J98" s="363">
        <v>7.4295354992493076E-5</v>
      </c>
      <c r="K98" s="362">
        <v>0</v>
      </c>
    </row>
    <row r="99" spans="2:11" ht="14.1" customHeight="1" x14ac:dyDescent="0.2">
      <c r="B99" s="309">
        <v>41295</v>
      </c>
      <c r="C99" s="310" t="s">
        <v>727</v>
      </c>
      <c r="D99" s="310" t="s">
        <v>541</v>
      </c>
      <c r="E99" s="374" t="s">
        <v>1034</v>
      </c>
      <c r="F99" s="362">
        <v>14</v>
      </c>
      <c r="G99" s="362">
        <f t="shared" si="1"/>
        <v>210</v>
      </c>
      <c r="H99" s="362">
        <v>2940</v>
      </c>
      <c r="I99" s="363">
        <v>4.5505904932902005E-3</v>
      </c>
      <c r="J99" s="363">
        <v>2.1669478539477147E-5</v>
      </c>
      <c r="K99" s="362">
        <v>0</v>
      </c>
    </row>
    <row r="100" spans="2:11" ht="14.1" customHeight="1" x14ac:dyDescent="0.2">
      <c r="B100" s="309">
        <v>41295</v>
      </c>
      <c r="C100" s="310" t="s">
        <v>833</v>
      </c>
      <c r="D100" s="310" t="s">
        <v>856</v>
      </c>
      <c r="E100" s="374" t="s">
        <v>1034</v>
      </c>
      <c r="F100" s="362">
        <v>40</v>
      </c>
      <c r="G100" s="362">
        <f t="shared" si="1"/>
        <v>120</v>
      </c>
      <c r="H100" s="362">
        <v>4800</v>
      </c>
      <c r="I100" s="363">
        <v>7.429535499249307E-3</v>
      </c>
      <c r="J100" s="363">
        <v>6.1912795827077563E-5</v>
      </c>
      <c r="K100" s="362">
        <v>0</v>
      </c>
    </row>
    <row r="101" spans="2:11" ht="14.1" customHeight="1" x14ac:dyDescent="0.2">
      <c r="B101" s="309">
        <v>41295</v>
      </c>
      <c r="C101" s="310" t="s">
        <v>605</v>
      </c>
      <c r="D101" s="310" t="s">
        <v>856</v>
      </c>
      <c r="E101" s="374" t="s">
        <v>1037</v>
      </c>
      <c r="F101" s="362">
        <v>30</v>
      </c>
      <c r="G101" s="362">
        <f t="shared" si="1"/>
        <v>465</v>
      </c>
      <c r="H101" s="362">
        <v>13950</v>
      </c>
      <c r="I101" s="363">
        <v>2.15920875446933E-2</v>
      </c>
      <c r="J101" s="363">
        <v>4.6434596870308173E-5</v>
      </c>
      <c r="K101" s="362">
        <v>0</v>
      </c>
    </row>
    <row r="102" spans="2:11" ht="14.1" customHeight="1" x14ac:dyDescent="0.2">
      <c r="B102" s="309">
        <v>41296</v>
      </c>
      <c r="C102" s="310" t="s">
        <v>713</v>
      </c>
      <c r="D102" s="310" t="s">
        <v>541</v>
      </c>
      <c r="E102" s="374" t="s">
        <v>1035</v>
      </c>
      <c r="F102" s="362">
        <v>100</v>
      </c>
      <c r="G102" s="362">
        <f t="shared" si="1"/>
        <v>210</v>
      </c>
      <c r="H102" s="362">
        <v>21000</v>
      </c>
      <c r="I102" s="363">
        <v>3.2504217809215717E-2</v>
      </c>
      <c r="J102" s="363">
        <v>1.5478198956769389E-4</v>
      </c>
      <c r="K102" s="362">
        <v>0</v>
      </c>
    </row>
    <row r="103" spans="2:11" ht="14.1" customHeight="1" x14ac:dyDescent="0.2">
      <c r="B103" s="309">
        <v>41296</v>
      </c>
      <c r="C103" s="310" t="s">
        <v>955</v>
      </c>
      <c r="D103" s="310" t="s">
        <v>856</v>
      </c>
      <c r="E103" s="374" t="s">
        <v>1034</v>
      </c>
      <c r="F103" s="362">
        <v>130</v>
      </c>
      <c r="G103" s="362">
        <f t="shared" si="1"/>
        <v>245</v>
      </c>
      <c r="H103" s="362">
        <v>31850</v>
      </c>
      <c r="I103" s="363">
        <v>4.9298063677310509E-2</v>
      </c>
      <c r="J103" s="363">
        <v>2.0121658643800207E-4</v>
      </c>
      <c r="K103" s="362">
        <v>0</v>
      </c>
    </row>
    <row r="104" spans="2:11" ht="14.1" customHeight="1" x14ac:dyDescent="0.2">
      <c r="B104" s="309">
        <v>41296</v>
      </c>
      <c r="C104" s="310" t="s">
        <v>861</v>
      </c>
      <c r="D104" s="310" t="s">
        <v>541</v>
      </c>
      <c r="E104" s="374" t="s">
        <v>1035</v>
      </c>
      <c r="F104" s="362">
        <v>70</v>
      </c>
      <c r="G104" s="362">
        <f t="shared" si="1"/>
        <v>370</v>
      </c>
      <c r="H104" s="362">
        <v>25900</v>
      </c>
      <c r="I104" s="363">
        <v>4.0088535298032718E-2</v>
      </c>
      <c r="J104" s="363">
        <v>1.0834739269738573E-4</v>
      </c>
      <c r="K104" s="362">
        <v>0</v>
      </c>
    </row>
    <row r="105" spans="2:11" ht="14.1" customHeight="1" x14ac:dyDescent="0.2">
      <c r="B105" s="309">
        <v>41296</v>
      </c>
      <c r="C105" s="310" t="s">
        <v>910</v>
      </c>
      <c r="D105" s="310" t="s">
        <v>541</v>
      </c>
      <c r="E105" s="374" t="s">
        <v>1039</v>
      </c>
      <c r="F105" s="362">
        <v>72</v>
      </c>
      <c r="G105" s="362">
        <f t="shared" si="1"/>
        <v>390.1</v>
      </c>
      <c r="H105" s="362">
        <v>28087.200000000001</v>
      </c>
      <c r="I105" s="363">
        <v>4.3473926973857324E-2</v>
      </c>
      <c r="J105" s="363">
        <v>1.1144303248873961E-4</v>
      </c>
      <c r="K105" s="362">
        <v>0</v>
      </c>
    </row>
    <row r="106" spans="2:11" ht="14.1" customHeight="1" x14ac:dyDescent="0.2">
      <c r="B106" s="309">
        <v>41296</v>
      </c>
      <c r="C106" s="310" t="s">
        <v>603</v>
      </c>
      <c r="D106" s="310" t="s">
        <v>541</v>
      </c>
      <c r="E106" s="374" t="s">
        <v>1039</v>
      </c>
      <c r="F106" s="362">
        <v>1</v>
      </c>
      <c r="G106" s="362">
        <f t="shared" si="1"/>
        <v>300</v>
      </c>
      <c r="H106" s="362">
        <v>300</v>
      </c>
      <c r="I106" s="363">
        <v>4.6434596870308168E-4</v>
      </c>
      <c r="J106" s="363">
        <v>1.5478198956769391E-6</v>
      </c>
      <c r="K106" s="362">
        <v>0</v>
      </c>
    </row>
    <row r="107" spans="2:11" ht="14.1" customHeight="1" x14ac:dyDescent="0.2">
      <c r="B107" s="309">
        <v>41296</v>
      </c>
      <c r="C107" s="310" t="s">
        <v>686</v>
      </c>
      <c r="D107" s="310" t="s">
        <v>541</v>
      </c>
      <c r="E107" s="374" t="s">
        <v>1037</v>
      </c>
      <c r="F107" s="362">
        <v>47</v>
      </c>
      <c r="G107" s="362">
        <f t="shared" si="1"/>
        <v>440</v>
      </c>
      <c r="H107" s="362">
        <v>20680</v>
      </c>
      <c r="I107" s="363">
        <v>3.2008915442599102E-2</v>
      </c>
      <c r="J107" s="363">
        <v>7.274753509681614E-5</v>
      </c>
      <c r="K107" s="362">
        <v>0</v>
      </c>
    </row>
    <row r="108" spans="2:11" ht="14.1" customHeight="1" x14ac:dyDescent="0.2">
      <c r="B108" s="309">
        <v>41297</v>
      </c>
      <c r="C108" s="310" t="s">
        <v>732</v>
      </c>
      <c r="D108" s="310" t="s">
        <v>541</v>
      </c>
      <c r="E108" s="374" t="s">
        <v>1034</v>
      </c>
      <c r="F108" s="362">
        <v>37</v>
      </c>
      <c r="G108" s="362">
        <f t="shared" si="1"/>
        <v>180</v>
      </c>
      <c r="H108" s="362">
        <v>6660</v>
      </c>
      <c r="I108" s="363">
        <v>1.0308480505208413E-2</v>
      </c>
      <c r="J108" s="363">
        <v>5.7269336140046743E-5</v>
      </c>
      <c r="K108" s="362">
        <v>0</v>
      </c>
    </row>
    <row r="109" spans="2:11" ht="14.1" customHeight="1" x14ac:dyDescent="0.2">
      <c r="B109" s="309">
        <v>41297</v>
      </c>
      <c r="C109" s="310" t="s">
        <v>725</v>
      </c>
      <c r="D109" s="310" t="s">
        <v>541</v>
      </c>
      <c r="E109" s="374" t="s">
        <v>1035</v>
      </c>
      <c r="F109" s="362">
        <v>35</v>
      </c>
      <c r="G109" s="362">
        <f t="shared" si="1"/>
        <v>220</v>
      </c>
      <c r="H109" s="362">
        <v>7700</v>
      </c>
      <c r="I109" s="363">
        <v>1.191821319671243E-2</v>
      </c>
      <c r="J109" s="363">
        <v>5.4173696348692865E-5</v>
      </c>
      <c r="K109" s="362">
        <v>0</v>
      </c>
    </row>
    <row r="110" spans="2:11" ht="14.1" customHeight="1" x14ac:dyDescent="0.2">
      <c r="B110" s="309">
        <v>41297</v>
      </c>
      <c r="C110" s="310" t="s">
        <v>717</v>
      </c>
      <c r="D110" s="310" t="s">
        <v>541</v>
      </c>
      <c r="E110" s="374" t="s">
        <v>1037</v>
      </c>
      <c r="F110" s="362">
        <v>187</v>
      </c>
      <c r="G110" s="362">
        <f t="shared" si="1"/>
        <v>365</v>
      </c>
      <c r="H110" s="362">
        <v>68255</v>
      </c>
      <c r="I110" s="363">
        <v>0.10564644697942947</v>
      </c>
      <c r="J110" s="363">
        <v>2.8944232049158759E-4</v>
      </c>
      <c r="K110" s="362">
        <v>0</v>
      </c>
    </row>
    <row r="111" spans="2:11" ht="14.1" customHeight="1" x14ac:dyDescent="0.2">
      <c r="B111" s="309">
        <v>41298</v>
      </c>
      <c r="C111" s="310" t="s">
        <v>855</v>
      </c>
      <c r="D111" s="310" t="s">
        <v>541</v>
      </c>
      <c r="E111" s="374"/>
      <c r="F111" s="362">
        <v>389</v>
      </c>
      <c r="G111" s="362">
        <f t="shared" si="1"/>
        <v>120</v>
      </c>
      <c r="H111" s="362">
        <v>46680</v>
      </c>
      <c r="I111" s="363">
        <v>7.2252232730199512E-2</v>
      </c>
      <c r="J111" s="363">
        <v>6.0210193941832933E-4</v>
      </c>
      <c r="K111" s="362">
        <v>0</v>
      </c>
    </row>
    <row r="112" spans="2:11" ht="14.1" customHeight="1" x14ac:dyDescent="0.2">
      <c r="B112" s="309">
        <v>41298</v>
      </c>
      <c r="C112" s="310" t="s">
        <v>756</v>
      </c>
      <c r="D112" s="310" t="s">
        <v>541</v>
      </c>
      <c r="E112" s="374" t="s">
        <v>1035</v>
      </c>
      <c r="F112" s="362">
        <v>570</v>
      </c>
      <c r="G112" s="362">
        <f t="shared" si="1"/>
        <v>344</v>
      </c>
      <c r="H112" s="362">
        <v>196080</v>
      </c>
      <c r="I112" s="363">
        <v>0.30349652514433423</v>
      </c>
      <c r="J112" s="363">
        <v>8.8225734053585527E-4</v>
      </c>
      <c r="K112" s="362">
        <v>0</v>
      </c>
    </row>
    <row r="113" spans="2:11" ht="14.1" customHeight="1" x14ac:dyDescent="0.2">
      <c r="B113" s="309">
        <v>41298</v>
      </c>
      <c r="C113" s="310" t="s">
        <v>754</v>
      </c>
      <c r="D113" s="310" t="s">
        <v>541</v>
      </c>
      <c r="E113" s="374" t="s">
        <v>1036</v>
      </c>
      <c r="F113" s="362">
        <v>76</v>
      </c>
      <c r="G113" s="362">
        <f t="shared" si="1"/>
        <v>390</v>
      </c>
      <c r="H113" s="362">
        <v>29640</v>
      </c>
      <c r="I113" s="363">
        <v>4.587738170786447E-2</v>
      </c>
      <c r="J113" s="363">
        <v>1.1763431207144737E-4</v>
      </c>
      <c r="K113" s="362">
        <v>0</v>
      </c>
    </row>
    <row r="114" spans="2:11" ht="14.1" customHeight="1" x14ac:dyDescent="0.2">
      <c r="B114" s="309">
        <v>41298</v>
      </c>
      <c r="C114" s="310" t="s">
        <v>848</v>
      </c>
      <c r="D114" s="310" t="s">
        <v>541</v>
      </c>
      <c r="E114" s="374" t="s">
        <v>1037</v>
      </c>
      <c r="F114" s="362">
        <v>234</v>
      </c>
      <c r="G114" s="362">
        <f t="shared" si="1"/>
        <v>630</v>
      </c>
      <c r="H114" s="362">
        <v>147420</v>
      </c>
      <c r="I114" s="363">
        <v>0.22817960902069434</v>
      </c>
      <c r="J114" s="363">
        <v>3.6218985558840374E-4</v>
      </c>
      <c r="K114" s="362">
        <v>0</v>
      </c>
    </row>
    <row r="115" spans="2:11" ht="14.1" customHeight="1" x14ac:dyDescent="0.2">
      <c r="B115" s="309">
        <v>41299</v>
      </c>
      <c r="C115" s="310" t="s">
        <v>588</v>
      </c>
      <c r="D115" s="310" t="s">
        <v>856</v>
      </c>
      <c r="E115" s="374" t="s">
        <v>1035</v>
      </c>
      <c r="F115" s="362">
        <v>95</v>
      </c>
      <c r="G115" s="362">
        <f t="shared" si="1"/>
        <v>180</v>
      </c>
      <c r="H115" s="362">
        <v>17100</v>
      </c>
      <c r="I115" s="363">
        <v>2.6467720216075658E-2</v>
      </c>
      <c r="J115" s="363">
        <v>1.470428900893092E-4</v>
      </c>
      <c r="K115" s="362">
        <v>0</v>
      </c>
    </row>
    <row r="116" spans="2:11" ht="14.1" customHeight="1" x14ac:dyDescent="0.2">
      <c r="B116" s="309">
        <v>41299</v>
      </c>
      <c r="C116" s="310" t="s">
        <v>855</v>
      </c>
      <c r="D116" s="310" t="s">
        <v>541</v>
      </c>
      <c r="E116" s="374" t="s">
        <v>1035</v>
      </c>
      <c r="F116" s="362">
        <v>3</v>
      </c>
      <c r="G116" s="362">
        <f t="shared" si="1"/>
        <v>180</v>
      </c>
      <c r="H116" s="362">
        <v>540</v>
      </c>
      <c r="I116" s="363">
        <v>8.3582274366554707E-4</v>
      </c>
      <c r="J116" s="363">
        <v>4.6434596870308173E-6</v>
      </c>
      <c r="K116" s="362">
        <v>0</v>
      </c>
    </row>
    <row r="117" spans="2:11" ht="14.1" customHeight="1" x14ac:dyDescent="0.2">
      <c r="B117" s="309">
        <v>41299</v>
      </c>
      <c r="C117" s="310" t="s">
        <v>795</v>
      </c>
      <c r="D117" s="310" t="s">
        <v>856</v>
      </c>
      <c r="E117" s="374" t="s">
        <v>1034</v>
      </c>
      <c r="F117" s="362">
        <v>13</v>
      </c>
      <c r="G117" s="362">
        <f t="shared" si="1"/>
        <v>235</v>
      </c>
      <c r="H117" s="362">
        <v>3055</v>
      </c>
      <c r="I117" s="363">
        <v>4.7285897812930485E-3</v>
      </c>
      <c r="J117" s="363">
        <v>2.0121658643800208E-5</v>
      </c>
      <c r="K117" s="362">
        <v>0</v>
      </c>
    </row>
    <row r="118" spans="2:11" ht="14.1" customHeight="1" x14ac:dyDescent="0.2">
      <c r="B118" s="309">
        <v>41299</v>
      </c>
      <c r="C118" s="310" t="s">
        <v>715</v>
      </c>
      <c r="D118" s="310" t="s">
        <v>541</v>
      </c>
      <c r="E118" s="374"/>
      <c r="F118" s="362">
        <v>54</v>
      </c>
      <c r="G118" s="362">
        <f t="shared" si="1"/>
        <v>330</v>
      </c>
      <c r="H118" s="362">
        <v>17820</v>
      </c>
      <c r="I118" s="363">
        <v>2.7582150540963052E-2</v>
      </c>
      <c r="J118" s="363">
        <v>8.3582274366554704E-5</v>
      </c>
      <c r="K118" s="362">
        <v>0</v>
      </c>
    </row>
    <row r="119" spans="2:11" ht="14.1" customHeight="1" x14ac:dyDescent="0.2">
      <c r="B119" s="309">
        <v>41299</v>
      </c>
      <c r="C119" s="310" t="s">
        <v>783</v>
      </c>
      <c r="D119" s="310" t="s">
        <v>541</v>
      </c>
      <c r="E119" s="374" t="s">
        <v>1034</v>
      </c>
      <c r="F119" s="362">
        <v>19</v>
      </c>
      <c r="G119" s="362">
        <f t="shared" si="1"/>
        <v>360</v>
      </c>
      <c r="H119" s="362">
        <v>6840</v>
      </c>
      <c r="I119" s="363">
        <v>1.0587088086430264E-2</v>
      </c>
      <c r="J119" s="363">
        <v>2.9408578017861843E-5</v>
      </c>
      <c r="K119" s="362">
        <v>0</v>
      </c>
    </row>
    <row r="120" spans="2:11" ht="14.1" customHeight="1" x14ac:dyDescent="0.2">
      <c r="B120" s="309">
        <v>41299</v>
      </c>
      <c r="C120" s="310" t="s">
        <v>687</v>
      </c>
      <c r="D120" s="310" t="s">
        <v>541</v>
      </c>
      <c r="E120" s="374" t="s">
        <v>1037</v>
      </c>
      <c r="F120" s="362">
        <v>38</v>
      </c>
      <c r="G120" s="362">
        <f t="shared" si="1"/>
        <v>360</v>
      </c>
      <c r="H120" s="362">
        <v>13680</v>
      </c>
      <c r="I120" s="363">
        <v>2.1174176172860527E-2</v>
      </c>
      <c r="J120" s="363">
        <v>5.8817156035723685E-5</v>
      </c>
      <c r="K120" s="362">
        <v>0</v>
      </c>
    </row>
    <row r="121" spans="2:11" ht="14.1" customHeight="1" x14ac:dyDescent="0.2">
      <c r="B121" s="309">
        <v>41299</v>
      </c>
      <c r="C121" s="310" t="s">
        <v>692</v>
      </c>
      <c r="D121" s="310" t="s">
        <v>541</v>
      </c>
      <c r="E121" s="374" t="s">
        <v>1037</v>
      </c>
      <c r="F121" s="362">
        <v>41</v>
      </c>
      <c r="G121" s="362">
        <f t="shared" si="1"/>
        <v>380</v>
      </c>
      <c r="H121" s="362">
        <v>15580</v>
      </c>
      <c r="I121" s="363">
        <v>2.4115033974646712E-2</v>
      </c>
      <c r="J121" s="363">
        <v>6.3460615722754499E-5</v>
      </c>
      <c r="K121" s="362">
        <v>0</v>
      </c>
    </row>
    <row r="122" spans="2:11" ht="14.1" customHeight="1" x14ac:dyDescent="0.2">
      <c r="B122" s="309">
        <v>41299</v>
      </c>
      <c r="C122" s="310" t="s">
        <v>1015</v>
      </c>
      <c r="D122" s="310" t="s">
        <v>541</v>
      </c>
      <c r="E122" s="374" t="s">
        <v>1037</v>
      </c>
      <c r="F122" s="362">
        <v>91</v>
      </c>
      <c r="G122" s="362">
        <f t="shared" si="1"/>
        <v>465</v>
      </c>
      <c r="H122" s="362">
        <v>42315</v>
      </c>
      <c r="I122" s="363">
        <v>6.5495998885569673E-2</v>
      </c>
      <c r="J122" s="363">
        <v>1.4085161050660146E-4</v>
      </c>
      <c r="K122" s="362">
        <v>0</v>
      </c>
    </row>
    <row r="123" spans="2:11" ht="14.1" customHeight="1" x14ac:dyDescent="0.2">
      <c r="B123" s="309">
        <v>41299</v>
      </c>
      <c r="C123" s="310" t="s">
        <v>855</v>
      </c>
      <c r="D123" s="310" t="s">
        <v>541</v>
      </c>
      <c r="E123" s="374" t="s">
        <v>1034</v>
      </c>
      <c r="F123" s="362">
        <v>18</v>
      </c>
      <c r="G123" s="362">
        <f t="shared" si="1"/>
        <v>380</v>
      </c>
      <c r="H123" s="362">
        <v>6840</v>
      </c>
      <c r="I123" s="363">
        <v>1.0587088086430264E-2</v>
      </c>
      <c r="J123" s="363">
        <v>2.7860758122184904E-5</v>
      </c>
      <c r="K123" s="362">
        <v>0</v>
      </c>
    </row>
    <row r="124" spans="2:11" ht="14.1" customHeight="1" x14ac:dyDescent="0.2">
      <c r="B124" s="309">
        <v>41301</v>
      </c>
      <c r="C124" s="310" t="s">
        <v>1009</v>
      </c>
      <c r="D124" s="310" t="s">
        <v>541</v>
      </c>
      <c r="E124" s="374" t="s">
        <v>1034</v>
      </c>
      <c r="F124" s="362">
        <v>40</v>
      </c>
      <c r="G124" s="362">
        <f t="shared" si="1"/>
        <v>205</v>
      </c>
      <c r="H124" s="362">
        <v>8200</v>
      </c>
      <c r="I124" s="363">
        <v>1.26921231445509E-2</v>
      </c>
      <c r="J124" s="363">
        <v>6.1912795827077563E-5</v>
      </c>
      <c r="K124" s="362">
        <v>0</v>
      </c>
    </row>
    <row r="125" spans="2:11" ht="14.1" customHeight="1" x14ac:dyDescent="0.2">
      <c r="B125" s="309">
        <v>41301</v>
      </c>
      <c r="C125" s="310" t="s">
        <v>996</v>
      </c>
      <c r="D125" s="310" t="s">
        <v>541</v>
      </c>
      <c r="E125" s="374" t="s">
        <v>1035</v>
      </c>
      <c r="F125" s="362">
        <v>11</v>
      </c>
      <c r="G125" s="362">
        <f t="shared" si="1"/>
        <v>330</v>
      </c>
      <c r="H125" s="362">
        <v>3630</v>
      </c>
      <c r="I125" s="363">
        <v>5.6185862213072885E-3</v>
      </c>
      <c r="J125" s="363">
        <v>1.702601885244633E-5</v>
      </c>
      <c r="K125" s="362">
        <v>0</v>
      </c>
    </row>
    <row r="126" spans="2:11" ht="14.1" customHeight="1" x14ac:dyDescent="0.2">
      <c r="B126" s="309">
        <v>41301</v>
      </c>
      <c r="C126" s="310" t="s">
        <v>1013</v>
      </c>
      <c r="D126" s="310" t="s">
        <v>541</v>
      </c>
      <c r="E126" s="374" t="s">
        <v>1035</v>
      </c>
      <c r="F126" s="362">
        <v>11</v>
      </c>
      <c r="G126" s="362">
        <f t="shared" si="1"/>
        <v>540</v>
      </c>
      <c r="H126" s="362">
        <v>5940</v>
      </c>
      <c r="I126" s="363">
        <v>9.1940501803210173E-3</v>
      </c>
      <c r="J126" s="363">
        <v>1.702601885244633E-5</v>
      </c>
      <c r="K126" s="362">
        <v>0</v>
      </c>
    </row>
    <row r="127" spans="2:11" ht="14.1" customHeight="1" x14ac:dyDescent="0.2">
      <c r="B127" s="309">
        <v>41301</v>
      </c>
      <c r="C127" s="310" t="s">
        <v>764</v>
      </c>
      <c r="D127" s="310" t="s">
        <v>541</v>
      </c>
      <c r="E127" s="374" t="s">
        <v>1039</v>
      </c>
      <c r="F127" s="362">
        <v>26</v>
      </c>
      <c r="G127" s="362">
        <f t="shared" si="1"/>
        <v>510</v>
      </c>
      <c r="H127" s="362">
        <v>13260</v>
      </c>
      <c r="I127" s="363">
        <v>2.0524091816676211E-2</v>
      </c>
      <c r="J127" s="363">
        <v>4.0243317287600416E-5</v>
      </c>
      <c r="K127" s="362">
        <v>0</v>
      </c>
    </row>
    <row r="128" spans="2:11" ht="14.1" customHeight="1" x14ac:dyDescent="0.2">
      <c r="B128" s="309">
        <v>41303</v>
      </c>
      <c r="C128" s="310" t="s">
        <v>870</v>
      </c>
      <c r="D128" s="310" t="s">
        <v>541</v>
      </c>
      <c r="E128" s="374" t="s">
        <v>1034</v>
      </c>
      <c r="F128" s="362">
        <v>45</v>
      </c>
      <c r="G128" s="362">
        <f t="shared" si="1"/>
        <v>160</v>
      </c>
      <c r="H128" s="362">
        <v>7200</v>
      </c>
      <c r="I128" s="363">
        <v>1.1144303248873961E-2</v>
      </c>
      <c r="J128" s="363">
        <v>6.9651895305462255E-5</v>
      </c>
      <c r="K128" s="362">
        <v>0</v>
      </c>
    </row>
    <row r="129" spans="2:11" ht="14.1" customHeight="1" x14ac:dyDescent="0.2">
      <c r="B129" s="309">
        <v>41303</v>
      </c>
      <c r="C129" s="310" t="s">
        <v>967</v>
      </c>
      <c r="D129" s="310" t="s">
        <v>541</v>
      </c>
      <c r="E129" s="374" t="s">
        <v>1037</v>
      </c>
      <c r="F129" s="362">
        <v>41</v>
      </c>
      <c r="G129" s="362">
        <f t="shared" si="1"/>
        <v>360</v>
      </c>
      <c r="H129" s="362">
        <v>14760</v>
      </c>
      <c r="I129" s="363">
        <v>2.2845821660191619E-2</v>
      </c>
      <c r="J129" s="363">
        <v>6.3460615722754499E-5</v>
      </c>
      <c r="K129" s="362">
        <v>0</v>
      </c>
    </row>
    <row r="130" spans="2:11" ht="14.1" customHeight="1" x14ac:dyDescent="0.2">
      <c r="B130" s="309">
        <v>41303</v>
      </c>
      <c r="C130" s="310" t="s">
        <v>758</v>
      </c>
      <c r="D130" s="310" t="s">
        <v>856</v>
      </c>
      <c r="E130" s="374" t="s">
        <v>1036</v>
      </c>
      <c r="F130" s="362">
        <v>115</v>
      </c>
      <c r="G130" s="362">
        <f t="shared" si="1"/>
        <v>450</v>
      </c>
      <c r="H130" s="362">
        <v>51750</v>
      </c>
      <c r="I130" s="363">
        <v>8.0099679601281601E-2</v>
      </c>
      <c r="J130" s="363">
        <v>1.77999288002848E-4</v>
      </c>
      <c r="K130" s="362">
        <v>0</v>
      </c>
    </row>
    <row r="131" spans="2:11" ht="14.1" customHeight="1" x14ac:dyDescent="0.2">
      <c r="B131" s="309">
        <v>41303</v>
      </c>
      <c r="C131" s="310" t="s">
        <v>730</v>
      </c>
      <c r="D131" s="310" t="s">
        <v>541</v>
      </c>
      <c r="E131" s="374" t="s">
        <v>1036</v>
      </c>
      <c r="F131" s="362">
        <v>209</v>
      </c>
      <c r="G131" s="362">
        <f t="shared" si="1"/>
        <v>420</v>
      </c>
      <c r="H131" s="362">
        <v>87780</v>
      </c>
      <c r="I131" s="363">
        <v>0.1358676304425217</v>
      </c>
      <c r="J131" s="363">
        <v>3.2349435819648025E-4</v>
      </c>
      <c r="K131" s="362">
        <v>0</v>
      </c>
    </row>
    <row r="132" spans="2:11" ht="14.1" customHeight="1" x14ac:dyDescent="0.2">
      <c r="B132" s="309">
        <v>41303</v>
      </c>
      <c r="C132" s="310" t="s">
        <v>726</v>
      </c>
      <c r="D132" s="310" t="s">
        <v>541</v>
      </c>
      <c r="E132" s="374" t="s">
        <v>1036</v>
      </c>
      <c r="F132" s="362">
        <v>89</v>
      </c>
      <c r="G132" s="362">
        <f t="shared" si="1"/>
        <v>420</v>
      </c>
      <c r="H132" s="362">
        <v>37380</v>
      </c>
      <c r="I132" s="363">
        <v>5.785750770040398E-2</v>
      </c>
      <c r="J132" s="363">
        <v>1.3775597071524756E-4</v>
      </c>
      <c r="K132" s="362">
        <v>0</v>
      </c>
    </row>
    <row r="133" spans="2:11" ht="14.1" customHeight="1" x14ac:dyDescent="0.2">
      <c r="B133" s="309">
        <v>41303</v>
      </c>
      <c r="C133" s="310" t="s">
        <v>626</v>
      </c>
      <c r="D133" s="310" t="s">
        <v>856</v>
      </c>
      <c r="E133" s="374" t="s">
        <v>1034</v>
      </c>
      <c r="F133" s="362">
        <v>75</v>
      </c>
      <c r="G133" s="362">
        <f t="shared" si="1"/>
        <v>488</v>
      </c>
      <c r="H133" s="362">
        <v>36600</v>
      </c>
      <c r="I133" s="363">
        <v>5.665020818177597E-2</v>
      </c>
      <c r="J133" s="363">
        <v>1.1608649217577042E-4</v>
      </c>
      <c r="K133" s="362">
        <v>0</v>
      </c>
    </row>
    <row r="134" spans="2:11" ht="14.1" customHeight="1" x14ac:dyDescent="0.2">
      <c r="B134" s="309">
        <v>41304</v>
      </c>
      <c r="C134" s="310" t="s">
        <v>855</v>
      </c>
      <c r="D134" s="310" t="s">
        <v>541</v>
      </c>
      <c r="E134" s="374" t="s">
        <v>1035</v>
      </c>
      <c r="F134" s="362">
        <v>1</v>
      </c>
      <c r="G134" s="362">
        <f t="shared" si="1"/>
        <v>240</v>
      </c>
      <c r="H134" s="362">
        <v>240</v>
      </c>
      <c r="I134" s="363">
        <v>3.7147677496246538E-4</v>
      </c>
      <c r="J134" s="363">
        <v>1.5478198956769391E-6</v>
      </c>
      <c r="K134" s="362">
        <v>0</v>
      </c>
    </row>
    <row r="135" spans="2:11" ht="14.1" customHeight="1" x14ac:dyDescent="0.2">
      <c r="B135" s="309">
        <v>41304</v>
      </c>
      <c r="C135" s="310" t="s">
        <v>695</v>
      </c>
      <c r="D135" s="310" t="s">
        <v>541</v>
      </c>
      <c r="E135" s="374" t="s">
        <v>1034</v>
      </c>
      <c r="F135" s="362">
        <v>17</v>
      </c>
      <c r="G135" s="362">
        <f t="shared" si="1"/>
        <v>270</v>
      </c>
      <c r="H135" s="362">
        <v>4590</v>
      </c>
      <c r="I135" s="363">
        <v>7.1044933211571503E-3</v>
      </c>
      <c r="J135" s="363">
        <v>2.6312938226507964E-5</v>
      </c>
      <c r="K135" s="362">
        <v>0</v>
      </c>
    </row>
    <row r="136" spans="2:11" ht="14.1" customHeight="1" x14ac:dyDescent="0.2">
      <c r="B136" s="309">
        <v>41304</v>
      </c>
      <c r="C136" s="310" t="s">
        <v>636</v>
      </c>
      <c r="D136" s="310" t="s">
        <v>856</v>
      </c>
      <c r="E136" s="374" t="s">
        <v>1037</v>
      </c>
      <c r="F136" s="362">
        <v>4</v>
      </c>
      <c r="G136" s="362">
        <f t="shared" ref="G136:G199" si="2">H136/F136</f>
        <v>315</v>
      </c>
      <c r="H136" s="362">
        <v>1260</v>
      </c>
      <c r="I136" s="363">
        <v>1.9502530685529432E-3</v>
      </c>
      <c r="J136" s="363">
        <v>6.1912795827077563E-6</v>
      </c>
      <c r="K136" s="362">
        <v>0</v>
      </c>
    </row>
    <row r="137" spans="2:11" ht="14.1" customHeight="1" x14ac:dyDescent="0.2">
      <c r="B137" s="309">
        <v>41304</v>
      </c>
      <c r="C137" s="310" t="s">
        <v>642</v>
      </c>
      <c r="D137" s="310" t="s">
        <v>541</v>
      </c>
      <c r="E137" s="374" t="s">
        <v>1034</v>
      </c>
      <c r="F137" s="362">
        <v>75</v>
      </c>
      <c r="G137" s="362">
        <f t="shared" si="2"/>
        <v>405</v>
      </c>
      <c r="H137" s="362">
        <v>30375</v>
      </c>
      <c r="I137" s="363">
        <v>4.7015029331187022E-2</v>
      </c>
      <c r="J137" s="363">
        <v>1.1608649217577042E-4</v>
      </c>
      <c r="K137" s="362">
        <v>0</v>
      </c>
    </row>
    <row r="138" spans="2:11" ht="14.1" customHeight="1" x14ac:dyDescent="0.2">
      <c r="B138" s="309">
        <v>41304</v>
      </c>
      <c r="C138" s="310" t="s">
        <v>648</v>
      </c>
      <c r="D138" s="310" t="s">
        <v>856</v>
      </c>
      <c r="E138" s="374" t="s">
        <v>1035</v>
      </c>
      <c r="F138" s="362">
        <v>10</v>
      </c>
      <c r="G138" s="362">
        <f t="shared" si="2"/>
        <v>390</v>
      </c>
      <c r="H138" s="362">
        <v>3900</v>
      </c>
      <c r="I138" s="363">
        <v>6.0364975931400623E-3</v>
      </c>
      <c r="J138" s="363">
        <v>1.5478198956769391E-5</v>
      </c>
      <c r="K138" s="362">
        <v>0</v>
      </c>
    </row>
    <row r="139" spans="2:11" ht="14.1" customHeight="1" x14ac:dyDescent="0.2">
      <c r="B139" s="309">
        <v>41304</v>
      </c>
      <c r="C139" s="310" t="s">
        <v>797</v>
      </c>
      <c r="D139" s="310" t="s">
        <v>541</v>
      </c>
      <c r="E139" s="374" t="s">
        <v>1034</v>
      </c>
      <c r="F139" s="362">
        <v>68</v>
      </c>
      <c r="G139" s="362">
        <f t="shared" si="2"/>
        <v>435</v>
      </c>
      <c r="H139" s="362">
        <v>29580</v>
      </c>
      <c r="I139" s="363">
        <v>4.5784512514123854E-2</v>
      </c>
      <c r="J139" s="363">
        <v>1.0525175290603186E-4</v>
      </c>
      <c r="K139" s="362">
        <v>0</v>
      </c>
    </row>
    <row r="140" spans="2:11" ht="14.1" customHeight="1" x14ac:dyDescent="0.2">
      <c r="B140" s="309">
        <v>41305</v>
      </c>
      <c r="C140" s="310" t="s">
        <v>793</v>
      </c>
      <c r="D140" s="310" t="s">
        <v>541</v>
      </c>
      <c r="E140" s="374" t="s">
        <v>1036</v>
      </c>
      <c r="F140" s="362">
        <v>84</v>
      </c>
      <c r="G140" s="362">
        <f t="shared" si="2"/>
        <v>250</v>
      </c>
      <c r="H140" s="362">
        <v>21000</v>
      </c>
      <c r="I140" s="363">
        <v>3.2504217809215717E-2</v>
      </c>
      <c r="J140" s="363">
        <v>1.3001687123686287E-4</v>
      </c>
      <c r="K140" s="362">
        <v>0</v>
      </c>
    </row>
    <row r="141" spans="2:11" ht="14.1" customHeight="1" x14ac:dyDescent="0.2">
      <c r="B141" s="309">
        <v>41305</v>
      </c>
      <c r="C141" s="310" t="s">
        <v>911</v>
      </c>
      <c r="D141" s="310" t="s">
        <v>541</v>
      </c>
      <c r="E141" s="374" t="s">
        <v>1034</v>
      </c>
      <c r="F141" s="362">
        <v>57</v>
      </c>
      <c r="G141" s="362">
        <f t="shared" si="2"/>
        <v>210</v>
      </c>
      <c r="H141" s="362">
        <v>11970</v>
      </c>
      <c r="I141" s="363">
        <v>1.8527404151252959E-2</v>
      </c>
      <c r="J141" s="363">
        <v>8.8225734053585524E-5</v>
      </c>
      <c r="K141" s="362">
        <v>0</v>
      </c>
    </row>
    <row r="142" spans="2:11" ht="14.1" customHeight="1" x14ac:dyDescent="0.2">
      <c r="B142" s="309">
        <v>41305</v>
      </c>
      <c r="C142" s="310" t="s">
        <v>582</v>
      </c>
      <c r="D142" s="310" t="s">
        <v>856</v>
      </c>
      <c r="E142" s="374" t="s">
        <v>1037</v>
      </c>
      <c r="F142" s="362">
        <v>93</v>
      </c>
      <c r="G142" s="362">
        <f t="shared" si="2"/>
        <v>240</v>
      </c>
      <c r="H142" s="362">
        <v>22320</v>
      </c>
      <c r="I142" s="363">
        <v>3.454734007150928E-2</v>
      </c>
      <c r="J142" s="363">
        <v>1.4394725029795533E-4</v>
      </c>
      <c r="K142" s="362">
        <v>0</v>
      </c>
    </row>
    <row r="143" spans="2:11" ht="14.1" customHeight="1" x14ac:dyDescent="0.2">
      <c r="B143" s="309">
        <v>41305</v>
      </c>
      <c r="C143" s="310" t="s">
        <v>855</v>
      </c>
      <c r="D143" s="310" t="s">
        <v>541</v>
      </c>
      <c r="E143" s="374" t="s">
        <v>1034</v>
      </c>
      <c r="F143" s="362">
        <v>2</v>
      </c>
      <c r="G143" s="362">
        <f t="shared" si="2"/>
        <v>245</v>
      </c>
      <c r="H143" s="362">
        <v>490</v>
      </c>
      <c r="I143" s="363">
        <v>7.5843174888170009E-4</v>
      </c>
      <c r="J143" s="363">
        <v>3.0956397913538782E-6</v>
      </c>
      <c r="K143" s="362">
        <v>0</v>
      </c>
    </row>
    <row r="144" spans="2:11" ht="14.1" customHeight="1" x14ac:dyDescent="0.2">
      <c r="B144" s="309">
        <v>41305</v>
      </c>
      <c r="C144" s="310" t="s">
        <v>828</v>
      </c>
      <c r="D144" s="310" t="s">
        <v>541</v>
      </c>
      <c r="E144" s="374" t="s">
        <v>1038</v>
      </c>
      <c r="F144" s="362">
        <v>62</v>
      </c>
      <c r="G144" s="362">
        <f t="shared" si="2"/>
        <v>240</v>
      </c>
      <c r="H144" s="362">
        <v>14880</v>
      </c>
      <c r="I144" s="363">
        <v>2.3031560047672851E-2</v>
      </c>
      <c r="J144" s="363">
        <v>9.5964833531970217E-5</v>
      </c>
      <c r="K144" s="362">
        <v>0</v>
      </c>
    </row>
    <row r="145" spans="2:11" ht="14.1" customHeight="1" x14ac:dyDescent="0.2">
      <c r="B145" s="309">
        <v>41305</v>
      </c>
      <c r="C145" s="310" t="s">
        <v>998</v>
      </c>
      <c r="D145" s="310" t="s">
        <v>541</v>
      </c>
      <c r="E145" s="374" t="s">
        <v>1035</v>
      </c>
      <c r="F145" s="362">
        <v>2</v>
      </c>
      <c r="G145" s="362">
        <f t="shared" si="2"/>
        <v>315</v>
      </c>
      <c r="H145" s="362">
        <v>630</v>
      </c>
      <c r="I145" s="363">
        <v>9.7512653427647158E-4</v>
      </c>
      <c r="J145" s="363">
        <v>3.0956397913538782E-6</v>
      </c>
      <c r="K145" s="362">
        <v>0</v>
      </c>
    </row>
    <row r="146" spans="2:11" ht="14.1" customHeight="1" x14ac:dyDescent="0.2">
      <c r="B146" s="309">
        <v>41305</v>
      </c>
      <c r="C146" s="310" t="s">
        <v>668</v>
      </c>
      <c r="D146" s="310" t="s">
        <v>541</v>
      </c>
      <c r="E146" s="374" t="s">
        <v>1039</v>
      </c>
      <c r="F146" s="362">
        <v>3</v>
      </c>
      <c r="G146" s="362">
        <f t="shared" si="2"/>
        <v>351</v>
      </c>
      <c r="H146" s="362">
        <v>1053</v>
      </c>
      <c r="I146" s="363">
        <v>1.6298543501478168E-3</v>
      </c>
      <c r="J146" s="363">
        <v>4.6434596870308173E-6</v>
      </c>
      <c r="K146" s="362">
        <v>0</v>
      </c>
    </row>
    <row r="147" spans="2:11" ht="14.1" customHeight="1" x14ac:dyDescent="0.2">
      <c r="B147" s="309">
        <v>41305</v>
      </c>
      <c r="C147" s="310" t="s">
        <v>632</v>
      </c>
      <c r="D147" s="310" t="s">
        <v>541</v>
      </c>
      <c r="E147" s="374" t="s">
        <v>1034</v>
      </c>
      <c r="F147" s="362">
        <v>315</v>
      </c>
      <c r="G147" s="362">
        <f t="shared" si="2"/>
        <v>79</v>
      </c>
      <c r="H147" s="362">
        <v>24885</v>
      </c>
      <c r="I147" s="363">
        <v>3.8517498103920626E-2</v>
      </c>
      <c r="J147" s="363">
        <v>4.8756326713823579E-4</v>
      </c>
      <c r="K147" s="362">
        <v>0</v>
      </c>
    </row>
    <row r="148" spans="2:11" ht="14.1" customHeight="1" x14ac:dyDescent="0.2">
      <c r="B148" s="309">
        <v>41305</v>
      </c>
      <c r="C148" s="310" t="s">
        <v>692</v>
      </c>
      <c r="D148" s="310" t="s">
        <v>541</v>
      </c>
      <c r="E148" s="374" t="s">
        <v>1037</v>
      </c>
      <c r="F148" s="362">
        <v>74</v>
      </c>
      <c r="G148" s="362">
        <f t="shared" si="2"/>
        <v>395</v>
      </c>
      <c r="H148" s="362">
        <v>29230</v>
      </c>
      <c r="I148" s="363">
        <v>4.5242775550636931E-2</v>
      </c>
      <c r="J148" s="363">
        <v>1.1453867228009349E-4</v>
      </c>
      <c r="K148" s="362">
        <v>0</v>
      </c>
    </row>
    <row r="149" spans="2:11" ht="14.1" customHeight="1" x14ac:dyDescent="0.2">
      <c r="B149" s="309">
        <v>41305</v>
      </c>
      <c r="C149" s="310" t="s">
        <v>755</v>
      </c>
      <c r="D149" s="310" t="s">
        <v>856</v>
      </c>
      <c r="E149" s="374" t="s">
        <v>1036</v>
      </c>
      <c r="F149" s="362">
        <v>12</v>
      </c>
      <c r="G149" s="362">
        <f t="shared" si="2"/>
        <v>460</v>
      </c>
      <c r="H149" s="362">
        <v>5520</v>
      </c>
      <c r="I149" s="363">
        <v>8.5439658241367039E-3</v>
      </c>
      <c r="J149" s="363">
        <v>1.8573838748123269E-5</v>
      </c>
      <c r="K149" s="362">
        <v>0</v>
      </c>
    </row>
    <row r="150" spans="2:11" ht="14.1" customHeight="1" x14ac:dyDescent="0.2">
      <c r="B150" s="309">
        <v>41306</v>
      </c>
      <c r="C150" s="310" t="s">
        <v>953</v>
      </c>
      <c r="D150" s="310" t="s">
        <v>541</v>
      </c>
      <c r="E150" s="374" t="s">
        <v>1035</v>
      </c>
      <c r="F150" s="362">
        <v>48</v>
      </c>
      <c r="G150" s="362">
        <f t="shared" si="2"/>
        <v>210</v>
      </c>
      <c r="H150" s="362">
        <v>10080</v>
      </c>
      <c r="I150" s="363">
        <v>1.5577310904890318E-2</v>
      </c>
      <c r="J150" s="363">
        <v>7.4177670975668179E-5</v>
      </c>
      <c r="K150" s="362">
        <v>0</v>
      </c>
    </row>
    <row r="151" spans="2:11" ht="14.1" customHeight="1" x14ac:dyDescent="0.2">
      <c r="B151" s="309">
        <v>41306</v>
      </c>
      <c r="C151" s="310" t="s">
        <v>1027</v>
      </c>
      <c r="D151" s="310" t="s">
        <v>541</v>
      </c>
      <c r="E151" s="374" t="s">
        <v>1037</v>
      </c>
      <c r="F151" s="362">
        <v>2</v>
      </c>
      <c r="G151" s="362">
        <f t="shared" si="2"/>
        <v>345</v>
      </c>
      <c r="H151" s="362">
        <v>690</v>
      </c>
      <c r="I151" s="363">
        <v>1.06630402027523E-3</v>
      </c>
      <c r="J151" s="363">
        <v>3.0907362906528409E-6</v>
      </c>
      <c r="K151" s="362">
        <v>0</v>
      </c>
    </row>
    <row r="152" spans="2:11" ht="14.1" customHeight="1" x14ac:dyDescent="0.2">
      <c r="B152" s="309">
        <v>41306</v>
      </c>
      <c r="C152" s="310" t="s">
        <v>783</v>
      </c>
      <c r="D152" s="310" t="s">
        <v>541</v>
      </c>
      <c r="E152" s="374" t="s">
        <v>1034</v>
      </c>
      <c r="F152" s="362">
        <v>22</v>
      </c>
      <c r="G152" s="362">
        <f t="shared" si="2"/>
        <v>296</v>
      </c>
      <c r="H152" s="362">
        <v>6512</v>
      </c>
      <c r="I152" s="363">
        <v>1.0063437362365649E-2</v>
      </c>
      <c r="J152" s="363">
        <v>3.3998099197181247E-5</v>
      </c>
      <c r="K152" s="362">
        <v>0</v>
      </c>
    </row>
    <row r="153" spans="2:11" ht="14.1" customHeight="1" x14ac:dyDescent="0.2">
      <c r="B153" s="309">
        <v>41306</v>
      </c>
      <c r="C153" s="310" t="s">
        <v>982</v>
      </c>
      <c r="D153" s="310" t="s">
        <v>856</v>
      </c>
      <c r="E153" s="374" t="s">
        <v>1037</v>
      </c>
      <c r="F153" s="362">
        <v>98</v>
      </c>
      <c r="G153" s="362">
        <f t="shared" si="2"/>
        <v>415</v>
      </c>
      <c r="H153" s="362">
        <v>40670</v>
      </c>
      <c r="I153" s="363">
        <v>6.2850122470425512E-2</v>
      </c>
      <c r="J153" s="363">
        <v>1.5144607824198921E-4</v>
      </c>
      <c r="K153" s="362">
        <v>0</v>
      </c>
    </row>
    <row r="154" spans="2:11" ht="14.1" customHeight="1" x14ac:dyDescent="0.2">
      <c r="B154" s="309">
        <v>41306</v>
      </c>
      <c r="C154" s="310" t="s">
        <v>691</v>
      </c>
      <c r="D154" s="310" t="s">
        <v>856</v>
      </c>
      <c r="E154" s="374" t="s">
        <v>1038</v>
      </c>
      <c r="F154" s="362">
        <v>13</v>
      </c>
      <c r="G154" s="362">
        <f t="shared" si="2"/>
        <v>390</v>
      </c>
      <c r="H154" s="362">
        <v>5070</v>
      </c>
      <c r="I154" s="363">
        <v>7.8350164968049515E-3</v>
      </c>
      <c r="J154" s="363">
        <v>2.0089785889243466E-5</v>
      </c>
      <c r="K154" s="362">
        <v>0</v>
      </c>
    </row>
    <row r="155" spans="2:11" ht="14.1" customHeight="1" x14ac:dyDescent="0.2">
      <c r="B155" s="309">
        <v>41306</v>
      </c>
      <c r="C155" s="310" t="s">
        <v>758</v>
      </c>
      <c r="D155" s="310" t="s">
        <v>541</v>
      </c>
      <c r="E155" s="374" t="s">
        <v>1034</v>
      </c>
      <c r="F155" s="362">
        <v>41</v>
      </c>
      <c r="G155" s="362">
        <f t="shared" si="2"/>
        <v>480</v>
      </c>
      <c r="H155" s="362">
        <v>19680</v>
      </c>
      <c r="I155" s="363">
        <v>3.0412845100023952E-2</v>
      </c>
      <c r="J155" s="363">
        <v>6.3360093958383232E-5</v>
      </c>
      <c r="K155" s="362">
        <v>0</v>
      </c>
    </row>
    <row r="156" spans="2:11" ht="14.1" customHeight="1" x14ac:dyDescent="0.2">
      <c r="B156" s="309">
        <v>41307</v>
      </c>
      <c r="C156" s="310" t="s">
        <v>843</v>
      </c>
      <c r="D156" s="310" t="s">
        <v>856</v>
      </c>
      <c r="E156" s="374"/>
      <c r="F156" s="362">
        <v>46</v>
      </c>
      <c r="G156" s="362">
        <f t="shared" si="2"/>
        <v>210</v>
      </c>
      <c r="H156" s="362">
        <v>9660</v>
      </c>
      <c r="I156" s="363">
        <v>1.4928256283853221E-2</v>
      </c>
      <c r="J156" s="363">
        <v>7.1086934685015343E-5</v>
      </c>
      <c r="K156" s="362">
        <v>0</v>
      </c>
    </row>
    <row r="157" spans="2:11" ht="14.1" customHeight="1" x14ac:dyDescent="0.2">
      <c r="B157" s="309">
        <v>41308</v>
      </c>
      <c r="C157" s="310" t="s">
        <v>1006</v>
      </c>
      <c r="D157" s="310" t="s">
        <v>541</v>
      </c>
      <c r="E157" s="374"/>
      <c r="F157" s="362">
        <v>7</v>
      </c>
      <c r="G157" s="362">
        <f t="shared" si="2"/>
        <v>210</v>
      </c>
      <c r="H157" s="362">
        <v>1470</v>
      </c>
      <c r="I157" s="363">
        <v>2.2716911736298381E-3</v>
      </c>
      <c r="J157" s="363">
        <v>1.0817577017284942E-5</v>
      </c>
      <c r="K157" s="362">
        <v>0</v>
      </c>
    </row>
    <row r="158" spans="2:11" ht="14.1" customHeight="1" x14ac:dyDescent="0.2">
      <c r="B158" s="309">
        <v>41308</v>
      </c>
      <c r="C158" s="310" t="s">
        <v>1005</v>
      </c>
      <c r="D158" s="310" t="s">
        <v>541</v>
      </c>
      <c r="E158" s="374" t="s">
        <v>1037</v>
      </c>
      <c r="F158" s="362">
        <v>1</v>
      </c>
      <c r="G158" s="362">
        <f t="shared" si="2"/>
        <v>275</v>
      </c>
      <c r="H158" s="362">
        <v>275</v>
      </c>
      <c r="I158" s="363">
        <v>4.2497623996476559E-4</v>
      </c>
      <c r="J158" s="363">
        <v>1.5453681453264205E-6</v>
      </c>
      <c r="K158" s="362">
        <v>0</v>
      </c>
    </row>
    <row r="159" spans="2:11" ht="14.1" customHeight="1" x14ac:dyDescent="0.2">
      <c r="B159" s="309">
        <v>41308</v>
      </c>
      <c r="C159" s="310" t="s">
        <v>801</v>
      </c>
      <c r="D159" s="310" t="s">
        <v>541</v>
      </c>
      <c r="E159" s="374" t="s">
        <v>1034</v>
      </c>
      <c r="F159" s="362">
        <v>13</v>
      </c>
      <c r="G159" s="362">
        <f t="shared" si="2"/>
        <v>405</v>
      </c>
      <c r="H159" s="362">
        <v>5265</v>
      </c>
      <c r="I159" s="363">
        <v>8.1363632851436038E-3</v>
      </c>
      <c r="J159" s="363">
        <v>2.0089785889243466E-5</v>
      </c>
      <c r="K159" s="362">
        <v>0</v>
      </c>
    </row>
    <row r="160" spans="2:11" ht="14.1" customHeight="1" x14ac:dyDescent="0.2">
      <c r="B160" s="309">
        <v>41308</v>
      </c>
      <c r="C160" s="310" t="s">
        <v>750</v>
      </c>
      <c r="D160" s="310" t="s">
        <v>541</v>
      </c>
      <c r="E160" s="374" t="s">
        <v>1034</v>
      </c>
      <c r="F160" s="362">
        <v>68</v>
      </c>
      <c r="G160" s="362">
        <f t="shared" si="2"/>
        <v>480</v>
      </c>
      <c r="H160" s="362">
        <v>32640</v>
      </c>
      <c r="I160" s="363">
        <v>5.0440816263454362E-2</v>
      </c>
      <c r="J160" s="363">
        <v>1.0508503388219658E-4</v>
      </c>
      <c r="K160" s="362">
        <v>0</v>
      </c>
    </row>
    <row r="161" spans="2:11" ht="14.1" customHeight="1" x14ac:dyDescent="0.2">
      <c r="B161" s="309">
        <v>41308</v>
      </c>
      <c r="C161" s="310" t="s">
        <v>658</v>
      </c>
      <c r="D161" s="310" t="s">
        <v>541</v>
      </c>
      <c r="E161" s="374" t="s">
        <v>1034</v>
      </c>
      <c r="F161" s="362">
        <v>25</v>
      </c>
      <c r="G161" s="362">
        <f t="shared" si="2"/>
        <v>480</v>
      </c>
      <c r="H161" s="362">
        <v>12000</v>
      </c>
      <c r="I161" s="363">
        <v>1.8544417743917043E-2</v>
      </c>
      <c r="J161" s="363">
        <v>3.8634203633160508E-5</v>
      </c>
      <c r="K161" s="362">
        <v>0</v>
      </c>
    </row>
    <row r="162" spans="2:11" ht="14.1" customHeight="1" x14ac:dyDescent="0.2">
      <c r="B162" s="309">
        <v>41309</v>
      </c>
      <c r="C162" s="310" t="s">
        <v>611</v>
      </c>
      <c r="D162" s="310" t="s">
        <v>541</v>
      </c>
      <c r="E162" s="374" t="s">
        <v>1034</v>
      </c>
      <c r="F162" s="362">
        <v>27</v>
      </c>
      <c r="G162" s="362">
        <f t="shared" si="2"/>
        <v>240</v>
      </c>
      <c r="H162" s="362">
        <v>6480</v>
      </c>
      <c r="I162" s="363">
        <v>1.0013985581715203E-2</v>
      </c>
      <c r="J162" s="363">
        <v>4.1724939923813351E-5</v>
      </c>
      <c r="K162" s="362">
        <v>0</v>
      </c>
    </row>
    <row r="163" spans="2:11" ht="14.1" customHeight="1" x14ac:dyDescent="0.2">
      <c r="B163" s="309">
        <v>41309</v>
      </c>
      <c r="C163" s="310" t="s">
        <v>625</v>
      </c>
      <c r="D163" s="310" t="s">
        <v>541</v>
      </c>
      <c r="E163" s="374" t="s">
        <v>1034</v>
      </c>
      <c r="F163" s="362">
        <v>17</v>
      </c>
      <c r="G163" s="362">
        <f t="shared" si="2"/>
        <v>270</v>
      </c>
      <c r="H163" s="362">
        <v>4590</v>
      </c>
      <c r="I163" s="363">
        <v>7.0932397870482698E-3</v>
      </c>
      <c r="J163" s="363">
        <v>2.6271258470549146E-5</v>
      </c>
      <c r="K163" s="362">
        <v>0</v>
      </c>
    </row>
    <row r="164" spans="2:11" ht="14.1" customHeight="1" x14ac:dyDescent="0.2">
      <c r="B164" s="309">
        <v>41310</v>
      </c>
      <c r="C164" s="310" t="s">
        <v>732</v>
      </c>
      <c r="D164" s="310" t="s">
        <v>541</v>
      </c>
      <c r="E164" s="374" t="s">
        <v>1035</v>
      </c>
      <c r="F164" s="362">
        <v>25</v>
      </c>
      <c r="G164" s="362">
        <f t="shared" si="2"/>
        <v>120</v>
      </c>
      <c r="H164" s="362">
        <v>3000</v>
      </c>
      <c r="I164" s="363">
        <v>4.6361044359792608E-3</v>
      </c>
      <c r="J164" s="363">
        <v>3.8634203633160508E-5</v>
      </c>
      <c r="K164" s="362">
        <v>0</v>
      </c>
    </row>
    <row r="165" spans="2:11" ht="14.1" customHeight="1" x14ac:dyDescent="0.2">
      <c r="B165" s="309">
        <v>41310</v>
      </c>
      <c r="C165" s="310" t="s">
        <v>729</v>
      </c>
      <c r="D165" s="310" t="s">
        <v>541</v>
      </c>
      <c r="E165" s="374" t="s">
        <v>1034</v>
      </c>
      <c r="F165" s="362">
        <v>13</v>
      </c>
      <c r="G165" s="362">
        <f t="shared" si="2"/>
        <v>200</v>
      </c>
      <c r="H165" s="362">
        <v>2600</v>
      </c>
      <c r="I165" s="363">
        <v>4.0179571778486932E-3</v>
      </c>
      <c r="J165" s="363">
        <v>2.0089785889243466E-5</v>
      </c>
      <c r="K165" s="362">
        <v>0</v>
      </c>
    </row>
    <row r="166" spans="2:11" ht="14.1" customHeight="1" x14ac:dyDescent="0.2">
      <c r="B166" s="309">
        <v>41310</v>
      </c>
      <c r="C166" s="310" t="s">
        <v>794</v>
      </c>
      <c r="D166" s="310" t="s">
        <v>541</v>
      </c>
      <c r="E166" s="374" t="s">
        <v>1035</v>
      </c>
      <c r="F166" s="362">
        <v>14</v>
      </c>
      <c r="G166" s="362">
        <f t="shared" si="2"/>
        <v>240</v>
      </c>
      <c r="H166" s="362">
        <v>3360</v>
      </c>
      <c r="I166" s="363">
        <v>5.1924369682967726E-3</v>
      </c>
      <c r="J166" s="363">
        <v>2.1635154034569884E-5</v>
      </c>
      <c r="K166" s="362">
        <v>0</v>
      </c>
    </row>
    <row r="167" spans="2:11" ht="14.1" customHeight="1" x14ac:dyDescent="0.2">
      <c r="B167" s="309">
        <v>41310</v>
      </c>
      <c r="C167" s="310" t="s">
        <v>748</v>
      </c>
      <c r="D167" s="310" t="s">
        <v>541</v>
      </c>
      <c r="E167" s="374" t="s">
        <v>1037</v>
      </c>
      <c r="F167" s="362">
        <v>1</v>
      </c>
      <c r="G167" s="362">
        <f t="shared" si="2"/>
        <v>285</v>
      </c>
      <c r="H167" s="362">
        <v>285</v>
      </c>
      <c r="I167" s="363">
        <v>4.4042992141802981E-4</v>
      </c>
      <c r="J167" s="363">
        <v>1.5453681453264205E-6</v>
      </c>
      <c r="K167" s="362">
        <v>0</v>
      </c>
    </row>
    <row r="168" spans="2:11" ht="14.1" customHeight="1" x14ac:dyDescent="0.2">
      <c r="B168" s="309">
        <v>41310</v>
      </c>
      <c r="C168" s="310" t="s">
        <v>1027</v>
      </c>
      <c r="D168" s="310" t="s">
        <v>541</v>
      </c>
      <c r="E168" s="374" t="s">
        <v>1034</v>
      </c>
      <c r="F168" s="362">
        <v>318</v>
      </c>
      <c r="G168" s="362">
        <f t="shared" si="2"/>
        <v>450</v>
      </c>
      <c r="H168" s="362">
        <v>143100</v>
      </c>
      <c r="I168" s="363">
        <v>0.22114218159621077</v>
      </c>
      <c r="J168" s="363">
        <v>4.9142707021380169E-4</v>
      </c>
      <c r="K168" s="362">
        <v>0</v>
      </c>
    </row>
    <row r="169" spans="2:11" ht="14.1" customHeight="1" x14ac:dyDescent="0.2">
      <c r="B169" s="309">
        <v>41310</v>
      </c>
      <c r="C169" s="310" t="s">
        <v>636</v>
      </c>
      <c r="D169" s="310" t="s">
        <v>541</v>
      </c>
      <c r="E169" s="374" t="s">
        <v>1038</v>
      </c>
      <c r="F169" s="362">
        <v>34</v>
      </c>
      <c r="G169" s="362">
        <f t="shared" si="2"/>
        <v>455</v>
      </c>
      <c r="H169" s="362">
        <v>15470</v>
      </c>
      <c r="I169" s="363">
        <v>2.3906845208199724E-2</v>
      </c>
      <c r="J169" s="363">
        <v>5.2542516941098291E-5</v>
      </c>
      <c r="K169" s="362">
        <v>0</v>
      </c>
    </row>
    <row r="170" spans="2:11" ht="14.1" customHeight="1" x14ac:dyDescent="0.2">
      <c r="B170" s="309">
        <v>41310</v>
      </c>
      <c r="C170" s="310" t="s">
        <v>736</v>
      </c>
      <c r="D170" s="310" t="s">
        <v>541</v>
      </c>
      <c r="E170" s="374" t="s">
        <v>1035</v>
      </c>
      <c r="F170" s="362">
        <v>5</v>
      </c>
      <c r="G170" s="362">
        <f t="shared" si="2"/>
        <v>155</v>
      </c>
      <c r="H170" s="362">
        <v>775</v>
      </c>
      <c r="I170" s="363">
        <v>1.1976603126279757E-3</v>
      </c>
      <c r="J170" s="363">
        <v>7.7268407266321026E-6</v>
      </c>
      <c r="K170" s="362">
        <v>0</v>
      </c>
    </row>
    <row r="171" spans="2:11" ht="14.1" customHeight="1" x14ac:dyDescent="0.2">
      <c r="B171" s="309">
        <v>41311</v>
      </c>
      <c r="C171" s="310" t="s">
        <v>637</v>
      </c>
      <c r="D171" s="310" t="s">
        <v>541</v>
      </c>
      <c r="E171" s="374" t="s">
        <v>1035</v>
      </c>
      <c r="F171" s="362">
        <v>2</v>
      </c>
      <c r="G171" s="362">
        <f t="shared" si="2"/>
        <v>210</v>
      </c>
      <c r="H171" s="362">
        <v>420</v>
      </c>
      <c r="I171" s="363">
        <v>6.4905462103709657E-4</v>
      </c>
      <c r="J171" s="363">
        <v>3.0907362906528409E-6</v>
      </c>
      <c r="K171" s="362">
        <v>0</v>
      </c>
    </row>
    <row r="172" spans="2:11" ht="14.1" customHeight="1" x14ac:dyDescent="0.2">
      <c r="B172" s="309">
        <v>41311</v>
      </c>
      <c r="C172" s="310" t="s">
        <v>640</v>
      </c>
      <c r="D172" s="310" t="s">
        <v>541</v>
      </c>
      <c r="E172" s="374" t="s">
        <v>1037</v>
      </c>
      <c r="F172" s="362">
        <v>32</v>
      </c>
      <c r="G172" s="362">
        <f t="shared" si="2"/>
        <v>0</v>
      </c>
      <c r="H172" s="362">
        <v>0</v>
      </c>
      <c r="I172" s="363">
        <v>0</v>
      </c>
      <c r="J172" s="363">
        <v>4.9451780650445455E-5</v>
      </c>
      <c r="K172" s="362">
        <v>0</v>
      </c>
    </row>
    <row r="173" spans="2:11" ht="14.1" customHeight="1" x14ac:dyDescent="0.2">
      <c r="B173" s="309">
        <v>41311</v>
      </c>
      <c r="C173" s="310" t="s">
        <v>770</v>
      </c>
      <c r="D173" s="310" t="s">
        <v>541</v>
      </c>
      <c r="E173" s="374" t="s">
        <v>1034</v>
      </c>
      <c r="F173" s="362">
        <v>5</v>
      </c>
      <c r="G173" s="362">
        <f t="shared" si="2"/>
        <v>150</v>
      </c>
      <c r="H173" s="362">
        <v>750</v>
      </c>
      <c r="I173" s="363">
        <v>1.1590261089948152E-3</v>
      </c>
      <c r="J173" s="363">
        <v>7.7268407266321026E-6</v>
      </c>
      <c r="K173" s="362">
        <v>0</v>
      </c>
    </row>
    <row r="174" spans="2:11" ht="14.1" customHeight="1" x14ac:dyDescent="0.2">
      <c r="B174" s="309">
        <v>41311</v>
      </c>
      <c r="C174" s="310" t="s">
        <v>639</v>
      </c>
      <c r="D174" s="310" t="s">
        <v>541</v>
      </c>
      <c r="E174" s="374" t="s">
        <v>1040</v>
      </c>
      <c r="F174" s="362">
        <v>30</v>
      </c>
      <c r="G174" s="362">
        <f t="shared" si="2"/>
        <v>240</v>
      </c>
      <c r="H174" s="362">
        <v>7200</v>
      </c>
      <c r="I174" s="363">
        <v>1.1126650646350227E-2</v>
      </c>
      <c r="J174" s="363">
        <v>4.6361044359792612E-5</v>
      </c>
      <c r="K174" s="362">
        <v>0</v>
      </c>
    </row>
    <row r="175" spans="2:11" ht="14.1" customHeight="1" x14ac:dyDescent="0.2">
      <c r="B175" s="309">
        <v>41311</v>
      </c>
      <c r="C175" s="310" t="s">
        <v>861</v>
      </c>
      <c r="D175" s="310" t="s">
        <v>541</v>
      </c>
      <c r="E175" s="374" t="s">
        <v>1034</v>
      </c>
      <c r="F175" s="362">
        <v>4</v>
      </c>
      <c r="G175" s="362">
        <f t="shared" si="2"/>
        <v>315</v>
      </c>
      <c r="H175" s="362">
        <v>1260</v>
      </c>
      <c r="I175" s="363">
        <v>1.9471638631112897E-3</v>
      </c>
      <c r="J175" s="363">
        <v>6.1814725813056819E-6</v>
      </c>
      <c r="K175" s="362">
        <v>0</v>
      </c>
    </row>
    <row r="176" spans="2:11" ht="14.1" customHeight="1" x14ac:dyDescent="0.2">
      <c r="B176" s="309">
        <v>41312</v>
      </c>
      <c r="C176" s="310" t="s">
        <v>649</v>
      </c>
      <c r="D176" s="310" t="s">
        <v>541</v>
      </c>
      <c r="E176" s="374" t="s">
        <v>1036</v>
      </c>
      <c r="F176" s="362">
        <v>28</v>
      </c>
      <c r="G176" s="362">
        <f t="shared" si="2"/>
        <v>225</v>
      </c>
      <c r="H176" s="362">
        <v>6300</v>
      </c>
      <c r="I176" s="363">
        <v>9.7358193155564487E-3</v>
      </c>
      <c r="J176" s="363">
        <v>4.3270308069139769E-5</v>
      </c>
      <c r="K176" s="362">
        <v>0</v>
      </c>
    </row>
    <row r="177" spans="2:11" ht="14.1" customHeight="1" x14ac:dyDescent="0.2">
      <c r="B177" s="309">
        <v>41312</v>
      </c>
      <c r="C177" s="310" t="s">
        <v>649</v>
      </c>
      <c r="D177" s="310" t="s">
        <v>541</v>
      </c>
      <c r="E177" s="374" t="s">
        <v>1036</v>
      </c>
      <c r="F177" s="362">
        <v>59</v>
      </c>
      <c r="G177" s="362">
        <f t="shared" si="2"/>
        <v>300</v>
      </c>
      <c r="H177" s="362">
        <v>17700</v>
      </c>
      <c r="I177" s="363">
        <v>2.7353016172277641E-2</v>
      </c>
      <c r="J177" s="363">
        <v>9.1176720574258799E-5</v>
      </c>
      <c r="K177" s="362">
        <v>0</v>
      </c>
    </row>
    <row r="178" spans="2:11" ht="14.1" customHeight="1" x14ac:dyDescent="0.2">
      <c r="B178" s="309">
        <v>41312</v>
      </c>
      <c r="C178" s="310" t="s">
        <v>861</v>
      </c>
      <c r="D178" s="310" t="s">
        <v>541</v>
      </c>
      <c r="E178" s="374" t="s">
        <v>1034</v>
      </c>
      <c r="F178" s="362">
        <v>1</v>
      </c>
      <c r="G178" s="362">
        <f t="shared" si="2"/>
        <v>240</v>
      </c>
      <c r="H178" s="362">
        <v>240</v>
      </c>
      <c r="I178" s="363">
        <v>3.708883548783409E-4</v>
      </c>
      <c r="J178" s="363">
        <v>1.5453681453264205E-6</v>
      </c>
      <c r="K178" s="362">
        <v>0</v>
      </c>
    </row>
    <row r="179" spans="2:11" ht="14.1" customHeight="1" x14ac:dyDescent="0.2">
      <c r="B179" s="309">
        <v>41312</v>
      </c>
      <c r="C179" s="310" t="s">
        <v>712</v>
      </c>
      <c r="D179" s="310" t="s">
        <v>541</v>
      </c>
      <c r="E179" s="374" t="s">
        <v>1034</v>
      </c>
      <c r="F179" s="362">
        <v>3</v>
      </c>
      <c r="G179" s="362">
        <f t="shared" si="2"/>
        <v>240</v>
      </c>
      <c r="H179" s="362">
        <v>720</v>
      </c>
      <c r="I179" s="363">
        <v>1.1126650646350227E-3</v>
      </c>
      <c r="J179" s="363">
        <v>4.6361044359792612E-6</v>
      </c>
      <c r="K179" s="362">
        <v>0</v>
      </c>
    </row>
    <row r="180" spans="2:11" ht="14.1" customHeight="1" x14ac:dyDescent="0.2">
      <c r="B180" s="309">
        <v>41312</v>
      </c>
      <c r="C180" s="310" t="s">
        <v>642</v>
      </c>
      <c r="D180" s="310" t="s">
        <v>541</v>
      </c>
      <c r="E180" s="374" t="s">
        <v>1042</v>
      </c>
      <c r="F180" s="362">
        <v>238</v>
      </c>
      <c r="G180" s="362">
        <f t="shared" si="2"/>
        <v>285</v>
      </c>
      <c r="H180" s="362">
        <v>67830</v>
      </c>
      <c r="I180" s="363">
        <v>0.1048223212974911</v>
      </c>
      <c r="J180" s="363">
        <v>3.6779761858768807E-4</v>
      </c>
      <c r="K180" s="362">
        <v>0</v>
      </c>
    </row>
    <row r="181" spans="2:11" ht="14.1" customHeight="1" x14ac:dyDescent="0.2">
      <c r="B181" s="309">
        <v>41312</v>
      </c>
      <c r="C181" s="310" t="s">
        <v>635</v>
      </c>
      <c r="D181" s="310" t="s">
        <v>541</v>
      </c>
      <c r="E181" s="374" t="s">
        <v>1040</v>
      </c>
      <c r="F181" s="362">
        <v>13</v>
      </c>
      <c r="G181" s="362">
        <f t="shared" si="2"/>
        <v>240</v>
      </c>
      <c r="H181" s="362">
        <v>3120</v>
      </c>
      <c r="I181" s="363">
        <v>4.8215486134184317E-3</v>
      </c>
      <c r="J181" s="363">
        <v>2.0089785889243466E-5</v>
      </c>
      <c r="K181" s="362">
        <v>0</v>
      </c>
    </row>
    <row r="182" spans="2:11" ht="14.1" customHeight="1" x14ac:dyDescent="0.2">
      <c r="B182" s="309">
        <v>41312</v>
      </c>
      <c r="C182" s="310" t="s">
        <v>647</v>
      </c>
      <c r="D182" s="310" t="s">
        <v>541</v>
      </c>
      <c r="E182" s="374" t="s">
        <v>1034</v>
      </c>
      <c r="F182" s="362">
        <v>30</v>
      </c>
      <c r="G182" s="362">
        <f t="shared" si="2"/>
        <v>295</v>
      </c>
      <c r="H182" s="362">
        <v>8850</v>
      </c>
      <c r="I182" s="363">
        <v>1.367650808613882E-2</v>
      </c>
      <c r="J182" s="363">
        <v>4.6361044359792612E-5</v>
      </c>
      <c r="K182" s="362">
        <v>0</v>
      </c>
    </row>
    <row r="183" spans="2:11" ht="14.1" customHeight="1" x14ac:dyDescent="0.2">
      <c r="B183" s="309">
        <v>41312</v>
      </c>
      <c r="C183" s="310" t="s">
        <v>981</v>
      </c>
      <c r="D183" s="310" t="s">
        <v>541</v>
      </c>
      <c r="E183" s="374" t="s">
        <v>1035</v>
      </c>
      <c r="F183" s="362">
        <v>35</v>
      </c>
      <c r="G183" s="362">
        <f t="shared" si="2"/>
        <v>320</v>
      </c>
      <c r="H183" s="362">
        <v>11200</v>
      </c>
      <c r="I183" s="363">
        <v>1.730812322765591E-2</v>
      </c>
      <c r="J183" s="363">
        <v>5.4087885086424716E-5</v>
      </c>
      <c r="K183" s="362">
        <v>0</v>
      </c>
    </row>
    <row r="184" spans="2:11" ht="14.1" customHeight="1" x14ac:dyDescent="0.2">
      <c r="B184" s="309">
        <v>41312</v>
      </c>
      <c r="C184" s="310" t="s">
        <v>967</v>
      </c>
      <c r="D184" s="310" t="s">
        <v>541</v>
      </c>
      <c r="E184" s="374" t="s">
        <v>1034</v>
      </c>
      <c r="F184" s="362">
        <v>61</v>
      </c>
      <c r="G184" s="362">
        <f t="shared" si="2"/>
        <v>330</v>
      </c>
      <c r="H184" s="362">
        <v>20130</v>
      </c>
      <c r="I184" s="363">
        <v>3.1108260765420843E-2</v>
      </c>
      <c r="J184" s="363">
        <v>9.4267456864911649E-5</v>
      </c>
      <c r="K184" s="362">
        <v>0</v>
      </c>
    </row>
    <row r="185" spans="2:11" ht="14.1" customHeight="1" x14ac:dyDescent="0.2">
      <c r="B185" s="309">
        <v>41312</v>
      </c>
      <c r="C185" s="310" t="s">
        <v>996</v>
      </c>
      <c r="D185" s="310" t="s">
        <v>541</v>
      </c>
      <c r="E185" s="374" t="s">
        <v>1035</v>
      </c>
      <c r="F185" s="362">
        <v>38</v>
      </c>
      <c r="G185" s="362">
        <f t="shared" si="2"/>
        <v>180</v>
      </c>
      <c r="H185" s="362">
        <v>6840</v>
      </c>
      <c r="I185" s="363">
        <v>1.0570318114032716E-2</v>
      </c>
      <c r="J185" s="363">
        <v>5.8723989522403978E-5</v>
      </c>
      <c r="K185" s="362">
        <v>0</v>
      </c>
    </row>
    <row r="186" spans="2:11" ht="14.1" customHeight="1" x14ac:dyDescent="0.2">
      <c r="B186" s="309">
        <v>41312</v>
      </c>
      <c r="C186" s="310" t="s">
        <v>696</v>
      </c>
      <c r="D186" s="310" t="s">
        <v>541</v>
      </c>
      <c r="E186" s="374" t="s">
        <v>1038</v>
      </c>
      <c r="F186" s="362">
        <v>1</v>
      </c>
      <c r="G186" s="362">
        <f t="shared" si="2"/>
        <v>450</v>
      </c>
      <c r="H186" s="362">
        <v>450</v>
      </c>
      <c r="I186" s="363">
        <v>6.9541566539688918E-4</v>
      </c>
      <c r="J186" s="363">
        <v>1.5453681453264205E-6</v>
      </c>
      <c r="K186" s="362">
        <v>0</v>
      </c>
    </row>
    <row r="187" spans="2:11" ht="14.1" customHeight="1" x14ac:dyDescent="0.2">
      <c r="B187" s="309">
        <v>41313</v>
      </c>
      <c r="C187" s="310" t="s">
        <v>645</v>
      </c>
      <c r="D187" s="310" t="s">
        <v>541</v>
      </c>
      <c r="E187" s="374" t="s">
        <v>1035</v>
      </c>
      <c r="F187" s="362">
        <v>24</v>
      </c>
      <c r="G187" s="362">
        <f t="shared" si="2"/>
        <v>165</v>
      </c>
      <c r="H187" s="362">
        <v>3960</v>
      </c>
      <c r="I187" s="363">
        <v>6.1196578554926244E-3</v>
      </c>
      <c r="J187" s="363">
        <v>3.708883548783409E-5</v>
      </c>
      <c r="K187" s="362">
        <v>0</v>
      </c>
    </row>
    <row r="188" spans="2:11" ht="14.1" customHeight="1" x14ac:dyDescent="0.2">
      <c r="B188" s="309">
        <v>41313</v>
      </c>
      <c r="C188" s="310" t="s">
        <v>632</v>
      </c>
      <c r="D188" s="310" t="s">
        <v>541</v>
      </c>
      <c r="E188" s="374" t="s">
        <v>1043</v>
      </c>
      <c r="F188" s="362">
        <v>149</v>
      </c>
      <c r="G188" s="362">
        <f t="shared" si="2"/>
        <v>193</v>
      </c>
      <c r="H188" s="362">
        <v>28757</v>
      </c>
      <c r="I188" s="363">
        <v>4.4440151755151869E-2</v>
      </c>
      <c r="J188" s="363">
        <v>2.3025985365363665E-4</v>
      </c>
      <c r="K188" s="362">
        <v>0</v>
      </c>
    </row>
    <row r="189" spans="2:11" ht="14.1" customHeight="1" x14ac:dyDescent="0.2">
      <c r="B189" s="309">
        <v>41313</v>
      </c>
      <c r="C189" s="310" t="s">
        <v>792</v>
      </c>
      <c r="D189" s="310" t="s">
        <v>541</v>
      </c>
      <c r="E189" s="374" t="s">
        <v>1035</v>
      </c>
      <c r="F189" s="362">
        <v>22</v>
      </c>
      <c r="G189" s="362">
        <f t="shared" si="2"/>
        <v>330</v>
      </c>
      <c r="H189" s="362">
        <v>7260</v>
      </c>
      <c r="I189" s="363">
        <v>1.1219372735069812E-2</v>
      </c>
      <c r="J189" s="363">
        <v>3.3998099197181247E-5</v>
      </c>
      <c r="K189" s="362">
        <v>0</v>
      </c>
    </row>
    <row r="190" spans="2:11" ht="14.1" customHeight="1" x14ac:dyDescent="0.2">
      <c r="B190" s="309">
        <v>41313</v>
      </c>
      <c r="C190" s="310" t="s">
        <v>964</v>
      </c>
      <c r="D190" s="310" t="s">
        <v>541</v>
      </c>
      <c r="E190" s="374" t="s">
        <v>1034</v>
      </c>
      <c r="F190" s="362">
        <v>47</v>
      </c>
      <c r="G190" s="362">
        <f t="shared" si="2"/>
        <v>410</v>
      </c>
      <c r="H190" s="362">
        <v>19270</v>
      </c>
      <c r="I190" s="363">
        <v>2.9779244160440119E-2</v>
      </c>
      <c r="J190" s="363">
        <v>7.2632302830341754E-5</v>
      </c>
      <c r="K190" s="362">
        <v>0</v>
      </c>
    </row>
    <row r="191" spans="2:11" ht="14.1" customHeight="1" x14ac:dyDescent="0.2">
      <c r="B191" s="309">
        <v>41313</v>
      </c>
      <c r="C191" s="310" t="s">
        <v>1004</v>
      </c>
      <c r="D191" s="310" t="s">
        <v>541</v>
      </c>
      <c r="E191" s="374" t="s">
        <v>1035</v>
      </c>
      <c r="F191" s="362">
        <v>10</v>
      </c>
      <c r="G191" s="362">
        <f t="shared" si="2"/>
        <v>150</v>
      </c>
      <c r="H191" s="362">
        <v>1500</v>
      </c>
      <c r="I191" s="363">
        <v>2.3180522179896304E-3</v>
      </c>
      <c r="J191" s="363">
        <v>1.5453681453264205E-5</v>
      </c>
      <c r="K191" s="362">
        <v>0</v>
      </c>
    </row>
    <row r="192" spans="2:11" ht="14.1" customHeight="1" x14ac:dyDescent="0.2">
      <c r="B192" s="309">
        <v>41313</v>
      </c>
      <c r="C192" s="310" t="s">
        <v>1013</v>
      </c>
      <c r="D192" s="310" t="s">
        <v>541</v>
      </c>
      <c r="E192" s="374" t="s">
        <v>1034</v>
      </c>
      <c r="F192" s="362">
        <v>4</v>
      </c>
      <c r="G192" s="362">
        <f t="shared" si="2"/>
        <v>360</v>
      </c>
      <c r="H192" s="362">
        <v>1440</v>
      </c>
      <c r="I192" s="363">
        <v>2.2253301292700454E-3</v>
      </c>
      <c r="J192" s="363">
        <v>6.1814725813056819E-6</v>
      </c>
      <c r="K192" s="362">
        <v>0</v>
      </c>
    </row>
    <row r="193" spans="2:11" ht="14.1" customHeight="1" x14ac:dyDescent="0.2">
      <c r="B193" s="309">
        <v>41315</v>
      </c>
      <c r="C193" s="310" t="s">
        <v>748</v>
      </c>
      <c r="D193" s="310" t="s">
        <v>541</v>
      </c>
      <c r="E193" s="374" t="s">
        <v>1035</v>
      </c>
      <c r="F193" s="362">
        <v>29</v>
      </c>
      <c r="G193" s="362">
        <f t="shared" si="2"/>
        <v>270</v>
      </c>
      <c r="H193" s="362">
        <v>7830</v>
      </c>
      <c r="I193" s="363">
        <v>1.2100232577905871E-2</v>
      </c>
      <c r="J193" s="363">
        <v>4.4815676214466194E-5</v>
      </c>
      <c r="K193" s="362">
        <v>0</v>
      </c>
    </row>
    <row r="194" spans="2:11" ht="14.1" customHeight="1" x14ac:dyDescent="0.2">
      <c r="B194" s="309">
        <v>41315</v>
      </c>
      <c r="C194" s="310" t="s">
        <v>683</v>
      </c>
      <c r="D194" s="310" t="s">
        <v>541</v>
      </c>
      <c r="E194" s="374" t="s">
        <v>1034</v>
      </c>
      <c r="F194" s="362">
        <v>157</v>
      </c>
      <c r="G194" s="362">
        <f t="shared" si="2"/>
        <v>270</v>
      </c>
      <c r="H194" s="362">
        <v>42390</v>
      </c>
      <c r="I194" s="363">
        <v>6.5508155680386954E-2</v>
      </c>
      <c r="J194" s="363">
        <v>2.4262279881624799E-4</v>
      </c>
      <c r="K194" s="362">
        <v>0</v>
      </c>
    </row>
    <row r="195" spans="2:11" ht="14.1" customHeight="1" x14ac:dyDescent="0.2">
      <c r="B195" s="309">
        <v>41315</v>
      </c>
      <c r="C195" s="310" t="s">
        <v>790</v>
      </c>
      <c r="D195" s="310" t="s">
        <v>541</v>
      </c>
      <c r="E195" s="374" t="s">
        <v>1035</v>
      </c>
      <c r="F195" s="362">
        <v>30</v>
      </c>
      <c r="G195" s="362">
        <f t="shared" si="2"/>
        <v>333</v>
      </c>
      <c r="H195" s="362">
        <v>9990</v>
      </c>
      <c r="I195" s="363">
        <v>1.543822777181094E-2</v>
      </c>
      <c r="J195" s="363">
        <v>4.6361044359792612E-5</v>
      </c>
      <c r="K195" s="362">
        <v>0</v>
      </c>
    </row>
    <row r="196" spans="2:11" ht="14.1" customHeight="1" x14ac:dyDescent="0.2">
      <c r="B196" s="309">
        <v>41315</v>
      </c>
      <c r="C196" s="310" t="s">
        <v>912</v>
      </c>
      <c r="D196" s="310" t="s">
        <v>541</v>
      </c>
      <c r="E196" s="374" t="s">
        <v>1037</v>
      </c>
      <c r="F196" s="362">
        <v>7</v>
      </c>
      <c r="G196" s="362">
        <f t="shared" si="2"/>
        <v>320</v>
      </c>
      <c r="H196" s="362">
        <v>2240</v>
      </c>
      <c r="I196" s="363">
        <v>3.4616246455311818E-3</v>
      </c>
      <c r="J196" s="363">
        <v>1.0817577017284942E-5</v>
      </c>
      <c r="K196" s="362">
        <v>0</v>
      </c>
    </row>
    <row r="197" spans="2:11" ht="14.1" customHeight="1" x14ac:dyDescent="0.2">
      <c r="B197" s="309">
        <v>41315</v>
      </c>
      <c r="C197" s="310" t="s">
        <v>764</v>
      </c>
      <c r="D197" s="310" t="s">
        <v>541</v>
      </c>
      <c r="E197" s="374" t="s">
        <v>1035</v>
      </c>
      <c r="F197" s="362">
        <v>88</v>
      </c>
      <c r="G197" s="362">
        <f t="shared" si="2"/>
        <v>140</v>
      </c>
      <c r="H197" s="362">
        <v>12320</v>
      </c>
      <c r="I197" s="363">
        <v>1.90389355504215E-2</v>
      </c>
      <c r="J197" s="363">
        <v>1.3599239678872499E-4</v>
      </c>
      <c r="K197" s="362">
        <v>0</v>
      </c>
    </row>
    <row r="198" spans="2:11" ht="14.1" customHeight="1" x14ac:dyDescent="0.2">
      <c r="B198" s="309">
        <v>41315</v>
      </c>
      <c r="C198" s="310" t="s">
        <v>985</v>
      </c>
      <c r="D198" s="310" t="s">
        <v>541</v>
      </c>
      <c r="E198" s="374" t="s">
        <v>1034</v>
      </c>
      <c r="F198" s="362">
        <v>224</v>
      </c>
      <c r="G198" s="362">
        <f t="shared" si="2"/>
        <v>555</v>
      </c>
      <c r="H198" s="362">
        <v>124320</v>
      </c>
      <c r="I198" s="363">
        <v>0.19212016782698058</v>
      </c>
      <c r="J198" s="363">
        <v>3.4616246455311815E-4</v>
      </c>
      <c r="K198" s="362">
        <v>0</v>
      </c>
    </row>
    <row r="199" spans="2:11" ht="14.1" customHeight="1" x14ac:dyDescent="0.2">
      <c r="B199" s="309">
        <v>41316</v>
      </c>
      <c r="C199" s="310" t="s">
        <v>723</v>
      </c>
      <c r="D199" s="310" t="s">
        <v>541</v>
      </c>
      <c r="E199" s="374" t="s">
        <v>1036</v>
      </c>
      <c r="F199" s="362">
        <v>15</v>
      </c>
      <c r="G199" s="362">
        <f t="shared" si="2"/>
        <v>210</v>
      </c>
      <c r="H199" s="362">
        <v>3150</v>
      </c>
      <c r="I199" s="363">
        <v>4.8679096577782244E-3</v>
      </c>
      <c r="J199" s="363">
        <v>2.3180522179896306E-5</v>
      </c>
      <c r="K199" s="362">
        <v>0</v>
      </c>
    </row>
    <row r="200" spans="2:11" ht="14.1" customHeight="1" x14ac:dyDescent="0.2">
      <c r="B200" s="309">
        <v>41316</v>
      </c>
      <c r="C200" s="310" t="s">
        <v>866</v>
      </c>
      <c r="D200" s="310" t="s">
        <v>541</v>
      </c>
      <c r="E200" s="374" t="s">
        <v>1034</v>
      </c>
      <c r="F200" s="362">
        <v>18</v>
      </c>
      <c r="G200" s="362">
        <f t="shared" ref="G200:G263" si="3">H200/F200</f>
        <v>240</v>
      </c>
      <c r="H200" s="362">
        <v>4320</v>
      </c>
      <c r="I200" s="363">
        <v>6.6759903878101361E-3</v>
      </c>
      <c r="J200" s="363">
        <v>2.7816626615875567E-5</v>
      </c>
      <c r="K200" s="362">
        <v>0</v>
      </c>
    </row>
    <row r="201" spans="2:11" ht="14.1" customHeight="1" x14ac:dyDescent="0.2">
      <c r="B201" s="309">
        <v>41316</v>
      </c>
      <c r="C201" s="310" t="s">
        <v>957</v>
      </c>
      <c r="D201" s="310" t="s">
        <v>541</v>
      </c>
      <c r="E201" s="374" t="s">
        <v>1035</v>
      </c>
      <c r="F201" s="362">
        <v>1</v>
      </c>
      <c r="G201" s="362">
        <f t="shared" si="3"/>
        <v>424</v>
      </c>
      <c r="H201" s="362">
        <v>424</v>
      </c>
      <c r="I201" s="363">
        <v>6.5523609361840221E-4</v>
      </c>
      <c r="J201" s="363">
        <v>1.5453681453264205E-6</v>
      </c>
      <c r="K201" s="362">
        <v>0</v>
      </c>
    </row>
    <row r="202" spans="2:11" ht="14.1" customHeight="1" x14ac:dyDescent="0.2">
      <c r="B202" s="309">
        <v>41316</v>
      </c>
      <c r="C202" s="310" t="s">
        <v>625</v>
      </c>
      <c r="D202" s="310" t="s">
        <v>541</v>
      </c>
      <c r="E202" s="374" t="s">
        <v>1035</v>
      </c>
      <c r="F202" s="362">
        <v>41</v>
      </c>
      <c r="G202" s="362">
        <f t="shared" si="3"/>
        <v>345</v>
      </c>
      <c r="H202" s="362">
        <v>14145</v>
      </c>
      <c r="I202" s="363">
        <v>2.1859232415642218E-2</v>
      </c>
      <c r="J202" s="363">
        <v>6.3360093958383232E-5</v>
      </c>
      <c r="K202" s="362">
        <v>0</v>
      </c>
    </row>
    <row r="203" spans="2:11" ht="14.1" customHeight="1" x14ac:dyDescent="0.2">
      <c r="B203" s="309">
        <v>41316</v>
      </c>
      <c r="C203" s="310" t="s">
        <v>861</v>
      </c>
      <c r="D203" s="310" t="s">
        <v>541</v>
      </c>
      <c r="E203" s="374" t="s">
        <v>1038</v>
      </c>
      <c r="F203" s="362">
        <v>67</v>
      </c>
      <c r="G203" s="362">
        <f t="shared" si="3"/>
        <v>390</v>
      </c>
      <c r="H203" s="362">
        <v>26130</v>
      </c>
      <c r="I203" s="363">
        <v>4.0380469637379367E-2</v>
      </c>
      <c r="J203" s="363">
        <v>1.0353966573687017E-4</v>
      </c>
      <c r="K203" s="362">
        <v>0</v>
      </c>
    </row>
    <row r="204" spans="2:11" ht="14.1" customHeight="1" x14ac:dyDescent="0.2">
      <c r="B204" s="309">
        <v>41316</v>
      </c>
      <c r="C204" s="310" t="s">
        <v>692</v>
      </c>
      <c r="D204" s="310" t="s">
        <v>856</v>
      </c>
      <c r="E204" s="374" t="s">
        <v>1034</v>
      </c>
      <c r="F204" s="362">
        <v>67</v>
      </c>
      <c r="G204" s="362">
        <f t="shared" si="3"/>
        <v>370</v>
      </c>
      <c r="H204" s="362">
        <v>24790</v>
      </c>
      <c r="I204" s="363">
        <v>3.8309676322641963E-2</v>
      </c>
      <c r="J204" s="363">
        <v>1.0353966573687017E-4</v>
      </c>
      <c r="K204" s="362">
        <v>0</v>
      </c>
    </row>
    <row r="205" spans="2:11" ht="14.1" customHeight="1" x14ac:dyDescent="0.2">
      <c r="B205" s="309">
        <v>41317</v>
      </c>
      <c r="C205" s="310" t="s">
        <v>730</v>
      </c>
      <c r="D205" s="310" t="s">
        <v>541</v>
      </c>
      <c r="E205" s="374" t="s">
        <v>1034</v>
      </c>
      <c r="F205" s="362">
        <v>9</v>
      </c>
      <c r="G205" s="362">
        <f t="shared" si="3"/>
        <v>195</v>
      </c>
      <c r="H205" s="362">
        <v>1755</v>
      </c>
      <c r="I205" s="363">
        <v>2.7121210950478676E-3</v>
      </c>
      <c r="J205" s="363">
        <v>1.3908313307937784E-5</v>
      </c>
      <c r="K205" s="362">
        <v>0</v>
      </c>
    </row>
    <row r="206" spans="2:11" ht="14.1" customHeight="1" x14ac:dyDescent="0.2">
      <c r="B206" s="309">
        <v>41317</v>
      </c>
      <c r="C206" s="310" t="s">
        <v>638</v>
      </c>
      <c r="D206" s="310" t="s">
        <v>541</v>
      </c>
      <c r="E206" s="374" t="s">
        <v>1038</v>
      </c>
      <c r="F206" s="362">
        <v>24</v>
      </c>
      <c r="G206" s="362">
        <f t="shared" si="3"/>
        <v>185</v>
      </c>
      <c r="H206" s="362">
        <v>4440</v>
      </c>
      <c r="I206" s="363">
        <v>6.8614345652493062E-3</v>
      </c>
      <c r="J206" s="363">
        <v>3.708883548783409E-5</v>
      </c>
      <c r="K206" s="362">
        <v>0</v>
      </c>
    </row>
    <row r="207" spans="2:11" ht="14.1" customHeight="1" x14ac:dyDescent="0.2">
      <c r="B207" s="309">
        <v>41317</v>
      </c>
      <c r="C207" s="310" t="s">
        <v>965</v>
      </c>
      <c r="D207" s="310" t="s">
        <v>541</v>
      </c>
      <c r="E207" s="374" t="s">
        <v>1034</v>
      </c>
      <c r="F207" s="362">
        <v>25</v>
      </c>
      <c r="G207" s="362">
        <f t="shared" si="3"/>
        <v>240</v>
      </c>
      <c r="H207" s="362">
        <v>6000</v>
      </c>
      <c r="I207" s="363">
        <v>9.2722088719585215E-3</v>
      </c>
      <c r="J207" s="363">
        <v>3.8634203633160508E-5</v>
      </c>
      <c r="K207" s="362">
        <v>0</v>
      </c>
    </row>
    <row r="208" spans="2:11" ht="14.1" customHeight="1" x14ac:dyDescent="0.2">
      <c r="B208" s="309">
        <v>41317</v>
      </c>
      <c r="C208" s="310" t="s">
        <v>728</v>
      </c>
      <c r="D208" s="310" t="s">
        <v>541</v>
      </c>
      <c r="E208" s="374" t="s">
        <v>1035</v>
      </c>
      <c r="F208" s="362">
        <v>1</v>
      </c>
      <c r="G208" s="362">
        <f t="shared" si="3"/>
        <v>200</v>
      </c>
      <c r="H208" s="362">
        <v>200</v>
      </c>
      <c r="I208" s="363">
        <v>3.0907362906528406E-4</v>
      </c>
      <c r="J208" s="363">
        <v>1.5453681453264205E-6</v>
      </c>
      <c r="K208" s="362">
        <v>0</v>
      </c>
    </row>
    <row r="209" spans="2:11" ht="14.1" customHeight="1" x14ac:dyDescent="0.2">
      <c r="B209" s="309">
        <v>41317</v>
      </c>
      <c r="C209" s="310" t="s">
        <v>993</v>
      </c>
      <c r="D209" s="310" t="s">
        <v>541</v>
      </c>
      <c r="E209" s="374" t="s">
        <v>1035</v>
      </c>
      <c r="F209" s="362">
        <v>58</v>
      </c>
      <c r="G209" s="362">
        <f t="shared" si="3"/>
        <v>270</v>
      </c>
      <c r="H209" s="362">
        <v>15660</v>
      </c>
      <c r="I209" s="363">
        <v>2.4200465155811743E-2</v>
      </c>
      <c r="J209" s="363">
        <v>8.9631352428932388E-5</v>
      </c>
      <c r="K209" s="362">
        <v>0</v>
      </c>
    </row>
    <row r="210" spans="2:11" ht="14.1" customHeight="1" x14ac:dyDescent="0.2">
      <c r="B210" s="309">
        <v>41317</v>
      </c>
      <c r="C210" s="310" t="s">
        <v>557</v>
      </c>
      <c r="D210" s="310" t="s">
        <v>541</v>
      </c>
      <c r="E210" s="374" t="s">
        <v>1034</v>
      </c>
      <c r="F210" s="362">
        <v>5</v>
      </c>
      <c r="G210" s="362">
        <f t="shared" si="3"/>
        <v>310</v>
      </c>
      <c r="H210" s="362">
        <v>1550</v>
      </c>
      <c r="I210" s="363">
        <v>2.3953206252559514E-3</v>
      </c>
      <c r="J210" s="363">
        <v>7.7268407266321026E-6</v>
      </c>
      <c r="K210" s="362">
        <v>0</v>
      </c>
    </row>
    <row r="211" spans="2:11" ht="14.1" customHeight="1" x14ac:dyDescent="0.2">
      <c r="B211" s="309">
        <v>41317</v>
      </c>
      <c r="C211" s="310" t="s">
        <v>863</v>
      </c>
      <c r="D211" s="310" t="s">
        <v>541</v>
      </c>
      <c r="E211" s="374" t="s">
        <v>1034</v>
      </c>
      <c r="F211" s="362">
        <v>34</v>
      </c>
      <c r="G211" s="362">
        <f t="shared" si="3"/>
        <v>210</v>
      </c>
      <c r="H211" s="362">
        <v>7140</v>
      </c>
      <c r="I211" s="363">
        <v>1.1033928557630641E-2</v>
      </c>
      <c r="J211" s="363">
        <v>5.2542516941098291E-5</v>
      </c>
      <c r="K211" s="362">
        <v>0</v>
      </c>
    </row>
    <row r="212" spans="2:11" ht="14.1" customHeight="1" x14ac:dyDescent="0.2">
      <c r="B212" s="309">
        <v>41317</v>
      </c>
      <c r="C212" s="310" t="s">
        <v>778</v>
      </c>
      <c r="D212" s="310" t="s">
        <v>541</v>
      </c>
      <c r="E212" s="374" t="s">
        <v>1037</v>
      </c>
      <c r="F212" s="362">
        <v>22</v>
      </c>
      <c r="G212" s="362">
        <f t="shared" si="3"/>
        <v>390</v>
      </c>
      <c r="H212" s="362">
        <v>8580</v>
      </c>
      <c r="I212" s="363">
        <v>1.3259258686900687E-2</v>
      </c>
      <c r="J212" s="363">
        <v>3.3998099197181247E-5</v>
      </c>
      <c r="K212" s="362">
        <v>0</v>
      </c>
    </row>
    <row r="213" spans="2:11" ht="14.1" customHeight="1" x14ac:dyDescent="0.2">
      <c r="B213" s="309">
        <v>41317</v>
      </c>
      <c r="C213" s="310" t="s">
        <v>638</v>
      </c>
      <c r="D213" s="310" t="s">
        <v>541</v>
      </c>
      <c r="E213" s="374" t="s">
        <v>1038</v>
      </c>
      <c r="F213" s="362">
        <v>76</v>
      </c>
      <c r="G213" s="362">
        <f t="shared" si="3"/>
        <v>180</v>
      </c>
      <c r="H213" s="362">
        <v>13680</v>
      </c>
      <c r="I213" s="363">
        <v>2.1140636228065432E-2</v>
      </c>
      <c r="J213" s="363">
        <v>1.1744797904480796E-4</v>
      </c>
      <c r="K213" s="362">
        <v>0</v>
      </c>
    </row>
    <row r="214" spans="2:11" ht="14.1" customHeight="1" x14ac:dyDescent="0.2">
      <c r="B214" s="309">
        <v>41317</v>
      </c>
      <c r="C214" s="310" t="s">
        <v>774</v>
      </c>
      <c r="D214" s="310" t="s">
        <v>541</v>
      </c>
      <c r="E214" s="374" t="s">
        <v>1037</v>
      </c>
      <c r="F214" s="362">
        <v>27</v>
      </c>
      <c r="G214" s="362">
        <f t="shared" si="3"/>
        <v>370</v>
      </c>
      <c r="H214" s="362">
        <v>9990</v>
      </c>
      <c r="I214" s="363">
        <v>1.543822777181094E-2</v>
      </c>
      <c r="J214" s="363">
        <v>4.1724939923813351E-5</v>
      </c>
      <c r="K214" s="362">
        <v>0</v>
      </c>
    </row>
    <row r="215" spans="2:11" ht="14.1" customHeight="1" x14ac:dyDescent="0.2">
      <c r="B215" s="309">
        <v>41317</v>
      </c>
      <c r="C215" s="310" t="s">
        <v>972</v>
      </c>
      <c r="D215" s="310" t="s">
        <v>541</v>
      </c>
      <c r="E215" s="374"/>
      <c r="F215" s="362">
        <v>6</v>
      </c>
      <c r="G215" s="362">
        <f t="shared" si="3"/>
        <v>480</v>
      </c>
      <c r="H215" s="362">
        <v>2880</v>
      </c>
      <c r="I215" s="363">
        <v>4.4506602585400908E-3</v>
      </c>
      <c r="J215" s="363">
        <v>9.2722088719585224E-6</v>
      </c>
      <c r="K215" s="362">
        <v>0</v>
      </c>
    </row>
    <row r="216" spans="2:11" ht="14.1" customHeight="1" x14ac:dyDescent="0.2">
      <c r="B216" s="309">
        <v>41317</v>
      </c>
      <c r="C216" s="310" t="s">
        <v>791</v>
      </c>
      <c r="D216" s="310" t="s">
        <v>541</v>
      </c>
      <c r="E216" s="374" t="s">
        <v>1034</v>
      </c>
      <c r="F216" s="362">
        <v>5</v>
      </c>
      <c r="G216" s="362">
        <f t="shared" si="3"/>
        <v>480</v>
      </c>
      <c r="H216" s="362">
        <v>2400</v>
      </c>
      <c r="I216" s="363">
        <v>3.708883548783409E-3</v>
      </c>
      <c r="J216" s="363">
        <v>7.7268407266321026E-6</v>
      </c>
      <c r="K216" s="362">
        <v>0</v>
      </c>
    </row>
    <row r="217" spans="2:11" ht="14.1" customHeight="1" x14ac:dyDescent="0.2">
      <c r="B217" s="309">
        <v>41317</v>
      </c>
      <c r="C217" s="310" t="s">
        <v>972</v>
      </c>
      <c r="D217" s="310" t="s">
        <v>541</v>
      </c>
      <c r="E217" s="374" t="s">
        <v>1037</v>
      </c>
      <c r="F217" s="362">
        <v>101</v>
      </c>
      <c r="G217" s="362">
        <f t="shared" si="3"/>
        <v>600</v>
      </c>
      <c r="H217" s="362">
        <v>60600</v>
      </c>
      <c r="I217" s="363">
        <v>9.364930960678107E-2</v>
      </c>
      <c r="J217" s="363">
        <v>1.5608218267796847E-4</v>
      </c>
      <c r="K217" s="362">
        <v>0</v>
      </c>
    </row>
    <row r="218" spans="2:11" ht="14.1" customHeight="1" x14ac:dyDescent="0.2">
      <c r="B218" s="309">
        <v>41318</v>
      </c>
      <c r="C218" s="310" t="s">
        <v>638</v>
      </c>
      <c r="D218" s="310" t="s">
        <v>541</v>
      </c>
      <c r="E218" s="374" t="s">
        <v>1038</v>
      </c>
      <c r="F218" s="362">
        <v>18</v>
      </c>
      <c r="G218" s="362">
        <f t="shared" si="3"/>
        <v>180</v>
      </c>
      <c r="H218" s="362">
        <v>3240</v>
      </c>
      <c r="I218" s="363">
        <v>5.0069927908576017E-3</v>
      </c>
      <c r="J218" s="363">
        <v>2.7816626615875567E-5</v>
      </c>
      <c r="K218" s="362">
        <v>0</v>
      </c>
    </row>
    <row r="219" spans="2:11" ht="14.1" customHeight="1" x14ac:dyDescent="0.2">
      <c r="B219" s="309">
        <v>41318</v>
      </c>
      <c r="C219" s="310" t="s">
        <v>870</v>
      </c>
      <c r="D219" s="310" t="s">
        <v>541</v>
      </c>
      <c r="E219" s="374" t="s">
        <v>1034</v>
      </c>
      <c r="F219" s="362">
        <v>45</v>
      </c>
      <c r="G219" s="362">
        <f t="shared" si="3"/>
        <v>240</v>
      </c>
      <c r="H219" s="362">
        <v>10800</v>
      </c>
      <c r="I219" s="363">
        <v>1.6689975969525341E-2</v>
      </c>
      <c r="J219" s="363">
        <v>6.9541566539688918E-5</v>
      </c>
      <c r="K219" s="362">
        <v>0</v>
      </c>
    </row>
    <row r="220" spans="2:11" ht="14.1" customHeight="1" x14ac:dyDescent="0.2">
      <c r="B220" s="309">
        <v>41318</v>
      </c>
      <c r="C220" s="310" t="s">
        <v>647</v>
      </c>
      <c r="D220" s="310" t="s">
        <v>541</v>
      </c>
      <c r="E220" s="374" t="s">
        <v>1035</v>
      </c>
      <c r="F220" s="362">
        <v>14</v>
      </c>
      <c r="G220" s="362">
        <f t="shared" si="3"/>
        <v>240</v>
      </c>
      <c r="H220" s="362">
        <v>3360</v>
      </c>
      <c r="I220" s="363">
        <v>5.1924369682967726E-3</v>
      </c>
      <c r="J220" s="363">
        <v>2.1635154034569884E-5</v>
      </c>
      <c r="K220" s="362">
        <v>0</v>
      </c>
    </row>
    <row r="221" spans="2:11" ht="14.1" customHeight="1" x14ac:dyDescent="0.2">
      <c r="B221" s="309">
        <v>41318</v>
      </c>
      <c r="C221" s="310" t="s">
        <v>881</v>
      </c>
      <c r="D221" s="310" t="s">
        <v>541</v>
      </c>
      <c r="E221" s="374" t="s">
        <v>1037</v>
      </c>
      <c r="F221" s="362">
        <v>145</v>
      </c>
      <c r="G221" s="362">
        <f t="shared" si="3"/>
        <v>345</v>
      </c>
      <c r="H221" s="362">
        <v>50025</v>
      </c>
      <c r="I221" s="363">
        <v>7.730704146995418E-2</v>
      </c>
      <c r="J221" s="363">
        <v>2.2407838107233095E-4</v>
      </c>
      <c r="K221" s="362">
        <v>0</v>
      </c>
    </row>
    <row r="222" spans="2:11" ht="14.1" customHeight="1" x14ac:dyDescent="0.2">
      <c r="B222" s="309">
        <v>41318</v>
      </c>
      <c r="C222" s="310" t="s">
        <v>638</v>
      </c>
      <c r="D222" s="310" t="s">
        <v>541</v>
      </c>
      <c r="E222" s="374" t="s">
        <v>1038</v>
      </c>
      <c r="F222" s="362">
        <v>23</v>
      </c>
      <c r="G222" s="362">
        <f t="shared" si="3"/>
        <v>210</v>
      </c>
      <c r="H222" s="362">
        <v>4830</v>
      </c>
      <c r="I222" s="363">
        <v>7.4641281419266107E-3</v>
      </c>
      <c r="J222" s="363">
        <v>3.5543467342507672E-5</v>
      </c>
      <c r="K222" s="362">
        <v>0</v>
      </c>
    </row>
    <row r="223" spans="2:11" ht="14.1" customHeight="1" x14ac:dyDescent="0.2">
      <c r="B223" s="309">
        <v>41318</v>
      </c>
      <c r="C223" s="310" t="s">
        <v>609</v>
      </c>
      <c r="D223" s="310" t="s">
        <v>541</v>
      </c>
      <c r="E223" s="374" t="s">
        <v>1034</v>
      </c>
      <c r="F223" s="362">
        <v>109</v>
      </c>
      <c r="G223" s="362">
        <f t="shared" si="3"/>
        <v>420</v>
      </c>
      <c r="H223" s="362">
        <v>45780</v>
      </c>
      <c r="I223" s="363">
        <v>7.0746953693043527E-2</v>
      </c>
      <c r="J223" s="363">
        <v>1.6844512784057981E-4</v>
      </c>
      <c r="K223" s="362">
        <v>0</v>
      </c>
    </row>
    <row r="224" spans="2:11" ht="14.1" customHeight="1" x14ac:dyDescent="0.2">
      <c r="B224" s="309">
        <v>41318</v>
      </c>
      <c r="C224" s="310" t="s">
        <v>718</v>
      </c>
      <c r="D224" s="310" t="s">
        <v>541</v>
      </c>
      <c r="E224" s="374" t="s">
        <v>1038</v>
      </c>
      <c r="F224" s="362">
        <v>114</v>
      </c>
      <c r="G224" s="362">
        <f t="shared" si="3"/>
        <v>360</v>
      </c>
      <c r="H224" s="362">
        <v>41040</v>
      </c>
      <c r="I224" s="363">
        <v>6.3421908684196296E-2</v>
      </c>
      <c r="J224" s="363">
        <v>1.7617196856721193E-4</v>
      </c>
      <c r="K224" s="362">
        <v>0</v>
      </c>
    </row>
    <row r="225" spans="2:11" ht="14.1" customHeight="1" x14ac:dyDescent="0.2">
      <c r="B225" s="309">
        <v>41319</v>
      </c>
      <c r="C225" s="310" t="s">
        <v>993</v>
      </c>
      <c r="D225" s="310" t="s">
        <v>541</v>
      </c>
      <c r="E225" s="374" t="s">
        <v>1035</v>
      </c>
      <c r="F225" s="362">
        <v>50</v>
      </c>
      <c r="G225" s="362">
        <f t="shared" si="3"/>
        <v>150</v>
      </c>
      <c r="H225" s="362">
        <v>7500</v>
      </c>
      <c r="I225" s="363">
        <v>1.1590261089948152E-2</v>
      </c>
      <c r="J225" s="363">
        <v>7.7268407266321016E-5</v>
      </c>
      <c r="K225" s="362">
        <v>0</v>
      </c>
    </row>
    <row r="226" spans="2:11" ht="14.1" customHeight="1" x14ac:dyDescent="0.2">
      <c r="B226" s="309">
        <v>41319</v>
      </c>
      <c r="C226" s="310" t="s">
        <v>791</v>
      </c>
      <c r="D226" s="310" t="s">
        <v>541</v>
      </c>
      <c r="E226" s="374" t="s">
        <v>1036</v>
      </c>
      <c r="F226" s="362">
        <v>81</v>
      </c>
      <c r="G226" s="362">
        <f t="shared" si="3"/>
        <v>502</v>
      </c>
      <c r="H226" s="362">
        <v>40662</v>
      </c>
      <c r="I226" s="363">
        <v>6.283775952526291E-2</v>
      </c>
      <c r="J226" s="363">
        <v>1.2517481977144005E-4</v>
      </c>
      <c r="K226" s="362">
        <v>0</v>
      </c>
    </row>
    <row r="227" spans="2:11" ht="14.1" customHeight="1" x14ac:dyDescent="0.2">
      <c r="B227" s="309">
        <v>41319</v>
      </c>
      <c r="C227" s="310" t="s">
        <v>647</v>
      </c>
      <c r="D227" s="310" t="s">
        <v>541</v>
      </c>
      <c r="E227" s="374" t="s">
        <v>1039</v>
      </c>
      <c r="F227" s="362">
        <v>27</v>
      </c>
      <c r="G227" s="362">
        <f t="shared" si="3"/>
        <v>475</v>
      </c>
      <c r="H227" s="362">
        <v>12825</v>
      </c>
      <c r="I227" s="363">
        <v>1.9819346463811342E-2</v>
      </c>
      <c r="J227" s="363">
        <v>4.1724939923813351E-5</v>
      </c>
      <c r="K227" s="362">
        <v>0</v>
      </c>
    </row>
    <row r="228" spans="2:11" ht="14.1" customHeight="1" x14ac:dyDescent="0.2">
      <c r="B228" s="309">
        <v>41320</v>
      </c>
      <c r="C228" s="310" t="s">
        <v>953</v>
      </c>
      <c r="D228" s="310" t="s">
        <v>541</v>
      </c>
      <c r="E228" s="374" t="s">
        <v>1036</v>
      </c>
      <c r="F228" s="362">
        <v>123</v>
      </c>
      <c r="G228" s="362">
        <f t="shared" si="3"/>
        <v>210</v>
      </c>
      <c r="H228" s="362">
        <v>25830</v>
      </c>
      <c r="I228" s="363">
        <v>3.9916859193781441E-2</v>
      </c>
      <c r="J228" s="363">
        <v>1.9008028187514971E-4</v>
      </c>
      <c r="K228" s="362">
        <v>0</v>
      </c>
    </row>
    <row r="229" spans="2:11" ht="14.1" customHeight="1" x14ac:dyDescent="0.2">
      <c r="B229" s="309">
        <v>41320</v>
      </c>
      <c r="C229" s="310" t="s">
        <v>911</v>
      </c>
      <c r="D229" s="310" t="s">
        <v>541</v>
      </c>
      <c r="E229" s="374" t="s">
        <v>1034</v>
      </c>
      <c r="F229" s="362">
        <v>64</v>
      </c>
      <c r="G229" s="362">
        <f t="shared" si="3"/>
        <v>240</v>
      </c>
      <c r="H229" s="362">
        <v>15360</v>
      </c>
      <c r="I229" s="363">
        <v>2.3736854712213817E-2</v>
      </c>
      <c r="J229" s="363">
        <v>9.890356130089091E-5</v>
      </c>
      <c r="K229" s="362">
        <v>0</v>
      </c>
    </row>
    <row r="230" spans="2:11" ht="14.1" customHeight="1" x14ac:dyDescent="0.2">
      <c r="B230" s="309">
        <v>41320</v>
      </c>
      <c r="C230" s="310" t="s">
        <v>996</v>
      </c>
      <c r="D230" s="310" t="s">
        <v>856</v>
      </c>
      <c r="E230" s="374" t="s">
        <v>1035</v>
      </c>
      <c r="F230" s="362">
        <v>2</v>
      </c>
      <c r="G230" s="362">
        <f t="shared" si="3"/>
        <v>360</v>
      </c>
      <c r="H230" s="362">
        <v>720</v>
      </c>
      <c r="I230" s="363">
        <v>1.1126650646350227E-3</v>
      </c>
      <c r="J230" s="363">
        <v>3.0907362906528409E-6</v>
      </c>
      <c r="K230" s="362">
        <v>0</v>
      </c>
    </row>
    <row r="231" spans="2:11" ht="14.1" customHeight="1" x14ac:dyDescent="0.2">
      <c r="B231" s="309">
        <v>41320</v>
      </c>
      <c r="C231" s="310" t="s">
        <v>996</v>
      </c>
      <c r="D231" s="310" t="s">
        <v>541</v>
      </c>
      <c r="E231" s="374" t="s">
        <v>1035</v>
      </c>
      <c r="F231" s="362">
        <v>10</v>
      </c>
      <c r="G231" s="362">
        <f t="shared" si="3"/>
        <v>150</v>
      </c>
      <c r="H231" s="362">
        <v>1500</v>
      </c>
      <c r="I231" s="363">
        <v>2.3180522179896304E-3</v>
      </c>
      <c r="J231" s="363">
        <v>1.5453681453264205E-5</v>
      </c>
      <c r="K231" s="362">
        <v>0</v>
      </c>
    </row>
    <row r="232" spans="2:11" ht="14.1" customHeight="1" x14ac:dyDescent="0.2">
      <c r="B232" s="309">
        <v>41320</v>
      </c>
      <c r="C232" s="310" t="s">
        <v>998</v>
      </c>
      <c r="D232" s="310" t="s">
        <v>541</v>
      </c>
      <c r="E232" s="374" t="s">
        <v>1034</v>
      </c>
      <c r="F232" s="362">
        <v>76</v>
      </c>
      <c r="G232" s="362">
        <f t="shared" si="3"/>
        <v>150</v>
      </c>
      <c r="H232" s="362">
        <v>11400</v>
      </c>
      <c r="I232" s="363">
        <v>1.7617196856721192E-2</v>
      </c>
      <c r="J232" s="363">
        <v>1.1744797904480796E-4</v>
      </c>
      <c r="K232" s="362">
        <v>0</v>
      </c>
    </row>
    <row r="233" spans="2:11" ht="14.1" customHeight="1" x14ac:dyDescent="0.2">
      <c r="B233" s="309">
        <v>41320</v>
      </c>
      <c r="C233" s="310" t="s">
        <v>770</v>
      </c>
      <c r="D233" s="310" t="s">
        <v>541</v>
      </c>
      <c r="E233" s="374" t="s">
        <v>1034</v>
      </c>
      <c r="F233" s="362">
        <v>19</v>
      </c>
      <c r="G233" s="362">
        <f t="shared" si="3"/>
        <v>405</v>
      </c>
      <c r="H233" s="362">
        <v>7695</v>
      </c>
      <c r="I233" s="363">
        <v>1.1891607878286805E-2</v>
      </c>
      <c r="J233" s="363">
        <v>2.9361994761201989E-5</v>
      </c>
      <c r="K233" s="362">
        <v>0</v>
      </c>
    </row>
    <row r="234" spans="2:11" ht="14.1" customHeight="1" x14ac:dyDescent="0.2">
      <c r="B234" s="309">
        <v>41322</v>
      </c>
      <c r="C234" s="310" t="s">
        <v>625</v>
      </c>
      <c r="D234" s="310" t="s">
        <v>541</v>
      </c>
      <c r="E234" s="374" t="s">
        <v>1034</v>
      </c>
      <c r="F234" s="362">
        <v>32</v>
      </c>
      <c r="G234" s="362">
        <f t="shared" si="3"/>
        <v>55</v>
      </c>
      <c r="H234" s="362">
        <v>1760</v>
      </c>
      <c r="I234" s="363">
        <v>2.7198479357745001E-3</v>
      </c>
      <c r="J234" s="363">
        <v>4.9451780650445455E-5</v>
      </c>
      <c r="K234" s="362">
        <v>0</v>
      </c>
    </row>
    <row r="235" spans="2:11" ht="14.1" customHeight="1" x14ac:dyDescent="0.2">
      <c r="B235" s="309">
        <v>41322</v>
      </c>
      <c r="C235" s="310" t="s">
        <v>757</v>
      </c>
      <c r="D235" s="310" t="s">
        <v>541</v>
      </c>
      <c r="E235" s="374" t="s">
        <v>1034</v>
      </c>
      <c r="F235" s="362">
        <v>150</v>
      </c>
      <c r="G235" s="362">
        <f t="shared" si="3"/>
        <v>240</v>
      </c>
      <c r="H235" s="362">
        <v>36000</v>
      </c>
      <c r="I235" s="363">
        <v>5.5633253231751133E-2</v>
      </c>
      <c r="J235" s="363">
        <v>2.3180522179896306E-4</v>
      </c>
      <c r="K235" s="362">
        <v>0</v>
      </c>
    </row>
    <row r="236" spans="2:11" ht="14.1" customHeight="1" x14ac:dyDescent="0.2">
      <c r="B236" s="309">
        <v>41322</v>
      </c>
      <c r="C236" s="310" t="s">
        <v>828</v>
      </c>
      <c r="D236" s="310" t="s">
        <v>856</v>
      </c>
      <c r="E236" s="374" t="s">
        <v>1035</v>
      </c>
      <c r="F236" s="362">
        <v>4</v>
      </c>
      <c r="G236" s="362">
        <f t="shared" si="3"/>
        <v>180</v>
      </c>
      <c r="H236" s="362">
        <v>720</v>
      </c>
      <c r="I236" s="363">
        <v>1.1126650646350227E-3</v>
      </c>
      <c r="J236" s="363">
        <v>6.1814725813056819E-6</v>
      </c>
      <c r="K236" s="362">
        <v>0</v>
      </c>
    </row>
    <row r="237" spans="2:11" ht="14.1" customHeight="1" x14ac:dyDescent="0.2">
      <c r="B237" s="309">
        <v>41322</v>
      </c>
      <c r="C237" s="310" t="s">
        <v>629</v>
      </c>
      <c r="D237" s="310" t="s">
        <v>541</v>
      </c>
      <c r="E237" s="374" t="s">
        <v>1034</v>
      </c>
      <c r="F237" s="362">
        <v>213</v>
      </c>
      <c r="G237" s="362">
        <f t="shared" si="3"/>
        <v>450</v>
      </c>
      <c r="H237" s="362">
        <v>95850</v>
      </c>
      <c r="I237" s="363">
        <v>0.1481235367295374</v>
      </c>
      <c r="J237" s="363">
        <v>3.2916341495452755E-4</v>
      </c>
      <c r="K237" s="362">
        <v>0</v>
      </c>
    </row>
    <row r="238" spans="2:11" ht="14.1" customHeight="1" x14ac:dyDescent="0.2">
      <c r="B238" s="309">
        <v>41322</v>
      </c>
      <c r="C238" s="310" t="s">
        <v>763</v>
      </c>
      <c r="D238" s="310" t="s">
        <v>541</v>
      </c>
      <c r="E238" s="374" t="s">
        <v>1037</v>
      </c>
      <c r="F238" s="362">
        <v>6</v>
      </c>
      <c r="G238" s="362">
        <f t="shared" si="3"/>
        <v>510</v>
      </c>
      <c r="H238" s="362">
        <v>3060</v>
      </c>
      <c r="I238" s="363">
        <v>4.7288265246988462E-3</v>
      </c>
      <c r="J238" s="363">
        <v>9.2722088719585224E-6</v>
      </c>
      <c r="K238" s="362">
        <v>0</v>
      </c>
    </row>
    <row r="239" spans="2:11" ht="14.1" customHeight="1" x14ac:dyDescent="0.2">
      <c r="B239" s="309">
        <v>41322</v>
      </c>
      <c r="C239" s="310" t="s">
        <v>763</v>
      </c>
      <c r="D239" s="310" t="s">
        <v>541</v>
      </c>
      <c r="E239" s="374" t="s">
        <v>1037</v>
      </c>
      <c r="F239" s="362">
        <v>6</v>
      </c>
      <c r="G239" s="362">
        <f t="shared" si="3"/>
        <v>540</v>
      </c>
      <c r="H239" s="362">
        <v>3240</v>
      </c>
      <c r="I239" s="363">
        <v>5.0069927908576017E-3</v>
      </c>
      <c r="J239" s="363">
        <v>9.2722088719585224E-6</v>
      </c>
      <c r="K239" s="362">
        <v>0</v>
      </c>
    </row>
    <row r="240" spans="2:11" ht="14.1" customHeight="1" x14ac:dyDescent="0.2">
      <c r="B240" s="309">
        <v>41322</v>
      </c>
      <c r="C240" s="310" t="s">
        <v>638</v>
      </c>
      <c r="D240" s="310" t="s">
        <v>541</v>
      </c>
      <c r="E240" s="374" t="s">
        <v>1034</v>
      </c>
      <c r="F240" s="362">
        <v>17</v>
      </c>
      <c r="G240" s="362">
        <f t="shared" si="3"/>
        <v>545</v>
      </c>
      <c r="H240" s="362">
        <v>9265</v>
      </c>
      <c r="I240" s="363">
        <v>1.4317835866449285E-2</v>
      </c>
      <c r="J240" s="363">
        <v>2.6271258470549146E-5</v>
      </c>
      <c r="K240" s="362">
        <v>0</v>
      </c>
    </row>
    <row r="241" spans="2:11" ht="14.1" customHeight="1" x14ac:dyDescent="0.2">
      <c r="B241" s="309">
        <v>41323</v>
      </c>
      <c r="C241" s="310" t="s">
        <v>864</v>
      </c>
      <c r="D241" s="310" t="s">
        <v>856</v>
      </c>
      <c r="E241" s="374" t="s">
        <v>1035</v>
      </c>
      <c r="F241" s="362">
        <v>20</v>
      </c>
      <c r="G241" s="362">
        <f t="shared" si="3"/>
        <v>420</v>
      </c>
      <c r="H241" s="362">
        <v>8400</v>
      </c>
      <c r="I241" s="363">
        <v>1.2981092420741931E-2</v>
      </c>
      <c r="J241" s="363">
        <v>3.090736290652841E-5</v>
      </c>
      <c r="K241" s="362">
        <v>0</v>
      </c>
    </row>
    <row r="242" spans="2:11" ht="14.1" customHeight="1" x14ac:dyDescent="0.2">
      <c r="B242" s="309">
        <v>41323</v>
      </c>
      <c r="C242" s="310" t="s">
        <v>897</v>
      </c>
      <c r="D242" s="310" t="s">
        <v>541</v>
      </c>
      <c r="E242" s="374" t="s">
        <v>1035</v>
      </c>
      <c r="F242" s="362">
        <v>37</v>
      </c>
      <c r="G242" s="362">
        <f t="shared" si="3"/>
        <v>360</v>
      </c>
      <c r="H242" s="362">
        <v>13320</v>
      </c>
      <c r="I242" s="363">
        <v>2.0584303695747919E-2</v>
      </c>
      <c r="J242" s="363">
        <v>5.7178621377077553E-5</v>
      </c>
      <c r="K242" s="362">
        <v>0</v>
      </c>
    </row>
    <row r="243" spans="2:11" ht="14.1" customHeight="1" x14ac:dyDescent="0.2">
      <c r="B243" s="309">
        <v>41324</v>
      </c>
      <c r="C243" s="310" t="s">
        <v>559</v>
      </c>
      <c r="D243" s="310" t="s">
        <v>541</v>
      </c>
      <c r="E243" s="374" t="s">
        <v>1034</v>
      </c>
      <c r="F243" s="362">
        <v>139</v>
      </c>
      <c r="G243" s="362">
        <f t="shared" si="3"/>
        <v>65</v>
      </c>
      <c r="H243" s="362">
        <v>9035</v>
      </c>
      <c r="I243" s="363">
        <v>1.3962401193024209E-2</v>
      </c>
      <c r="J243" s="363">
        <v>2.1480617220037243E-4</v>
      </c>
      <c r="K243" s="362">
        <v>0</v>
      </c>
    </row>
    <row r="244" spans="2:11" ht="14.1" customHeight="1" x14ac:dyDescent="0.2">
      <c r="B244" s="309">
        <v>41324</v>
      </c>
      <c r="C244" s="310" t="s">
        <v>647</v>
      </c>
      <c r="D244" s="310" t="s">
        <v>541</v>
      </c>
      <c r="E244" s="374" t="s">
        <v>1035</v>
      </c>
      <c r="F244" s="362">
        <v>99</v>
      </c>
      <c r="G244" s="362">
        <f t="shared" si="3"/>
        <v>190</v>
      </c>
      <c r="H244" s="362">
        <v>18810</v>
      </c>
      <c r="I244" s="363">
        <v>2.9068374813589967E-2</v>
      </c>
      <c r="J244" s="363">
        <v>1.5299144638731562E-4</v>
      </c>
      <c r="K244" s="362">
        <v>0</v>
      </c>
    </row>
    <row r="245" spans="2:11" ht="14.1" customHeight="1" x14ac:dyDescent="0.2">
      <c r="B245" s="309">
        <v>41324</v>
      </c>
      <c r="C245" s="310" t="s">
        <v>638</v>
      </c>
      <c r="D245" s="310" t="s">
        <v>541</v>
      </c>
      <c r="E245" s="374" t="s">
        <v>1040</v>
      </c>
      <c r="F245" s="362">
        <v>67</v>
      </c>
      <c r="G245" s="362">
        <f t="shared" si="3"/>
        <v>225</v>
      </c>
      <c r="H245" s="362">
        <v>15075</v>
      </c>
      <c r="I245" s="363">
        <v>2.3296424790795786E-2</v>
      </c>
      <c r="J245" s="363">
        <v>1.0353966573687017E-4</v>
      </c>
      <c r="K245" s="362">
        <v>0</v>
      </c>
    </row>
    <row r="246" spans="2:11" ht="14.1" customHeight="1" x14ac:dyDescent="0.2">
      <c r="B246" s="309">
        <v>41324</v>
      </c>
      <c r="C246" s="310" t="s">
        <v>903</v>
      </c>
      <c r="D246" s="310" t="s">
        <v>541</v>
      </c>
      <c r="E246" s="374" t="s">
        <v>1034</v>
      </c>
      <c r="F246" s="362">
        <v>20</v>
      </c>
      <c r="G246" s="362">
        <f t="shared" si="3"/>
        <v>272</v>
      </c>
      <c r="H246" s="362">
        <v>5440</v>
      </c>
      <c r="I246" s="363">
        <v>8.4068027105757264E-3</v>
      </c>
      <c r="J246" s="363">
        <v>3.090736290652841E-5</v>
      </c>
      <c r="K246" s="362">
        <v>0</v>
      </c>
    </row>
    <row r="247" spans="2:11" ht="14.1" customHeight="1" x14ac:dyDescent="0.2">
      <c r="B247" s="309">
        <v>41324</v>
      </c>
      <c r="C247" s="310" t="s">
        <v>731</v>
      </c>
      <c r="D247" s="310" t="s">
        <v>541</v>
      </c>
      <c r="E247" s="374" t="s">
        <v>1034</v>
      </c>
      <c r="F247" s="362">
        <v>34</v>
      </c>
      <c r="G247" s="362">
        <f t="shared" si="3"/>
        <v>310</v>
      </c>
      <c r="H247" s="362">
        <v>10540</v>
      </c>
      <c r="I247" s="363">
        <v>1.6288180251740472E-2</v>
      </c>
      <c r="J247" s="363">
        <v>5.2542516941098291E-5</v>
      </c>
      <c r="K247" s="362">
        <v>0</v>
      </c>
    </row>
    <row r="248" spans="2:11" ht="14.1" customHeight="1" x14ac:dyDescent="0.2">
      <c r="B248" s="309">
        <v>41324</v>
      </c>
      <c r="C248" s="310" t="s">
        <v>648</v>
      </c>
      <c r="D248" s="310" t="s">
        <v>541</v>
      </c>
      <c r="E248" s="374" t="s">
        <v>1035</v>
      </c>
      <c r="F248" s="362">
        <v>306</v>
      </c>
      <c r="G248" s="362">
        <f t="shared" si="3"/>
        <v>390</v>
      </c>
      <c r="H248" s="362">
        <v>119340</v>
      </c>
      <c r="I248" s="363">
        <v>0.18442423446325501</v>
      </c>
      <c r="J248" s="363">
        <v>4.7288265246988464E-4</v>
      </c>
      <c r="K248" s="362">
        <v>0</v>
      </c>
    </row>
    <row r="249" spans="2:11" ht="14.1" customHeight="1" x14ac:dyDescent="0.2">
      <c r="B249" s="309">
        <v>41324</v>
      </c>
      <c r="C249" s="310" t="s">
        <v>944</v>
      </c>
      <c r="D249" s="310" t="s">
        <v>541</v>
      </c>
      <c r="E249" s="374" t="s">
        <v>1037</v>
      </c>
      <c r="F249" s="362">
        <v>57</v>
      </c>
      <c r="G249" s="362">
        <f t="shared" si="3"/>
        <v>400</v>
      </c>
      <c r="H249" s="362">
        <v>22800</v>
      </c>
      <c r="I249" s="363">
        <v>3.5234393713442384E-2</v>
      </c>
      <c r="J249" s="363">
        <v>8.8085984283605963E-5</v>
      </c>
      <c r="K249" s="362">
        <v>0</v>
      </c>
    </row>
    <row r="250" spans="2:11" ht="14.1" customHeight="1" x14ac:dyDescent="0.2">
      <c r="B250" s="309">
        <v>41325</v>
      </c>
      <c r="C250" s="310" t="s">
        <v>639</v>
      </c>
      <c r="D250" s="310" t="s">
        <v>541</v>
      </c>
      <c r="E250" s="374" t="s">
        <v>1040</v>
      </c>
      <c r="F250" s="362">
        <v>22</v>
      </c>
      <c r="G250" s="362">
        <f t="shared" si="3"/>
        <v>165</v>
      </c>
      <c r="H250" s="362">
        <v>3630</v>
      </c>
      <c r="I250" s="363">
        <v>5.6096863675349062E-3</v>
      </c>
      <c r="J250" s="363">
        <v>3.3998099197181247E-5</v>
      </c>
      <c r="K250" s="362">
        <v>0</v>
      </c>
    </row>
    <row r="251" spans="2:11" ht="14.1" customHeight="1" x14ac:dyDescent="0.2">
      <c r="B251" s="309">
        <v>41325</v>
      </c>
      <c r="C251" s="310" t="s">
        <v>754</v>
      </c>
      <c r="D251" s="310" t="s">
        <v>856</v>
      </c>
      <c r="E251" s="374" t="s">
        <v>1036</v>
      </c>
      <c r="F251" s="362">
        <v>29</v>
      </c>
      <c r="G251" s="362">
        <f t="shared" si="3"/>
        <v>315</v>
      </c>
      <c r="H251" s="362">
        <v>9135</v>
      </c>
      <c r="I251" s="363">
        <v>1.411693800755685E-2</v>
      </c>
      <c r="J251" s="363">
        <v>4.4815676214466194E-5</v>
      </c>
      <c r="K251" s="362">
        <v>0</v>
      </c>
    </row>
    <row r="252" spans="2:11" ht="14.1" customHeight="1" x14ac:dyDescent="0.2">
      <c r="B252" s="309">
        <v>41325</v>
      </c>
      <c r="C252" s="310" t="s">
        <v>646</v>
      </c>
      <c r="D252" s="310" t="s">
        <v>541</v>
      </c>
      <c r="E252" s="374" t="s">
        <v>1034</v>
      </c>
      <c r="F252" s="362">
        <v>40</v>
      </c>
      <c r="G252" s="362">
        <f t="shared" si="3"/>
        <v>188</v>
      </c>
      <c r="H252" s="362">
        <v>7520</v>
      </c>
      <c r="I252" s="363">
        <v>1.1621168452854682E-2</v>
      </c>
      <c r="J252" s="363">
        <v>6.1814725813056821E-5</v>
      </c>
      <c r="K252" s="362">
        <v>0</v>
      </c>
    </row>
    <row r="253" spans="2:11" ht="14.1" customHeight="1" x14ac:dyDescent="0.2">
      <c r="B253" s="309">
        <v>41325</v>
      </c>
      <c r="C253" s="310" t="s">
        <v>754</v>
      </c>
      <c r="D253" s="310" t="s">
        <v>541</v>
      </c>
      <c r="E253" s="374" t="s">
        <v>1034</v>
      </c>
      <c r="F253" s="362">
        <v>93</v>
      </c>
      <c r="G253" s="362">
        <f t="shared" si="3"/>
        <v>330</v>
      </c>
      <c r="H253" s="362">
        <v>30690</v>
      </c>
      <c r="I253" s="363">
        <v>4.7427348380067839E-2</v>
      </c>
      <c r="J253" s="363">
        <v>1.437192375153571E-4</v>
      </c>
      <c r="K253" s="362">
        <v>0</v>
      </c>
    </row>
    <row r="254" spans="2:11" ht="14.1" customHeight="1" x14ac:dyDescent="0.2">
      <c r="B254" s="309">
        <v>41325</v>
      </c>
      <c r="C254" s="310" t="s">
        <v>638</v>
      </c>
      <c r="D254" s="310" t="s">
        <v>541</v>
      </c>
      <c r="E254" s="374" t="s">
        <v>1042</v>
      </c>
      <c r="F254" s="362">
        <v>35</v>
      </c>
      <c r="G254" s="362">
        <f t="shared" si="3"/>
        <v>125</v>
      </c>
      <c r="H254" s="362">
        <v>4375</v>
      </c>
      <c r="I254" s="363">
        <v>6.7609856358030896E-3</v>
      </c>
      <c r="J254" s="363">
        <v>5.4087885086424716E-5</v>
      </c>
      <c r="K254" s="362">
        <v>0</v>
      </c>
    </row>
    <row r="255" spans="2:11" ht="14.1" customHeight="1" x14ac:dyDescent="0.2">
      <c r="B255" s="309">
        <v>41326</v>
      </c>
      <c r="C255" s="310" t="s">
        <v>582</v>
      </c>
      <c r="D255" s="310" t="s">
        <v>541</v>
      </c>
      <c r="E255" s="374" t="s">
        <v>1042</v>
      </c>
      <c r="F255" s="362">
        <v>133</v>
      </c>
      <c r="G255" s="362">
        <f t="shared" si="3"/>
        <v>285</v>
      </c>
      <c r="H255" s="362">
        <v>37905</v>
      </c>
      <c r="I255" s="363">
        <v>5.8577179548597966E-2</v>
      </c>
      <c r="J255" s="363">
        <v>2.055339633284139E-4</v>
      </c>
      <c r="K255" s="362">
        <v>0</v>
      </c>
    </row>
    <row r="256" spans="2:11" ht="14.1" customHeight="1" x14ac:dyDescent="0.2">
      <c r="B256" s="309">
        <v>41326</v>
      </c>
      <c r="C256" s="310" t="s">
        <v>697</v>
      </c>
      <c r="D256" s="310" t="s">
        <v>541</v>
      </c>
      <c r="E256" s="374" t="s">
        <v>1034</v>
      </c>
      <c r="F256" s="362">
        <v>2</v>
      </c>
      <c r="G256" s="362">
        <f t="shared" si="3"/>
        <v>400</v>
      </c>
      <c r="H256" s="362">
        <v>800</v>
      </c>
      <c r="I256" s="363">
        <v>1.2362945162611362E-3</v>
      </c>
      <c r="J256" s="363">
        <v>3.0907362906528409E-6</v>
      </c>
      <c r="K256" s="362">
        <v>0</v>
      </c>
    </row>
    <row r="257" spans="2:11" ht="14.1" customHeight="1" x14ac:dyDescent="0.2">
      <c r="B257" s="309">
        <v>41327</v>
      </c>
      <c r="C257" s="310" t="s">
        <v>855</v>
      </c>
      <c r="D257" s="310" t="s">
        <v>541</v>
      </c>
      <c r="E257" s="374" t="s">
        <v>1040</v>
      </c>
      <c r="F257" s="362">
        <v>2</v>
      </c>
      <c r="G257" s="362">
        <f t="shared" si="3"/>
        <v>135</v>
      </c>
      <c r="H257" s="362">
        <v>270</v>
      </c>
      <c r="I257" s="363">
        <v>4.1724939923813351E-4</v>
      </c>
      <c r="J257" s="363">
        <v>3.0907362906528409E-6</v>
      </c>
      <c r="K257" s="362">
        <v>0</v>
      </c>
    </row>
    <row r="258" spans="2:11" ht="14.1" customHeight="1" x14ac:dyDescent="0.2">
      <c r="B258" s="309">
        <v>41327</v>
      </c>
      <c r="C258" s="310" t="s">
        <v>652</v>
      </c>
      <c r="D258" s="310" t="s">
        <v>541</v>
      </c>
      <c r="E258" s="374" t="s">
        <v>1034</v>
      </c>
      <c r="F258" s="362">
        <v>2</v>
      </c>
      <c r="G258" s="362">
        <f t="shared" si="3"/>
        <v>210</v>
      </c>
      <c r="H258" s="362">
        <v>420</v>
      </c>
      <c r="I258" s="363">
        <v>6.4905462103709657E-4</v>
      </c>
      <c r="J258" s="363">
        <v>3.0907362906528409E-6</v>
      </c>
      <c r="K258" s="362">
        <v>0</v>
      </c>
    </row>
    <row r="259" spans="2:11" ht="14.1" customHeight="1" x14ac:dyDescent="0.2">
      <c r="B259" s="309">
        <v>41327</v>
      </c>
      <c r="C259" s="310" t="s">
        <v>758</v>
      </c>
      <c r="D259" s="310" t="s">
        <v>541</v>
      </c>
      <c r="E259" s="374" t="s">
        <v>1035</v>
      </c>
      <c r="F259" s="362">
        <v>2</v>
      </c>
      <c r="G259" s="362">
        <f t="shared" si="3"/>
        <v>266</v>
      </c>
      <c r="H259" s="362">
        <v>532</v>
      </c>
      <c r="I259" s="363">
        <v>8.2213585331365562E-4</v>
      </c>
      <c r="J259" s="363">
        <v>3.0907362906528409E-6</v>
      </c>
      <c r="K259" s="362">
        <v>0</v>
      </c>
    </row>
    <row r="260" spans="2:11" ht="14.1" customHeight="1" x14ac:dyDescent="0.2">
      <c r="B260" s="309">
        <v>41327</v>
      </c>
      <c r="C260" s="310" t="s">
        <v>639</v>
      </c>
      <c r="D260" s="310" t="s">
        <v>541</v>
      </c>
      <c r="E260" s="374" t="s">
        <v>1037</v>
      </c>
      <c r="F260" s="362">
        <v>39</v>
      </c>
      <c r="G260" s="362">
        <f t="shared" si="3"/>
        <v>360</v>
      </c>
      <c r="H260" s="362">
        <v>14040</v>
      </c>
      <c r="I260" s="363">
        <v>2.1696968760382941E-2</v>
      </c>
      <c r="J260" s="363">
        <v>6.0269357667730396E-5</v>
      </c>
      <c r="K260" s="362">
        <v>0</v>
      </c>
    </row>
    <row r="261" spans="2:11" ht="14.1" customHeight="1" x14ac:dyDescent="0.2">
      <c r="B261" s="309">
        <v>41327</v>
      </c>
      <c r="C261" s="310" t="s">
        <v>649</v>
      </c>
      <c r="D261" s="310" t="s">
        <v>541</v>
      </c>
      <c r="E261" s="374" t="s">
        <v>1040</v>
      </c>
      <c r="F261" s="362">
        <v>4</v>
      </c>
      <c r="G261" s="362">
        <f t="shared" si="3"/>
        <v>195</v>
      </c>
      <c r="H261" s="362">
        <v>780</v>
      </c>
      <c r="I261" s="363">
        <v>1.2053871533546079E-3</v>
      </c>
      <c r="J261" s="363">
        <v>6.1814725813056819E-6</v>
      </c>
      <c r="K261" s="362">
        <v>0</v>
      </c>
    </row>
    <row r="262" spans="2:11" ht="14.1" customHeight="1" x14ac:dyDescent="0.2">
      <c r="B262" s="309">
        <v>41327</v>
      </c>
      <c r="C262" s="310" t="s">
        <v>772</v>
      </c>
      <c r="D262" s="310" t="s">
        <v>541</v>
      </c>
      <c r="E262" s="374" t="s">
        <v>1034</v>
      </c>
      <c r="F262" s="362">
        <v>8</v>
      </c>
      <c r="G262" s="362">
        <f t="shared" si="3"/>
        <v>340</v>
      </c>
      <c r="H262" s="362">
        <v>2720</v>
      </c>
      <c r="I262" s="363">
        <v>4.2034013552878632E-3</v>
      </c>
      <c r="J262" s="363">
        <v>1.2362945162611364E-5</v>
      </c>
      <c r="K262" s="362">
        <v>0</v>
      </c>
    </row>
    <row r="263" spans="2:11" ht="14.1" customHeight="1" x14ac:dyDescent="0.2">
      <c r="B263" s="309">
        <v>41328</v>
      </c>
      <c r="C263" s="310" t="s">
        <v>676</v>
      </c>
      <c r="D263" s="310" t="s">
        <v>541</v>
      </c>
      <c r="E263" s="374" t="s">
        <v>1039</v>
      </c>
      <c r="F263" s="362">
        <v>8</v>
      </c>
      <c r="G263" s="362">
        <f t="shared" si="3"/>
        <v>425</v>
      </c>
      <c r="H263" s="362">
        <v>3400</v>
      </c>
      <c r="I263" s="363">
        <v>5.2542516941098292E-3</v>
      </c>
      <c r="J263" s="363">
        <v>1.2362945162611364E-5</v>
      </c>
      <c r="K263" s="362">
        <v>0</v>
      </c>
    </row>
    <row r="264" spans="2:11" ht="14.1" customHeight="1" x14ac:dyDescent="0.2">
      <c r="B264" s="309">
        <v>41329</v>
      </c>
      <c r="C264" s="310" t="s">
        <v>656</v>
      </c>
      <c r="D264" s="310" t="s">
        <v>541</v>
      </c>
      <c r="E264" s="374" t="s">
        <v>1034</v>
      </c>
      <c r="F264" s="362">
        <v>7</v>
      </c>
      <c r="G264" s="362">
        <f t="shared" ref="G264:G327" si="4">H264/F264</f>
        <v>200</v>
      </c>
      <c r="H264" s="362">
        <v>1400</v>
      </c>
      <c r="I264" s="363">
        <v>2.1635154034569887E-3</v>
      </c>
      <c r="J264" s="363">
        <v>1.0817577017284942E-5</v>
      </c>
      <c r="K264" s="362">
        <v>0</v>
      </c>
    </row>
    <row r="265" spans="2:11" ht="14.1" customHeight="1" x14ac:dyDescent="0.2">
      <c r="B265" s="309">
        <v>41329</v>
      </c>
      <c r="C265" s="310" t="s">
        <v>674</v>
      </c>
      <c r="D265" s="310" t="s">
        <v>541</v>
      </c>
      <c r="E265" s="374" t="s">
        <v>1034</v>
      </c>
      <c r="F265" s="362">
        <v>4</v>
      </c>
      <c r="G265" s="362">
        <f t="shared" si="4"/>
        <v>420</v>
      </c>
      <c r="H265" s="362">
        <v>1680</v>
      </c>
      <c r="I265" s="363">
        <v>2.5962184841483863E-3</v>
      </c>
      <c r="J265" s="363">
        <v>6.1814725813056819E-6</v>
      </c>
      <c r="K265" s="362">
        <v>0</v>
      </c>
    </row>
    <row r="266" spans="2:11" ht="14.1" customHeight="1" x14ac:dyDescent="0.2">
      <c r="B266" s="309">
        <v>41329</v>
      </c>
      <c r="C266" s="310" t="s">
        <v>657</v>
      </c>
      <c r="D266" s="310" t="s">
        <v>541</v>
      </c>
      <c r="E266" s="374" t="s">
        <v>1035</v>
      </c>
      <c r="F266" s="362">
        <v>1</v>
      </c>
      <c r="G266" s="362">
        <f t="shared" si="4"/>
        <v>415</v>
      </c>
      <c r="H266" s="362">
        <v>415</v>
      </c>
      <c r="I266" s="363">
        <v>6.4132778031046448E-4</v>
      </c>
      <c r="J266" s="363">
        <v>1.5453681453264205E-6</v>
      </c>
      <c r="K266" s="362">
        <v>0</v>
      </c>
    </row>
    <row r="267" spans="2:11" ht="14.1" customHeight="1" x14ac:dyDescent="0.2">
      <c r="B267" s="309">
        <v>41329</v>
      </c>
      <c r="C267" s="310" t="s">
        <v>791</v>
      </c>
      <c r="D267" s="310" t="s">
        <v>541</v>
      </c>
      <c r="E267" s="374" t="s">
        <v>1036</v>
      </c>
      <c r="F267" s="362">
        <v>84</v>
      </c>
      <c r="G267" s="362">
        <f t="shared" si="4"/>
        <v>465</v>
      </c>
      <c r="H267" s="362">
        <v>39060</v>
      </c>
      <c r="I267" s="363">
        <v>6.0362079756449978E-2</v>
      </c>
      <c r="J267" s="363">
        <v>1.2981092420741931E-4</v>
      </c>
      <c r="K267" s="362">
        <v>0</v>
      </c>
    </row>
    <row r="268" spans="2:11" ht="14.1" customHeight="1" x14ac:dyDescent="0.2">
      <c r="B268" s="309">
        <v>41329</v>
      </c>
      <c r="C268" s="310" t="s">
        <v>644</v>
      </c>
      <c r="D268" s="310" t="s">
        <v>856</v>
      </c>
      <c r="E268" s="374" t="s">
        <v>1037</v>
      </c>
      <c r="F268" s="362">
        <v>18</v>
      </c>
      <c r="G268" s="362">
        <f t="shared" si="4"/>
        <v>600</v>
      </c>
      <c r="H268" s="362">
        <v>10800</v>
      </c>
      <c r="I268" s="363">
        <v>1.6689975969525341E-2</v>
      </c>
      <c r="J268" s="363">
        <v>2.7816626615875567E-5</v>
      </c>
      <c r="K268" s="362">
        <v>0</v>
      </c>
    </row>
    <row r="269" spans="2:11" ht="14.1" customHeight="1" x14ac:dyDescent="0.2">
      <c r="B269" s="309">
        <v>41330</v>
      </c>
      <c r="C269" s="310" t="s">
        <v>638</v>
      </c>
      <c r="D269" s="310" t="s">
        <v>541</v>
      </c>
      <c r="E269" s="374" t="s">
        <v>1035</v>
      </c>
      <c r="F269" s="362">
        <v>11</v>
      </c>
      <c r="G269" s="362">
        <f t="shared" si="4"/>
        <v>185</v>
      </c>
      <c r="H269" s="362">
        <v>2035</v>
      </c>
      <c r="I269" s="363">
        <v>3.1448241757392656E-3</v>
      </c>
      <c r="J269" s="363">
        <v>1.6999049598590623E-5</v>
      </c>
      <c r="K269" s="362">
        <v>0</v>
      </c>
    </row>
    <row r="270" spans="2:11" ht="14.1" customHeight="1" x14ac:dyDescent="0.2">
      <c r="B270" s="309">
        <v>41330</v>
      </c>
      <c r="C270" s="310" t="s">
        <v>744</v>
      </c>
      <c r="D270" s="310" t="s">
        <v>541</v>
      </c>
      <c r="E270" s="374"/>
      <c r="F270" s="362">
        <v>2</v>
      </c>
      <c r="G270" s="362">
        <f t="shared" si="4"/>
        <v>225</v>
      </c>
      <c r="H270" s="362">
        <v>450</v>
      </c>
      <c r="I270" s="363">
        <v>6.9541566539688918E-4</v>
      </c>
      <c r="J270" s="363">
        <v>3.0907362906528409E-6</v>
      </c>
      <c r="K270" s="362">
        <v>0</v>
      </c>
    </row>
    <row r="271" spans="2:11" ht="14.1" customHeight="1" x14ac:dyDescent="0.2">
      <c r="B271" s="309">
        <v>41331</v>
      </c>
      <c r="C271" s="310" t="s">
        <v>952</v>
      </c>
      <c r="D271" s="310" t="s">
        <v>541</v>
      </c>
      <c r="E271" s="374" t="s">
        <v>1035</v>
      </c>
      <c r="F271" s="362">
        <v>17</v>
      </c>
      <c r="G271" s="362">
        <f t="shared" si="4"/>
        <v>200</v>
      </c>
      <c r="H271" s="362">
        <v>3400</v>
      </c>
      <c r="I271" s="363">
        <v>5.2542516941098292E-3</v>
      </c>
      <c r="J271" s="363">
        <v>2.6271258470549146E-5</v>
      </c>
      <c r="K271" s="362">
        <v>0</v>
      </c>
    </row>
    <row r="272" spans="2:11" ht="14.1" customHeight="1" x14ac:dyDescent="0.2">
      <c r="B272" s="309">
        <v>41331</v>
      </c>
      <c r="C272" s="310" t="s">
        <v>585</v>
      </c>
      <c r="D272" s="310" t="s">
        <v>856</v>
      </c>
      <c r="E272" s="374" t="s">
        <v>1038</v>
      </c>
      <c r="F272" s="362">
        <v>63</v>
      </c>
      <c r="G272" s="362">
        <f t="shared" si="4"/>
        <v>127</v>
      </c>
      <c r="H272" s="362">
        <v>8001</v>
      </c>
      <c r="I272" s="363">
        <v>1.2364490530756689E-2</v>
      </c>
      <c r="J272" s="363">
        <v>9.7358193155564485E-5</v>
      </c>
      <c r="K272" s="362">
        <v>0</v>
      </c>
    </row>
    <row r="273" spans="2:11" ht="14.1" customHeight="1" x14ac:dyDescent="0.2">
      <c r="B273" s="309">
        <v>41331</v>
      </c>
      <c r="C273" s="310" t="s">
        <v>750</v>
      </c>
      <c r="D273" s="310" t="s">
        <v>541</v>
      </c>
      <c r="E273" s="374" t="s">
        <v>1039</v>
      </c>
      <c r="F273" s="362">
        <v>2</v>
      </c>
      <c r="G273" s="362">
        <f t="shared" si="4"/>
        <v>360</v>
      </c>
      <c r="H273" s="362">
        <v>720</v>
      </c>
      <c r="I273" s="363">
        <v>1.1126650646350227E-3</v>
      </c>
      <c r="J273" s="363">
        <v>3.0907362906528409E-6</v>
      </c>
      <c r="K273" s="362">
        <v>0</v>
      </c>
    </row>
    <row r="274" spans="2:11" ht="14.1" customHeight="1" x14ac:dyDescent="0.2">
      <c r="B274" s="309">
        <v>41331</v>
      </c>
      <c r="C274" s="310" t="s">
        <v>609</v>
      </c>
      <c r="D274" s="310" t="s">
        <v>541</v>
      </c>
      <c r="E274" s="374" t="s">
        <v>1042</v>
      </c>
      <c r="F274" s="362">
        <v>183</v>
      </c>
      <c r="G274" s="362">
        <f t="shared" si="4"/>
        <v>330</v>
      </c>
      <c r="H274" s="362">
        <v>60390</v>
      </c>
      <c r="I274" s="363">
        <v>9.3324782296262523E-2</v>
      </c>
      <c r="J274" s="363">
        <v>2.8280237059473493E-4</v>
      </c>
      <c r="K274" s="362">
        <v>0</v>
      </c>
    </row>
    <row r="275" spans="2:11" ht="14.1" customHeight="1" x14ac:dyDescent="0.2">
      <c r="B275" s="309">
        <v>41332</v>
      </c>
      <c r="C275" s="310" t="s">
        <v>855</v>
      </c>
      <c r="D275" s="310" t="s">
        <v>541</v>
      </c>
      <c r="E275" s="374" t="s">
        <v>1035</v>
      </c>
      <c r="F275" s="362">
        <v>3</v>
      </c>
      <c r="G275" s="362">
        <f t="shared" si="4"/>
        <v>10</v>
      </c>
      <c r="H275" s="362">
        <v>30</v>
      </c>
      <c r="I275" s="363">
        <v>4.6361044359792612E-5</v>
      </c>
      <c r="J275" s="363">
        <v>4.6361044359792612E-6</v>
      </c>
      <c r="K275" s="362">
        <v>0</v>
      </c>
    </row>
    <row r="276" spans="2:11" ht="14.1" customHeight="1" x14ac:dyDescent="0.2">
      <c r="B276" s="309">
        <v>41332</v>
      </c>
      <c r="C276" s="310" t="s">
        <v>952</v>
      </c>
      <c r="D276" s="310" t="s">
        <v>541</v>
      </c>
      <c r="E276" s="374" t="s">
        <v>1035</v>
      </c>
      <c r="F276" s="362">
        <v>6</v>
      </c>
      <c r="G276" s="362">
        <f t="shared" si="4"/>
        <v>30</v>
      </c>
      <c r="H276" s="362">
        <v>180</v>
      </c>
      <c r="I276" s="363">
        <v>2.7816626615875567E-4</v>
      </c>
      <c r="J276" s="363">
        <v>9.2722088719585224E-6</v>
      </c>
      <c r="K276" s="362">
        <v>0</v>
      </c>
    </row>
    <row r="277" spans="2:11" ht="14.1" customHeight="1" x14ac:dyDescent="0.2">
      <c r="B277" s="309">
        <v>41332</v>
      </c>
      <c r="C277" s="310" t="s">
        <v>770</v>
      </c>
      <c r="D277" s="310" t="s">
        <v>541</v>
      </c>
      <c r="E277" s="374" t="s">
        <v>1034</v>
      </c>
      <c r="F277" s="362">
        <v>34</v>
      </c>
      <c r="G277" s="362">
        <f t="shared" si="4"/>
        <v>345</v>
      </c>
      <c r="H277" s="362">
        <v>11730</v>
      </c>
      <c r="I277" s="363">
        <v>1.8127168344678909E-2</v>
      </c>
      <c r="J277" s="363">
        <v>5.2542516941098291E-5</v>
      </c>
      <c r="K277" s="362">
        <v>0</v>
      </c>
    </row>
    <row r="278" spans="2:11" ht="14.1" customHeight="1" x14ac:dyDescent="0.2">
      <c r="B278" s="309">
        <v>41332</v>
      </c>
      <c r="C278" s="310" t="s">
        <v>988</v>
      </c>
      <c r="D278" s="310" t="s">
        <v>541</v>
      </c>
      <c r="E278" s="374" t="s">
        <v>1034</v>
      </c>
      <c r="F278" s="362">
        <v>1</v>
      </c>
      <c r="G278" s="362">
        <f t="shared" si="4"/>
        <v>370</v>
      </c>
      <c r="H278" s="362">
        <v>370</v>
      </c>
      <c r="I278" s="363">
        <v>5.7178621377077551E-4</v>
      </c>
      <c r="J278" s="363">
        <v>1.5453681453264205E-6</v>
      </c>
      <c r="K278" s="362">
        <v>0</v>
      </c>
    </row>
    <row r="279" spans="2:11" ht="14.1" customHeight="1" x14ac:dyDescent="0.2">
      <c r="B279" s="309">
        <v>41332</v>
      </c>
      <c r="C279" s="310" t="s">
        <v>906</v>
      </c>
      <c r="D279" s="310" t="s">
        <v>541</v>
      </c>
      <c r="E279" s="374" t="s">
        <v>1038</v>
      </c>
      <c r="F279" s="362">
        <v>9</v>
      </c>
      <c r="G279" s="362">
        <f t="shared" si="4"/>
        <v>325</v>
      </c>
      <c r="H279" s="362">
        <v>2925</v>
      </c>
      <c r="I279" s="363">
        <v>4.5202018250797794E-3</v>
      </c>
      <c r="J279" s="363">
        <v>1.3908313307937784E-5</v>
      </c>
      <c r="K279" s="362">
        <v>0</v>
      </c>
    </row>
    <row r="280" spans="2:11" ht="14.1" customHeight="1" x14ac:dyDescent="0.2">
      <c r="B280" s="309">
        <v>41332</v>
      </c>
      <c r="C280" s="310" t="s">
        <v>646</v>
      </c>
      <c r="D280" s="310" t="s">
        <v>541</v>
      </c>
      <c r="E280" s="374" t="s">
        <v>1034</v>
      </c>
      <c r="F280" s="362">
        <v>65</v>
      </c>
      <c r="G280" s="362">
        <f t="shared" si="4"/>
        <v>105</v>
      </c>
      <c r="H280" s="362">
        <v>6825</v>
      </c>
      <c r="I280" s="363">
        <v>1.0547137591852818E-2</v>
      </c>
      <c r="J280" s="363">
        <v>1.0044892944621732E-4</v>
      </c>
      <c r="K280" s="362">
        <v>0</v>
      </c>
    </row>
    <row r="281" spans="2:11" ht="14.1" customHeight="1" x14ac:dyDescent="0.2">
      <c r="B281" s="309">
        <v>41332</v>
      </c>
      <c r="C281" s="310" t="s">
        <v>637</v>
      </c>
      <c r="D281" s="310" t="s">
        <v>541</v>
      </c>
      <c r="E281" s="374" t="s">
        <v>1034</v>
      </c>
      <c r="F281" s="362">
        <v>72</v>
      </c>
      <c r="G281" s="362">
        <f t="shared" si="4"/>
        <v>300</v>
      </c>
      <c r="H281" s="362">
        <v>21600</v>
      </c>
      <c r="I281" s="363">
        <v>3.3379951939050682E-2</v>
      </c>
      <c r="J281" s="363">
        <v>1.1126650646350227E-4</v>
      </c>
      <c r="K281" s="362">
        <v>0</v>
      </c>
    </row>
    <row r="282" spans="2:11" ht="14.1" customHeight="1" x14ac:dyDescent="0.2">
      <c r="B282" s="309">
        <v>41332</v>
      </c>
      <c r="C282" s="310" t="s">
        <v>961</v>
      </c>
      <c r="D282" s="310" t="s">
        <v>856</v>
      </c>
      <c r="E282" s="374" t="s">
        <v>1042</v>
      </c>
      <c r="F282" s="362">
        <v>71</v>
      </c>
      <c r="G282" s="362">
        <f t="shared" si="4"/>
        <v>395</v>
      </c>
      <c r="H282" s="362">
        <v>28045</v>
      </c>
      <c r="I282" s="363">
        <v>4.333984963567946E-2</v>
      </c>
      <c r="J282" s="363">
        <v>1.0972113831817584E-4</v>
      </c>
      <c r="K282" s="362">
        <v>0</v>
      </c>
    </row>
    <row r="283" spans="2:11" ht="14.1" customHeight="1" x14ac:dyDescent="0.2">
      <c r="B283" s="309">
        <v>41332</v>
      </c>
      <c r="C283" s="310" t="s">
        <v>555</v>
      </c>
      <c r="D283" s="310" t="s">
        <v>856</v>
      </c>
      <c r="E283" s="374" t="s">
        <v>1035</v>
      </c>
      <c r="F283" s="362">
        <v>8</v>
      </c>
      <c r="G283" s="362">
        <f t="shared" si="4"/>
        <v>480</v>
      </c>
      <c r="H283" s="362">
        <v>3840</v>
      </c>
      <c r="I283" s="363">
        <v>5.9342136780534543E-3</v>
      </c>
      <c r="J283" s="363">
        <v>1.2362945162611364E-5</v>
      </c>
      <c r="K283" s="362">
        <v>0</v>
      </c>
    </row>
    <row r="284" spans="2:11" ht="14.1" customHeight="1" x14ac:dyDescent="0.2">
      <c r="B284" s="309">
        <v>41333</v>
      </c>
      <c r="C284" s="310" t="s">
        <v>993</v>
      </c>
      <c r="D284" s="310" t="s">
        <v>541</v>
      </c>
      <c r="E284" s="374" t="s">
        <v>1034</v>
      </c>
      <c r="F284" s="362">
        <v>31</v>
      </c>
      <c r="G284" s="362">
        <f t="shared" si="4"/>
        <v>195</v>
      </c>
      <c r="H284" s="362">
        <v>6045</v>
      </c>
      <c r="I284" s="363">
        <v>9.3417504384982111E-3</v>
      </c>
      <c r="J284" s="363">
        <v>4.790641250511903E-5</v>
      </c>
      <c r="K284" s="362">
        <v>0</v>
      </c>
    </row>
    <row r="285" spans="2:11" ht="14.1" customHeight="1" x14ac:dyDescent="0.2">
      <c r="B285" s="309">
        <v>41333</v>
      </c>
      <c r="C285" s="310" t="s">
        <v>629</v>
      </c>
      <c r="D285" s="310" t="s">
        <v>541</v>
      </c>
      <c r="E285" s="374" t="s">
        <v>1035</v>
      </c>
      <c r="F285" s="362">
        <v>17</v>
      </c>
      <c r="G285" s="362">
        <f t="shared" si="4"/>
        <v>240</v>
      </c>
      <c r="H285" s="362">
        <v>4080</v>
      </c>
      <c r="I285" s="363">
        <v>6.3051020329317952E-3</v>
      </c>
      <c r="J285" s="363">
        <v>2.6271258470549146E-5</v>
      </c>
      <c r="K285" s="362">
        <v>0</v>
      </c>
    </row>
    <row r="286" spans="2:11" ht="14.1" customHeight="1" x14ac:dyDescent="0.2">
      <c r="B286" s="309">
        <v>41333</v>
      </c>
      <c r="C286" s="310" t="s">
        <v>786</v>
      </c>
      <c r="D286" s="310" t="s">
        <v>541</v>
      </c>
      <c r="E286" s="374" t="s">
        <v>1035</v>
      </c>
      <c r="F286" s="362">
        <v>192</v>
      </c>
      <c r="G286" s="362">
        <f t="shared" si="4"/>
        <v>262</v>
      </c>
      <c r="H286" s="362">
        <v>50304</v>
      </c>
      <c r="I286" s="363">
        <v>7.7738199182500245E-2</v>
      </c>
      <c r="J286" s="363">
        <v>2.9671068390267272E-4</v>
      </c>
      <c r="K286" s="362">
        <v>0</v>
      </c>
    </row>
    <row r="287" spans="2:11" ht="14.1" customHeight="1" x14ac:dyDescent="0.2">
      <c r="B287" s="309">
        <v>41333</v>
      </c>
      <c r="C287" s="310" t="s">
        <v>712</v>
      </c>
      <c r="D287" s="310" t="s">
        <v>541</v>
      </c>
      <c r="E287" s="374" t="s">
        <v>1042</v>
      </c>
      <c r="F287" s="362">
        <v>45</v>
      </c>
      <c r="G287" s="362">
        <f t="shared" si="4"/>
        <v>315</v>
      </c>
      <c r="H287" s="362">
        <v>14175</v>
      </c>
      <c r="I287" s="363">
        <v>2.190559346000201E-2</v>
      </c>
      <c r="J287" s="363">
        <v>6.9541566539688918E-5</v>
      </c>
      <c r="K287" s="362">
        <v>0</v>
      </c>
    </row>
    <row r="288" spans="2:11" ht="14.1" customHeight="1" x14ac:dyDescent="0.2">
      <c r="B288" s="309">
        <v>41333</v>
      </c>
      <c r="C288" s="310" t="s">
        <v>869</v>
      </c>
      <c r="D288" s="310" t="s">
        <v>856</v>
      </c>
      <c r="E288" s="374" t="s">
        <v>1034</v>
      </c>
      <c r="F288" s="362">
        <v>65</v>
      </c>
      <c r="G288" s="362">
        <f t="shared" si="4"/>
        <v>375</v>
      </c>
      <c r="H288" s="362">
        <v>24375</v>
      </c>
      <c r="I288" s="363">
        <v>3.7668348542331496E-2</v>
      </c>
      <c r="J288" s="363">
        <v>1.0044892944621732E-4</v>
      </c>
      <c r="K288" s="362">
        <v>0</v>
      </c>
    </row>
    <row r="289" spans="2:11" ht="14.1" customHeight="1" x14ac:dyDescent="0.2">
      <c r="B289" s="309">
        <v>41333</v>
      </c>
      <c r="C289" s="310" t="s">
        <v>998</v>
      </c>
      <c r="D289" s="310" t="s">
        <v>856</v>
      </c>
      <c r="E289" s="374" t="s">
        <v>1034</v>
      </c>
      <c r="F289" s="362">
        <v>101</v>
      </c>
      <c r="G289" s="362">
        <f t="shared" si="4"/>
        <v>480</v>
      </c>
      <c r="H289" s="362">
        <v>48480</v>
      </c>
      <c r="I289" s="363">
        <v>7.4919447685424856E-2</v>
      </c>
      <c r="J289" s="363">
        <v>1.5608218267796847E-4</v>
      </c>
      <c r="K289" s="362">
        <v>0</v>
      </c>
    </row>
    <row r="290" spans="2:11" ht="14.1" customHeight="1" x14ac:dyDescent="0.2">
      <c r="B290" s="309">
        <v>41334</v>
      </c>
      <c r="C290" s="310" t="s">
        <v>647</v>
      </c>
      <c r="D290" s="310" t="s">
        <v>541</v>
      </c>
      <c r="E290" s="374" t="s">
        <v>1042</v>
      </c>
      <c r="F290" s="362">
        <v>1</v>
      </c>
      <c r="G290" s="362">
        <f t="shared" si="4"/>
        <v>40</v>
      </c>
      <c r="H290" s="362">
        <v>40</v>
      </c>
      <c r="I290" s="363">
        <v>6.1969387122761354E-5</v>
      </c>
      <c r="J290" s="363">
        <v>1.549234678069034E-6</v>
      </c>
      <c r="K290" s="362">
        <v>0</v>
      </c>
    </row>
    <row r="291" spans="2:11" ht="14.1" customHeight="1" x14ac:dyDescent="0.2">
      <c r="B291" s="309">
        <v>41334</v>
      </c>
      <c r="C291" s="310" t="s">
        <v>855</v>
      </c>
      <c r="D291" s="310" t="s">
        <v>541</v>
      </c>
      <c r="E291" s="374" t="s">
        <v>1035</v>
      </c>
      <c r="F291" s="362">
        <v>2</v>
      </c>
      <c r="G291" s="362">
        <f t="shared" si="4"/>
        <v>95</v>
      </c>
      <c r="H291" s="362">
        <v>190</v>
      </c>
      <c r="I291" s="363">
        <v>2.9435458883311642E-4</v>
      </c>
      <c r="J291" s="363">
        <v>3.0984693561380679E-6</v>
      </c>
      <c r="K291" s="362">
        <v>0</v>
      </c>
    </row>
    <row r="292" spans="2:11" ht="14.1" customHeight="1" x14ac:dyDescent="0.2">
      <c r="B292" s="309">
        <v>41334</v>
      </c>
      <c r="C292" s="310" t="s">
        <v>855</v>
      </c>
      <c r="D292" s="310" t="s">
        <v>541</v>
      </c>
      <c r="E292" s="374" t="s">
        <v>1034</v>
      </c>
      <c r="F292" s="362">
        <v>5</v>
      </c>
      <c r="G292" s="362">
        <f t="shared" si="4"/>
        <v>140</v>
      </c>
      <c r="H292" s="362">
        <v>700</v>
      </c>
      <c r="I292" s="363">
        <v>1.0844642746483237E-3</v>
      </c>
      <c r="J292" s="363">
        <v>7.7461733903451692E-6</v>
      </c>
      <c r="K292" s="362">
        <v>0</v>
      </c>
    </row>
    <row r="293" spans="2:11" ht="14.1" customHeight="1" x14ac:dyDescent="0.2">
      <c r="B293" s="309">
        <v>41334</v>
      </c>
      <c r="C293" s="310" t="s">
        <v>862</v>
      </c>
      <c r="D293" s="310" t="s">
        <v>541</v>
      </c>
      <c r="E293" s="374" t="s">
        <v>1035</v>
      </c>
      <c r="F293" s="362">
        <v>61</v>
      </c>
      <c r="G293" s="362">
        <f t="shared" si="4"/>
        <v>240</v>
      </c>
      <c r="H293" s="362">
        <v>14640</v>
      </c>
      <c r="I293" s="363">
        <v>2.2680795686930655E-2</v>
      </c>
      <c r="J293" s="363">
        <v>9.4503315362211063E-5</v>
      </c>
      <c r="K293" s="362">
        <v>0</v>
      </c>
    </row>
    <row r="294" spans="2:11" ht="14.1" customHeight="1" x14ac:dyDescent="0.2">
      <c r="B294" s="309">
        <v>41334</v>
      </c>
      <c r="C294" s="310" t="s">
        <v>581</v>
      </c>
      <c r="D294" s="310" t="s">
        <v>541</v>
      </c>
      <c r="E294" s="374" t="s">
        <v>1034</v>
      </c>
      <c r="F294" s="362">
        <v>23</v>
      </c>
      <c r="G294" s="362">
        <f t="shared" si="4"/>
        <v>420</v>
      </c>
      <c r="H294" s="362">
        <v>9660</v>
      </c>
      <c r="I294" s="363">
        <v>1.4965606990146867E-2</v>
      </c>
      <c r="J294" s="363">
        <v>3.5632397595587781E-5</v>
      </c>
      <c r="K294" s="362">
        <v>0</v>
      </c>
    </row>
    <row r="295" spans="2:11" ht="14.1" customHeight="1" x14ac:dyDescent="0.2">
      <c r="B295" s="309">
        <v>41336</v>
      </c>
      <c r="C295" s="310" t="s">
        <v>905</v>
      </c>
      <c r="D295" s="310" t="s">
        <v>541</v>
      </c>
      <c r="E295" s="374" t="s">
        <v>1034</v>
      </c>
      <c r="F295" s="362">
        <v>36</v>
      </c>
      <c r="G295" s="362">
        <f t="shared" si="4"/>
        <v>360</v>
      </c>
      <c r="H295" s="362">
        <v>12960</v>
      </c>
      <c r="I295" s="363">
        <v>2.0078081427774678E-2</v>
      </c>
      <c r="J295" s="363">
        <v>5.5772448410485224E-5</v>
      </c>
      <c r="K295" s="362">
        <v>0</v>
      </c>
    </row>
    <row r="296" spans="2:11" ht="14.1" customHeight="1" x14ac:dyDescent="0.2">
      <c r="B296" s="309">
        <v>41336</v>
      </c>
      <c r="C296" s="310" t="s">
        <v>590</v>
      </c>
      <c r="D296" s="310" t="s">
        <v>541</v>
      </c>
      <c r="E296" s="374" t="s">
        <v>1034</v>
      </c>
      <c r="F296" s="362">
        <v>5</v>
      </c>
      <c r="G296" s="362">
        <f t="shared" si="4"/>
        <v>370</v>
      </c>
      <c r="H296" s="362">
        <v>1850</v>
      </c>
      <c r="I296" s="363">
        <v>2.8660841544277129E-3</v>
      </c>
      <c r="J296" s="363">
        <v>7.7461733903451692E-6</v>
      </c>
      <c r="K296" s="362">
        <v>0</v>
      </c>
    </row>
    <row r="297" spans="2:11" ht="14.1" customHeight="1" x14ac:dyDescent="0.2">
      <c r="B297" s="309">
        <v>41334</v>
      </c>
      <c r="C297" s="310" t="s">
        <v>800</v>
      </c>
      <c r="D297" s="310" t="s">
        <v>541</v>
      </c>
      <c r="E297" s="374" t="s">
        <v>1035</v>
      </c>
      <c r="F297" s="362">
        <v>120</v>
      </c>
      <c r="G297" s="362">
        <f t="shared" si="4"/>
        <v>3270</v>
      </c>
      <c r="H297" s="362">
        <v>392400</v>
      </c>
      <c r="I297" s="363">
        <v>0.60791968767428894</v>
      </c>
      <c r="J297" s="363">
        <v>1.8590816136828406E-4</v>
      </c>
      <c r="K297" s="362">
        <v>0</v>
      </c>
    </row>
    <row r="298" spans="2:11" ht="14.1" customHeight="1" x14ac:dyDescent="0.2">
      <c r="B298" s="309">
        <v>41336</v>
      </c>
      <c r="C298" s="310" t="s">
        <v>912</v>
      </c>
      <c r="D298" s="310" t="s">
        <v>541</v>
      </c>
      <c r="E298" s="374"/>
      <c r="F298" s="362">
        <v>43</v>
      </c>
      <c r="G298" s="362">
        <f t="shared" si="4"/>
        <v>620</v>
      </c>
      <c r="H298" s="362">
        <v>26660</v>
      </c>
      <c r="I298" s="363">
        <v>4.130259651732044E-2</v>
      </c>
      <c r="J298" s="363">
        <v>6.6617091156968451E-5</v>
      </c>
      <c r="K298" s="362">
        <v>0</v>
      </c>
    </row>
    <row r="299" spans="2:11" ht="14.1" customHeight="1" x14ac:dyDescent="0.2">
      <c r="B299" s="309">
        <v>41336</v>
      </c>
      <c r="C299" s="310" t="s">
        <v>763</v>
      </c>
      <c r="D299" s="310" t="s">
        <v>541</v>
      </c>
      <c r="E299" s="374" t="s">
        <v>1037</v>
      </c>
      <c r="F299" s="362">
        <v>4</v>
      </c>
      <c r="G299" s="362">
        <f t="shared" si="4"/>
        <v>660</v>
      </c>
      <c r="H299" s="362">
        <v>2640</v>
      </c>
      <c r="I299" s="363">
        <v>4.0899795501022499E-3</v>
      </c>
      <c r="J299" s="363">
        <v>6.1969387122761359E-6</v>
      </c>
      <c r="K299" s="362">
        <v>0</v>
      </c>
    </row>
    <row r="300" spans="2:11" ht="14.1" customHeight="1" x14ac:dyDescent="0.2">
      <c r="B300" s="309">
        <v>41336</v>
      </c>
      <c r="C300" s="310" t="s">
        <v>1015</v>
      </c>
      <c r="D300" s="310" t="s">
        <v>541</v>
      </c>
      <c r="E300" s="374" t="s">
        <v>1035</v>
      </c>
      <c r="F300" s="362">
        <v>2</v>
      </c>
      <c r="G300" s="362">
        <f t="shared" si="4"/>
        <v>270</v>
      </c>
      <c r="H300" s="362">
        <v>540</v>
      </c>
      <c r="I300" s="363">
        <v>8.3658672615727835E-4</v>
      </c>
      <c r="J300" s="363">
        <v>3.0984693561380679E-6</v>
      </c>
      <c r="K300" s="362">
        <v>0</v>
      </c>
    </row>
    <row r="301" spans="2:11" ht="14.1" customHeight="1" x14ac:dyDescent="0.2">
      <c r="B301" s="309">
        <v>41337</v>
      </c>
      <c r="C301" s="310" t="s">
        <v>988</v>
      </c>
      <c r="D301" s="310" t="s">
        <v>856</v>
      </c>
      <c r="E301" s="374" t="s">
        <v>1037</v>
      </c>
      <c r="F301" s="362">
        <v>4</v>
      </c>
      <c r="G301" s="362">
        <f t="shared" si="4"/>
        <v>220</v>
      </c>
      <c r="H301" s="362">
        <v>880</v>
      </c>
      <c r="I301" s="363">
        <v>1.3633265167007499E-3</v>
      </c>
      <c r="J301" s="363">
        <v>6.1969387122761359E-6</v>
      </c>
      <c r="K301" s="362">
        <v>0</v>
      </c>
    </row>
    <row r="302" spans="2:11" ht="14.1" customHeight="1" x14ac:dyDescent="0.2">
      <c r="B302" s="309">
        <v>41337</v>
      </c>
      <c r="C302" s="310" t="s">
        <v>988</v>
      </c>
      <c r="D302" s="310" t="s">
        <v>541</v>
      </c>
      <c r="E302" s="374" t="s">
        <v>1034</v>
      </c>
      <c r="F302" s="362">
        <v>1</v>
      </c>
      <c r="G302" s="362">
        <f t="shared" si="4"/>
        <v>270</v>
      </c>
      <c r="H302" s="362">
        <v>270</v>
      </c>
      <c r="I302" s="363">
        <v>4.1829336307863918E-4</v>
      </c>
      <c r="J302" s="363">
        <v>1.549234678069034E-6</v>
      </c>
      <c r="K302" s="362">
        <v>0</v>
      </c>
    </row>
    <row r="303" spans="2:11" ht="14.1" customHeight="1" x14ac:dyDescent="0.2">
      <c r="B303" s="309">
        <v>41338</v>
      </c>
      <c r="C303" s="310" t="s">
        <v>635</v>
      </c>
      <c r="D303" s="310" t="s">
        <v>541</v>
      </c>
      <c r="E303" s="374" t="s">
        <v>1038</v>
      </c>
      <c r="F303" s="362">
        <v>14</v>
      </c>
      <c r="G303" s="362">
        <f t="shared" si="4"/>
        <v>240</v>
      </c>
      <c r="H303" s="362">
        <v>3360</v>
      </c>
      <c r="I303" s="363">
        <v>5.2054285183119539E-3</v>
      </c>
      <c r="J303" s="363">
        <v>2.1689285492966475E-5</v>
      </c>
      <c r="K303" s="362">
        <v>0</v>
      </c>
    </row>
    <row r="304" spans="2:11" ht="14.1" customHeight="1" x14ac:dyDescent="0.2">
      <c r="B304" s="309">
        <v>41338</v>
      </c>
      <c r="C304" s="310" t="s">
        <v>581</v>
      </c>
      <c r="D304" s="310" t="s">
        <v>541</v>
      </c>
      <c r="E304" s="374" t="s">
        <v>1034</v>
      </c>
      <c r="F304" s="362">
        <v>23</v>
      </c>
      <c r="G304" s="362">
        <f t="shared" si="4"/>
        <v>260</v>
      </c>
      <c r="H304" s="362">
        <v>5980</v>
      </c>
      <c r="I304" s="363">
        <v>9.2644233748528232E-3</v>
      </c>
      <c r="J304" s="363">
        <v>3.5632397595587781E-5</v>
      </c>
      <c r="K304" s="362">
        <v>0</v>
      </c>
    </row>
    <row r="305" spans="2:11" ht="14.1" customHeight="1" x14ac:dyDescent="0.2">
      <c r="B305" s="309">
        <v>41338</v>
      </c>
      <c r="C305" s="310" t="s">
        <v>685</v>
      </c>
      <c r="D305" s="310" t="s">
        <v>541</v>
      </c>
      <c r="E305" s="374" t="s">
        <v>1034</v>
      </c>
      <c r="F305" s="362">
        <v>35</v>
      </c>
      <c r="G305" s="362">
        <f t="shared" si="4"/>
        <v>290</v>
      </c>
      <c r="H305" s="362">
        <v>10150</v>
      </c>
      <c r="I305" s="363">
        <v>1.5724731982400694E-2</v>
      </c>
      <c r="J305" s="363">
        <v>5.4223213732416184E-5</v>
      </c>
      <c r="K305" s="362">
        <v>0</v>
      </c>
    </row>
    <row r="306" spans="2:11" ht="14.1" customHeight="1" x14ac:dyDescent="0.2">
      <c r="B306" s="309">
        <v>41338</v>
      </c>
      <c r="C306" s="310" t="s">
        <v>982</v>
      </c>
      <c r="D306" s="310" t="s">
        <v>541</v>
      </c>
      <c r="E306" s="374" t="s">
        <v>1034</v>
      </c>
      <c r="F306" s="362">
        <v>45</v>
      </c>
      <c r="G306" s="362">
        <f t="shared" si="4"/>
        <v>285</v>
      </c>
      <c r="H306" s="362">
        <v>12825</v>
      </c>
      <c r="I306" s="363">
        <v>1.986893474623536E-2</v>
      </c>
      <c r="J306" s="363">
        <v>6.9715560513106529E-5</v>
      </c>
      <c r="K306" s="362">
        <v>0</v>
      </c>
    </row>
    <row r="307" spans="2:11" ht="14.1" customHeight="1" x14ac:dyDescent="0.2">
      <c r="B307" s="309">
        <v>41338</v>
      </c>
      <c r="C307" s="310" t="s">
        <v>726</v>
      </c>
      <c r="D307" s="310" t="s">
        <v>541</v>
      </c>
      <c r="E307" s="374" t="s">
        <v>1034</v>
      </c>
      <c r="F307" s="362">
        <v>7</v>
      </c>
      <c r="G307" s="362">
        <f t="shared" si="4"/>
        <v>233</v>
      </c>
      <c r="H307" s="362">
        <v>1631</v>
      </c>
      <c r="I307" s="363">
        <v>2.5268017599305941E-3</v>
      </c>
      <c r="J307" s="363">
        <v>1.0844642746483238E-5</v>
      </c>
      <c r="K307" s="362">
        <v>0</v>
      </c>
    </row>
    <row r="308" spans="2:11" ht="14.1" customHeight="1" x14ac:dyDescent="0.2">
      <c r="B308" s="309">
        <v>41338</v>
      </c>
      <c r="C308" s="310" t="s">
        <v>730</v>
      </c>
      <c r="D308" s="310" t="s">
        <v>541</v>
      </c>
      <c r="E308" s="374" t="s">
        <v>1034</v>
      </c>
      <c r="F308" s="362">
        <v>14</v>
      </c>
      <c r="G308" s="362">
        <f t="shared" si="4"/>
        <v>339</v>
      </c>
      <c r="H308" s="362">
        <v>4746</v>
      </c>
      <c r="I308" s="363">
        <v>7.3526677821156346E-3</v>
      </c>
      <c r="J308" s="363">
        <v>2.1689285492966475E-5</v>
      </c>
      <c r="K308" s="362">
        <v>0</v>
      </c>
    </row>
    <row r="309" spans="2:11" ht="14.1" customHeight="1" x14ac:dyDescent="0.2">
      <c r="B309" s="309">
        <v>41338</v>
      </c>
      <c r="C309" s="310" t="s">
        <v>706</v>
      </c>
      <c r="D309" s="310" t="s">
        <v>541</v>
      </c>
      <c r="E309" s="374" t="s">
        <v>1040</v>
      </c>
      <c r="F309" s="362">
        <v>10</v>
      </c>
      <c r="G309" s="362">
        <f t="shared" si="4"/>
        <v>375</v>
      </c>
      <c r="H309" s="362">
        <v>3750</v>
      </c>
      <c r="I309" s="363">
        <v>5.8096300427588768E-3</v>
      </c>
      <c r="J309" s="363">
        <v>1.5492346780690338E-5</v>
      </c>
      <c r="K309" s="362">
        <v>0</v>
      </c>
    </row>
    <row r="310" spans="2:11" ht="14.1" customHeight="1" x14ac:dyDescent="0.2">
      <c r="B310" s="309">
        <v>41338</v>
      </c>
      <c r="C310" s="310" t="s">
        <v>635</v>
      </c>
      <c r="D310" s="310" t="s">
        <v>856</v>
      </c>
      <c r="E310" s="374" t="s">
        <v>1042</v>
      </c>
      <c r="F310" s="362">
        <v>1</v>
      </c>
      <c r="G310" s="362">
        <f t="shared" si="4"/>
        <v>360</v>
      </c>
      <c r="H310" s="362">
        <v>360</v>
      </c>
      <c r="I310" s="363">
        <v>5.5772448410485224E-4</v>
      </c>
      <c r="J310" s="363">
        <v>1.549234678069034E-6</v>
      </c>
      <c r="K310" s="362">
        <v>0</v>
      </c>
    </row>
    <row r="311" spans="2:11" ht="14.1" customHeight="1" x14ac:dyDescent="0.2">
      <c r="B311" s="309">
        <v>41338</v>
      </c>
      <c r="C311" s="310" t="s">
        <v>861</v>
      </c>
      <c r="D311" s="310" t="s">
        <v>541</v>
      </c>
      <c r="E311" s="374" t="s">
        <v>1041</v>
      </c>
      <c r="F311" s="362">
        <v>5</v>
      </c>
      <c r="G311" s="362">
        <f t="shared" si="4"/>
        <v>840</v>
      </c>
      <c r="H311" s="362">
        <v>4200</v>
      </c>
      <c r="I311" s="363">
        <v>6.5067856478899424E-3</v>
      </c>
      <c r="J311" s="363">
        <v>7.7461733903451692E-6</v>
      </c>
      <c r="K311" s="362">
        <v>0</v>
      </c>
    </row>
    <row r="312" spans="2:11" ht="14.1" customHeight="1" x14ac:dyDescent="0.2">
      <c r="B312" s="309">
        <v>41338</v>
      </c>
      <c r="C312" s="310" t="s">
        <v>987</v>
      </c>
      <c r="D312" s="310" t="s">
        <v>541</v>
      </c>
      <c r="E312" s="374" t="s">
        <v>1035</v>
      </c>
      <c r="F312" s="362">
        <v>56</v>
      </c>
      <c r="G312" s="362">
        <f t="shared" si="4"/>
        <v>240</v>
      </c>
      <c r="H312" s="362">
        <v>13440</v>
      </c>
      <c r="I312" s="363">
        <v>2.0821714073247816E-2</v>
      </c>
      <c r="J312" s="363">
        <v>8.67571419718659E-5</v>
      </c>
      <c r="K312" s="362">
        <v>0</v>
      </c>
    </row>
    <row r="313" spans="2:11" ht="14.1" customHeight="1" x14ac:dyDescent="0.2">
      <c r="B313" s="309">
        <v>41339</v>
      </c>
      <c r="C313" s="310" t="s">
        <v>742</v>
      </c>
      <c r="D313" s="310" t="s">
        <v>541</v>
      </c>
      <c r="E313" s="374" t="s">
        <v>1035</v>
      </c>
      <c r="F313" s="362">
        <v>4</v>
      </c>
      <c r="G313" s="362">
        <f t="shared" si="4"/>
        <v>180</v>
      </c>
      <c r="H313" s="362">
        <v>720</v>
      </c>
      <c r="I313" s="363">
        <v>1.1154489682097045E-3</v>
      </c>
      <c r="J313" s="363">
        <v>6.1969387122761359E-6</v>
      </c>
      <c r="K313" s="362">
        <v>0</v>
      </c>
    </row>
    <row r="314" spans="2:11" ht="14.1" customHeight="1" x14ac:dyDescent="0.2">
      <c r="B314" s="309">
        <v>41338</v>
      </c>
      <c r="C314" s="310" t="s">
        <v>691</v>
      </c>
      <c r="D314" s="310" t="s">
        <v>541</v>
      </c>
      <c r="E314" s="374" t="s">
        <v>1035</v>
      </c>
      <c r="F314" s="362">
        <v>43</v>
      </c>
      <c r="G314" s="362">
        <f t="shared" si="4"/>
        <v>450</v>
      </c>
      <c r="H314" s="362">
        <v>19350</v>
      </c>
      <c r="I314" s="363">
        <v>2.9977691020635806E-2</v>
      </c>
      <c r="J314" s="363">
        <v>6.6617091156968451E-5</v>
      </c>
      <c r="K314" s="362">
        <v>0</v>
      </c>
    </row>
    <row r="315" spans="2:11" ht="14.1" customHeight="1" x14ac:dyDescent="0.2">
      <c r="B315" s="309">
        <v>41339</v>
      </c>
      <c r="C315" s="310" t="s">
        <v>982</v>
      </c>
      <c r="D315" s="310" t="s">
        <v>541</v>
      </c>
      <c r="E315" s="374" t="s">
        <v>1034</v>
      </c>
      <c r="F315" s="362">
        <v>16</v>
      </c>
      <c r="G315" s="362">
        <f t="shared" si="4"/>
        <v>195</v>
      </c>
      <c r="H315" s="362">
        <v>3120</v>
      </c>
      <c r="I315" s="363">
        <v>4.8336121955753859E-3</v>
      </c>
      <c r="J315" s="363">
        <v>2.4787754849104543E-5</v>
      </c>
      <c r="K315" s="362">
        <v>0</v>
      </c>
    </row>
    <row r="316" spans="2:11" ht="14.1" customHeight="1" x14ac:dyDescent="0.2">
      <c r="B316" s="309">
        <v>41339</v>
      </c>
      <c r="C316" s="310" t="s">
        <v>609</v>
      </c>
      <c r="D316" s="310" t="s">
        <v>541</v>
      </c>
      <c r="E316" s="374" t="s">
        <v>1042</v>
      </c>
      <c r="F316" s="362">
        <v>69</v>
      </c>
      <c r="G316" s="362">
        <f t="shared" si="4"/>
        <v>360</v>
      </c>
      <c r="H316" s="362">
        <v>24840</v>
      </c>
      <c r="I316" s="363">
        <v>3.8482989403234802E-2</v>
      </c>
      <c r="J316" s="363">
        <v>1.0689719278676334E-4</v>
      </c>
      <c r="K316" s="362">
        <v>0</v>
      </c>
    </row>
    <row r="317" spans="2:11" ht="14.1" customHeight="1" x14ac:dyDescent="0.2">
      <c r="B317" s="309">
        <v>41339</v>
      </c>
      <c r="C317" s="310" t="s">
        <v>855</v>
      </c>
      <c r="D317" s="310" t="s">
        <v>541</v>
      </c>
      <c r="E317" s="374" t="s">
        <v>1034</v>
      </c>
      <c r="F317" s="362">
        <v>19</v>
      </c>
      <c r="G317" s="362">
        <f t="shared" si="4"/>
        <v>205</v>
      </c>
      <c r="H317" s="362">
        <v>3895</v>
      </c>
      <c r="I317" s="363">
        <v>6.0342690710788868E-3</v>
      </c>
      <c r="J317" s="363">
        <v>2.9435458883311644E-5</v>
      </c>
      <c r="K317" s="362">
        <v>0</v>
      </c>
    </row>
    <row r="318" spans="2:11" ht="14.1" customHeight="1" x14ac:dyDescent="0.2">
      <c r="B318" s="309">
        <v>41339</v>
      </c>
      <c r="C318" s="310" t="s">
        <v>639</v>
      </c>
      <c r="D318" s="310" t="s">
        <v>541</v>
      </c>
      <c r="E318" s="374" t="s">
        <v>1037</v>
      </c>
      <c r="F318" s="362">
        <v>3</v>
      </c>
      <c r="G318" s="362">
        <f t="shared" si="4"/>
        <v>390</v>
      </c>
      <c r="H318" s="362">
        <v>1170</v>
      </c>
      <c r="I318" s="363">
        <v>1.8126045733407696E-3</v>
      </c>
      <c r="J318" s="363">
        <v>4.6477040342071017E-6</v>
      </c>
      <c r="K318" s="362">
        <v>0</v>
      </c>
    </row>
    <row r="319" spans="2:11" ht="14.1" customHeight="1" x14ac:dyDescent="0.2">
      <c r="B319" s="309">
        <v>41339</v>
      </c>
      <c r="C319" s="310" t="s">
        <v>649</v>
      </c>
      <c r="D319" s="310" t="s">
        <v>541</v>
      </c>
      <c r="E319" s="374" t="s">
        <v>1036</v>
      </c>
      <c r="F319" s="362">
        <v>14</v>
      </c>
      <c r="G319" s="362">
        <f t="shared" si="4"/>
        <v>470</v>
      </c>
      <c r="H319" s="362">
        <v>6580</v>
      </c>
      <c r="I319" s="363">
        <v>1.0193964181694243E-2</v>
      </c>
      <c r="J319" s="363">
        <v>2.1689285492966475E-5</v>
      </c>
      <c r="K319" s="362">
        <v>0</v>
      </c>
    </row>
    <row r="320" spans="2:11" ht="14.1" customHeight="1" x14ac:dyDescent="0.2">
      <c r="B320" s="309">
        <v>41339</v>
      </c>
      <c r="C320" s="310" t="s">
        <v>916</v>
      </c>
      <c r="D320" s="310" t="s">
        <v>541</v>
      </c>
      <c r="E320" s="374" t="s">
        <v>1042</v>
      </c>
      <c r="F320" s="362">
        <v>60</v>
      </c>
      <c r="G320" s="362">
        <f t="shared" si="4"/>
        <v>360</v>
      </c>
      <c r="H320" s="362">
        <v>21600</v>
      </c>
      <c r="I320" s="363">
        <v>3.3463469046291133E-2</v>
      </c>
      <c r="J320" s="363">
        <v>9.295408068414203E-5</v>
      </c>
      <c r="K320" s="362">
        <v>0</v>
      </c>
    </row>
    <row r="321" spans="2:11" ht="14.1" customHeight="1" x14ac:dyDescent="0.2">
      <c r="B321" s="309">
        <v>41339</v>
      </c>
      <c r="C321" s="310" t="s">
        <v>982</v>
      </c>
      <c r="D321" s="310" t="s">
        <v>541</v>
      </c>
      <c r="E321" s="374" t="s">
        <v>1034</v>
      </c>
      <c r="F321" s="362">
        <v>13</v>
      </c>
      <c r="G321" s="362">
        <f t="shared" si="4"/>
        <v>335</v>
      </c>
      <c r="H321" s="362">
        <v>4355</v>
      </c>
      <c r="I321" s="363">
        <v>6.7469170229906422E-3</v>
      </c>
      <c r="J321" s="363">
        <v>2.0140050814897439E-5</v>
      </c>
      <c r="K321" s="362">
        <v>0</v>
      </c>
    </row>
    <row r="322" spans="2:11" ht="14.1" customHeight="1" x14ac:dyDescent="0.2">
      <c r="B322" s="309">
        <v>41340</v>
      </c>
      <c r="C322" s="310" t="s">
        <v>640</v>
      </c>
      <c r="D322" s="310" t="s">
        <v>541</v>
      </c>
      <c r="E322" s="374" t="s">
        <v>1035</v>
      </c>
      <c r="F322" s="362">
        <v>46</v>
      </c>
      <c r="G322" s="362">
        <f t="shared" si="4"/>
        <v>210</v>
      </c>
      <c r="H322" s="362">
        <v>9660</v>
      </c>
      <c r="I322" s="363">
        <v>1.4965606990146867E-2</v>
      </c>
      <c r="J322" s="363">
        <v>7.1264795191175562E-5</v>
      </c>
      <c r="K322" s="362">
        <v>0</v>
      </c>
    </row>
    <row r="323" spans="2:11" ht="14.1" customHeight="1" x14ac:dyDescent="0.2">
      <c r="B323" s="309">
        <v>41340</v>
      </c>
      <c r="C323" s="310" t="s">
        <v>647</v>
      </c>
      <c r="D323" s="310" t="s">
        <v>856</v>
      </c>
      <c r="E323" s="374" t="s">
        <v>1035</v>
      </c>
      <c r="F323" s="362">
        <v>39</v>
      </c>
      <c r="G323" s="362">
        <f t="shared" si="4"/>
        <v>140</v>
      </c>
      <c r="H323" s="362">
        <v>5460</v>
      </c>
      <c r="I323" s="363">
        <v>8.4588213422569242E-3</v>
      </c>
      <c r="J323" s="363">
        <v>6.0420152444692321E-5</v>
      </c>
      <c r="K323" s="362">
        <v>0</v>
      </c>
    </row>
    <row r="324" spans="2:11" ht="14.1" customHeight="1" x14ac:dyDescent="0.2">
      <c r="B324" s="309">
        <v>41340</v>
      </c>
      <c r="C324" s="310" t="s">
        <v>1002</v>
      </c>
      <c r="D324" s="310" t="s">
        <v>541</v>
      </c>
      <c r="E324" s="374" t="s">
        <v>1034</v>
      </c>
      <c r="F324" s="362">
        <v>3</v>
      </c>
      <c r="G324" s="362">
        <f t="shared" si="4"/>
        <v>150</v>
      </c>
      <c r="H324" s="362">
        <v>450</v>
      </c>
      <c r="I324" s="363">
        <v>6.9715560513106524E-4</v>
      </c>
      <c r="J324" s="363">
        <v>4.6477040342071017E-6</v>
      </c>
      <c r="K324" s="362">
        <v>0</v>
      </c>
    </row>
    <row r="325" spans="2:11" ht="14.1" customHeight="1" x14ac:dyDescent="0.2">
      <c r="B325" s="309">
        <v>41340</v>
      </c>
      <c r="C325" s="310" t="s">
        <v>770</v>
      </c>
      <c r="D325" s="310" t="s">
        <v>541</v>
      </c>
      <c r="E325" s="374" t="s">
        <v>1039</v>
      </c>
      <c r="F325" s="362">
        <v>65</v>
      </c>
      <c r="G325" s="362">
        <f t="shared" si="4"/>
        <v>270</v>
      </c>
      <c r="H325" s="362">
        <v>17550</v>
      </c>
      <c r="I325" s="363">
        <v>2.7189068600111544E-2</v>
      </c>
      <c r="J325" s="363">
        <v>1.0070025407448721E-4</v>
      </c>
      <c r="K325" s="362">
        <v>0</v>
      </c>
    </row>
    <row r="326" spans="2:11" ht="14.1" customHeight="1" x14ac:dyDescent="0.2">
      <c r="B326" s="309">
        <v>41340</v>
      </c>
      <c r="C326" s="310" t="s">
        <v>642</v>
      </c>
      <c r="D326" s="310" t="s">
        <v>541</v>
      </c>
      <c r="E326" s="374" t="s">
        <v>1037</v>
      </c>
      <c r="F326" s="362">
        <v>28</v>
      </c>
      <c r="G326" s="362">
        <f t="shared" si="4"/>
        <v>140</v>
      </c>
      <c r="H326" s="362">
        <v>3920</v>
      </c>
      <c r="I326" s="363">
        <v>6.0729999380306132E-3</v>
      </c>
      <c r="J326" s="363">
        <v>4.337857098593295E-5</v>
      </c>
      <c r="K326" s="362">
        <v>0</v>
      </c>
    </row>
    <row r="327" spans="2:11" ht="14.1" customHeight="1" x14ac:dyDescent="0.2">
      <c r="B327" s="309">
        <v>41340</v>
      </c>
      <c r="C327" s="310" t="s">
        <v>897</v>
      </c>
      <c r="D327" s="310" t="s">
        <v>541</v>
      </c>
      <c r="E327" s="374" t="s">
        <v>1035</v>
      </c>
      <c r="F327" s="362">
        <v>69</v>
      </c>
      <c r="G327" s="362">
        <f t="shared" si="4"/>
        <v>139</v>
      </c>
      <c r="H327" s="362">
        <v>9591</v>
      </c>
      <c r="I327" s="363">
        <v>1.4858709797360104E-2</v>
      </c>
      <c r="J327" s="363">
        <v>1.0689719278676334E-4</v>
      </c>
      <c r="K327" s="362">
        <v>0</v>
      </c>
    </row>
    <row r="328" spans="2:11" ht="14.1" customHeight="1" x14ac:dyDescent="0.2">
      <c r="B328" s="309">
        <v>41340</v>
      </c>
      <c r="C328" s="310" t="s">
        <v>842</v>
      </c>
      <c r="D328" s="310" t="s">
        <v>541</v>
      </c>
      <c r="E328" s="374" t="s">
        <v>1034</v>
      </c>
      <c r="F328" s="362">
        <v>128</v>
      </c>
      <c r="G328" s="362">
        <f t="shared" ref="G328:G391" si="5">H328/F328</f>
        <v>263</v>
      </c>
      <c r="H328" s="362">
        <v>33664</v>
      </c>
      <c r="I328" s="363">
        <v>5.215343620251596E-2</v>
      </c>
      <c r="J328" s="363">
        <v>1.9830203879283635E-4</v>
      </c>
      <c r="K328" s="362">
        <v>0</v>
      </c>
    </row>
    <row r="329" spans="2:11" ht="14.1" customHeight="1" x14ac:dyDescent="0.2">
      <c r="B329" s="309">
        <v>41341</v>
      </c>
      <c r="C329" s="310" t="s">
        <v>648</v>
      </c>
      <c r="D329" s="310" t="s">
        <v>541</v>
      </c>
      <c r="E329" s="374" t="s">
        <v>1034</v>
      </c>
      <c r="F329" s="362">
        <v>1</v>
      </c>
      <c r="G329" s="362">
        <f t="shared" si="5"/>
        <v>150</v>
      </c>
      <c r="H329" s="362">
        <v>150</v>
      </c>
      <c r="I329" s="363">
        <v>2.3238520171035509E-4</v>
      </c>
      <c r="J329" s="363">
        <v>1.549234678069034E-6</v>
      </c>
      <c r="K329" s="362">
        <v>0</v>
      </c>
    </row>
    <row r="330" spans="2:11" ht="14.1" customHeight="1" x14ac:dyDescent="0.2">
      <c r="B330" s="309">
        <v>41341</v>
      </c>
      <c r="C330" s="310" t="s">
        <v>863</v>
      </c>
      <c r="D330" s="310" t="s">
        <v>856</v>
      </c>
      <c r="E330" s="374" t="s">
        <v>1037</v>
      </c>
      <c r="F330" s="362">
        <v>34</v>
      </c>
      <c r="G330" s="362">
        <f t="shared" si="5"/>
        <v>375</v>
      </c>
      <c r="H330" s="362">
        <v>12750</v>
      </c>
      <c r="I330" s="363">
        <v>1.9752742145380184E-2</v>
      </c>
      <c r="J330" s="363">
        <v>5.2673979054347152E-5</v>
      </c>
      <c r="K330" s="362">
        <v>0</v>
      </c>
    </row>
    <row r="331" spans="2:11" ht="14.1" customHeight="1" x14ac:dyDescent="0.2">
      <c r="B331" s="309">
        <v>41341</v>
      </c>
      <c r="C331" s="310" t="s">
        <v>634</v>
      </c>
      <c r="D331" s="310" t="s">
        <v>541</v>
      </c>
      <c r="E331" s="374" t="s">
        <v>1035</v>
      </c>
      <c r="F331" s="362">
        <v>34</v>
      </c>
      <c r="G331" s="362">
        <f t="shared" si="5"/>
        <v>371</v>
      </c>
      <c r="H331" s="362">
        <v>12614</v>
      </c>
      <c r="I331" s="363">
        <v>1.9542046229162793E-2</v>
      </c>
      <c r="J331" s="363">
        <v>5.2673979054347152E-5</v>
      </c>
      <c r="K331" s="362">
        <v>0</v>
      </c>
    </row>
    <row r="332" spans="2:11" ht="14.1" customHeight="1" x14ac:dyDescent="0.2">
      <c r="B332" s="309">
        <v>41341</v>
      </c>
      <c r="C332" s="310" t="s">
        <v>840</v>
      </c>
      <c r="D332" s="310" t="s">
        <v>856</v>
      </c>
      <c r="E332" s="374" t="s">
        <v>1034</v>
      </c>
      <c r="F332" s="362">
        <v>69</v>
      </c>
      <c r="G332" s="362">
        <f t="shared" si="5"/>
        <v>270</v>
      </c>
      <c r="H332" s="362">
        <v>18630</v>
      </c>
      <c r="I332" s="363">
        <v>2.8862242052426101E-2</v>
      </c>
      <c r="J332" s="363">
        <v>1.0689719278676334E-4</v>
      </c>
      <c r="K332" s="362">
        <v>0</v>
      </c>
    </row>
    <row r="333" spans="2:11" ht="14.1" customHeight="1" x14ac:dyDescent="0.2">
      <c r="B333" s="309">
        <v>41343</v>
      </c>
      <c r="C333" s="310" t="s">
        <v>692</v>
      </c>
      <c r="D333" s="310" t="s">
        <v>541</v>
      </c>
      <c r="E333" s="374" t="s">
        <v>1035</v>
      </c>
      <c r="F333" s="362">
        <v>194</v>
      </c>
      <c r="G333" s="362">
        <f t="shared" si="5"/>
        <v>555</v>
      </c>
      <c r="H333" s="362">
        <v>107670</v>
      </c>
      <c r="I333" s="363">
        <v>0.16680609778769287</v>
      </c>
      <c r="J333" s="363">
        <v>3.005515275453926E-4</v>
      </c>
      <c r="K333" s="362">
        <v>0</v>
      </c>
    </row>
    <row r="334" spans="2:11" ht="14.1" customHeight="1" x14ac:dyDescent="0.2">
      <c r="B334" s="309">
        <v>41343</v>
      </c>
      <c r="C334" s="310" t="s">
        <v>658</v>
      </c>
      <c r="D334" s="310" t="s">
        <v>541</v>
      </c>
      <c r="E334" s="374" t="s">
        <v>1034</v>
      </c>
      <c r="F334" s="362">
        <v>218</v>
      </c>
      <c r="G334" s="362">
        <f t="shared" si="5"/>
        <v>575</v>
      </c>
      <c r="H334" s="362">
        <v>125350</v>
      </c>
      <c r="I334" s="363">
        <v>0.19419656689595341</v>
      </c>
      <c r="J334" s="363">
        <v>3.3773315981904938E-4</v>
      </c>
      <c r="K334" s="362">
        <v>0</v>
      </c>
    </row>
    <row r="335" spans="2:11" ht="14.1" customHeight="1" x14ac:dyDescent="0.2">
      <c r="B335" s="309">
        <v>41343</v>
      </c>
      <c r="C335" s="310" t="s">
        <v>731</v>
      </c>
      <c r="D335" s="310" t="s">
        <v>541</v>
      </c>
      <c r="E335" s="374" t="s">
        <v>1037</v>
      </c>
      <c r="F335" s="362">
        <v>43</v>
      </c>
      <c r="G335" s="362">
        <f t="shared" si="5"/>
        <v>550</v>
      </c>
      <c r="H335" s="362">
        <v>23650</v>
      </c>
      <c r="I335" s="363">
        <v>3.6639400136332649E-2</v>
      </c>
      <c r="J335" s="363">
        <v>6.6617091156968451E-5</v>
      </c>
      <c r="K335" s="362">
        <v>0</v>
      </c>
    </row>
    <row r="336" spans="2:11" ht="14.1" customHeight="1" x14ac:dyDescent="0.2">
      <c r="B336" s="309">
        <v>41345</v>
      </c>
      <c r="C336" s="310" t="s">
        <v>993</v>
      </c>
      <c r="D336" s="310" t="s">
        <v>541</v>
      </c>
      <c r="E336" s="374" t="s">
        <v>1035</v>
      </c>
      <c r="F336" s="362">
        <v>394</v>
      </c>
      <c r="G336" s="362">
        <f t="shared" si="5"/>
        <v>345</v>
      </c>
      <c r="H336" s="362">
        <v>135930</v>
      </c>
      <c r="I336" s="363">
        <v>0.21058746978992376</v>
      </c>
      <c r="J336" s="363">
        <v>6.1039846315919931E-4</v>
      </c>
      <c r="K336" s="362">
        <v>0</v>
      </c>
    </row>
    <row r="337" spans="2:11" ht="14.1" customHeight="1" x14ac:dyDescent="0.2">
      <c r="B337" s="309">
        <v>41345</v>
      </c>
      <c r="C337" s="310" t="s">
        <v>640</v>
      </c>
      <c r="D337" s="310" t="s">
        <v>541</v>
      </c>
      <c r="E337" s="374" t="s">
        <v>1037</v>
      </c>
      <c r="F337" s="362">
        <v>34</v>
      </c>
      <c r="G337" s="362">
        <f t="shared" si="5"/>
        <v>710</v>
      </c>
      <c r="H337" s="362">
        <v>24140</v>
      </c>
      <c r="I337" s="363">
        <v>3.7398525128586477E-2</v>
      </c>
      <c r="J337" s="363">
        <v>5.2673979054347152E-5</v>
      </c>
      <c r="K337" s="362">
        <v>0</v>
      </c>
    </row>
    <row r="338" spans="2:11" ht="14.1" customHeight="1" x14ac:dyDescent="0.2">
      <c r="B338" s="309">
        <v>41346</v>
      </c>
      <c r="C338" s="310" t="s">
        <v>1009</v>
      </c>
      <c r="D338" s="310" t="s">
        <v>541</v>
      </c>
      <c r="E338" s="374" t="s">
        <v>1037</v>
      </c>
      <c r="F338" s="362">
        <v>3</v>
      </c>
      <c r="G338" s="362">
        <f t="shared" si="5"/>
        <v>0</v>
      </c>
      <c r="H338" s="362">
        <v>0</v>
      </c>
      <c r="I338" s="363">
        <v>0</v>
      </c>
      <c r="J338" s="363">
        <v>4.6477040342071017E-6</v>
      </c>
      <c r="K338" s="362">
        <v>0</v>
      </c>
    </row>
    <row r="339" spans="2:11" ht="14.1" customHeight="1" x14ac:dyDescent="0.2">
      <c r="B339" s="309">
        <v>41346</v>
      </c>
      <c r="C339" s="310" t="s">
        <v>640</v>
      </c>
      <c r="D339" s="310" t="s">
        <v>541</v>
      </c>
      <c r="E339" s="374" t="s">
        <v>1037</v>
      </c>
      <c r="F339" s="362">
        <v>48</v>
      </c>
      <c r="G339" s="362">
        <f t="shared" si="5"/>
        <v>130</v>
      </c>
      <c r="H339" s="362">
        <v>6240</v>
      </c>
      <c r="I339" s="363">
        <v>9.6672243911507718E-3</v>
      </c>
      <c r="J339" s="363">
        <v>7.4363264547313627E-5</v>
      </c>
      <c r="K339" s="362">
        <v>0</v>
      </c>
    </row>
    <row r="340" spans="2:11" ht="14.1" customHeight="1" x14ac:dyDescent="0.2">
      <c r="B340" s="309">
        <v>41346</v>
      </c>
      <c r="C340" s="310" t="s">
        <v>639</v>
      </c>
      <c r="D340" s="310" t="s">
        <v>541</v>
      </c>
      <c r="E340" s="374" t="s">
        <v>1037</v>
      </c>
      <c r="F340" s="362">
        <v>2</v>
      </c>
      <c r="G340" s="362">
        <f t="shared" si="5"/>
        <v>105</v>
      </c>
      <c r="H340" s="362">
        <v>210</v>
      </c>
      <c r="I340" s="363">
        <v>3.2533928239449712E-4</v>
      </c>
      <c r="J340" s="363">
        <v>3.0984693561380679E-6</v>
      </c>
      <c r="K340" s="362">
        <v>0</v>
      </c>
    </row>
    <row r="341" spans="2:11" ht="14.1" customHeight="1" x14ac:dyDescent="0.2">
      <c r="B341" s="309">
        <v>41346</v>
      </c>
      <c r="C341" s="310" t="s">
        <v>961</v>
      </c>
      <c r="D341" s="310" t="s">
        <v>541</v>
      </c>
      <c r="E341" s="374" t="s">
        <v>1042</v>
      </c>
      <c r="F341" s="362">
        <v>71</v>
      </c>
      <c r="G341" s="362">
        <f t="shared" si="5"/>
        <v>215</v>
      </c>
      <c r="H341" s="362">
        <v>15265</v>
      </c>
      <c r="I341" s="363">
        <v>2.3649067360723801E-2</v>
      </c>
      <c r="J341" s="363">
        <v>1.099956621429014E-4</v>
      </c>
      <c r="K341" s="362">
        <v>0</v>
      </c>
    </row>
    <row r="342" spans="2:11" ht="14.1" customHeight="1" x14ac:dyDescent="0.2">
      <c r="B342" s="309">
        <v>41346</v>
      </c>
      <c r="C342" s="310" t="s">
        <v>991</v>
      </c>
      <c r="D342" s="310" t="s">
        <v>856</v>
      </c>
      <c r="E342" s="374" t="s">
        <v>1037</v>
      </c>
      <c r="F342" s="362">
        <v>1</v>
      </c>
      <c r="G342" s="362">
        <f t="shared" si="5"/>
        <v>160</v>
      </c>
      <c r="H342" s="362">
        <v>160</v>
      </c>
      <c r="I342" s="363">
        <v>2.4787754849104541E-4</v>
      </c>
      <c r="J342" s="363">
        <v>1.549234678069034E-6</v>
      </c>
      <c r="K342" s="362">
        <v>0</v>
      </c>
    </row>
    <row r="343" spans="2:11" ht="14.1" customHeight="1" x14ac:dyDescent="0.2">
      <c r="B343" s="309">
        <v>41346</v>
      </c>
      <c r="C343" s="310" t="s">
        <v>855</v>
      </c>
      <c r="D343" s="310" t="s">
        <v>856</v>
      </c>
      <c r="E343" s="374" t="s">
        <v>1040</v>
      </c>
      <c r="F343" s="362">
        <v>6</v>
      </c>
      <c r="G343" s="362">
        <f t="shared" si="5"/>
        <v>425</v>
      </c>
      <c r="H343" s="362">
        <v>2550</v>
      </c>
      <c r="I343" s="363">
        <v>3.9505484290760368E-3</v>
      </c>
      <c r="J343" s="363">
        <v>9.2954080684142034E-6</v>
      </c>
      <c r="K343" s="362">
        <v>0</v>
      </c>
    </row>
    <row r="344" spans="2:11" ht="14.1" customHeight="1" x14ac:dyDescent="0.2">
      <c r="B344" s="309">
        <v>41347</v>
      </c>
      <c r="C344" s="310" t="s">
        <v>843</v>
      </c>
      <c r="D344" s="310" t="s">
        <v>541</v>
      </c>
      <c r="E344" s="374" t="s">
        <v>1034</v>
      </c>
      <c r="F344" s="362">
        <v>6</v>
      </c>
      <c r="G344" s="362">
        <f t="shared" si="5"/>
        <v>240</v>
      </c>
      <c r="H344" s="362">
        <v>1440</v>
      </c>
      <c r="I344" s="363">
        <v>2.2308979364194089E-3</v>
      </c>
      <c r="J344" s="363">
        <v>9.2954080684142034E-6</v>
      </c>
      <c r="K344" s="362">
        <v>0</v>
      </c>
    </row>
    <row r="345" spans="2:11" ht="14.1" customHeight="1" x14ac:dyDescent="0.2">
      <c r="B345" s="309">
        <v>41347</v>
      </c>
      <c r="C345" s="310" t="s">
        <v>732</v>
      </c>
      <c r="D345" s="310" t="s">
        <v>541</v>
      </c>
      <c r="E345" s="374" t="s">
        <v>1034</v>
      </c>
      <c r="F345" s="362">
        <v>10</v>
      </c>
      <c r="G345" s="362">
        <f t="shared" si="5"/>
        <v>74</v>
      </c>
      <c r="H345" s="362">
        <v>740</v>
      </c>
      <c r="I345" s="363">
        <v>1.1464336617710851E-3</v>
      </c>
      <c r="J345" s="363">
        <v>1.5492346780690338E-5</v>
      </c>
      <c r="K345" s="362">
        <v>0</v>
      </c>
    </row>
    <row r="346" spans="2:11" ht="14.1" customHeight="1" x14ac:dyDescent="0.2">
      <c r="B346" s="309">
        <v>41347</v>
      </c>
      <c r="C346" s="310" t="s">
        <v>703</v>
      </c>
      <c r="D346" s="310" t="s">
        <v>541</v>
      </c>
      <c r="E346" s="374" t="s">
        <v>1034</v>
      </c>
      <c r="F346" s="362">
        <v>25</v>
      </c>
      <c r="G346" s="362">
        <f t="shared" si="5"/>
        <v>245</v>
      </c>
      <c r="H346" s="362">
        <v>6125</v>
      </c>
      <c r="I346" s="363">
        <v>9.4890624031728332E-3</v>
      </c>
      <c r="J346" s="363">
        <v>3.8730866951725846E-5</v>
      </c>
      <c r="K346" s="362">
        <v>0</v>
      </c>
    </row>
    <row r="347" spans="2:11" ht="14.1" customHeight="1" x14ac:dyDescent="0.2">
      <c r="B347" s="309">
        <v>41347</v>
      </c>
      <c r="C347" s="310" t="s">
        <v>646</v>
      </c>
      <c r="D347" s="310" t="s">
        <v>541</v>
      </c>
      <c r="E347" s="374" t="s">
        <v>1034</v>
      </c>
      <c r="F347" s="362">
        <v>2</v>
      </c>
      <c r="G347" s="362">
        <f t="shared" si="5"/>
        <v>320</v>
      </c>
      <c r="H347" s="362">
        <v>640</v>
      </c>
      <c r="I347" s="363">
        <v>9.9151019396418166E-4</v>
      </c>
      <c r="J347" s="363">
        <v>3.0984693561380679E-6</v>
      </c>
      <c r="K347" s="362">
        <v>0</v>
      </c>
    </row>
    <row r="348" spans="2:11" ht="14.1" customHeight="1" x14ac:dyDescent="0.2">
      <c r="B348" s="309">
        <v>41347</v>
      </c>
      <c r="C348" s="310" t="s">
        <v>755</v>
      </c>
      <c r="D348" s="310" t="s">
        <v>541</v>
      </c>
      <c r="E348" s="374"/>
      <c r="F348" s="362">
        <v>196</v>
      </c>
      <c r="G348" s="362">
        <f t="shared" si="5"/>
        <v>350</v>
      </c>
      <c r="H348" s="362">
        <v>68600</v>
      </c>
      <c r="I348" s="363">
        <v>0.10627749891553573</v>
      </c>
      <c r="J348" s="363">
        <v>3.0364999690153064E-4</v>
      </c>
      <c r="K348" s="362">
        <v>0</v>
      </c>
    </row>
    <row r="349" spans="2:11" ht="14.1" customHeight="1" x14ac:dyDescent="0.2">
      <c r="B349" s="309">
        <v>41347</v>
      </c>
      <c r="C349" s="310" t="s">
        <v>994</v>
      </c>
      <c r="D349" s="310" t="s">
        <v>541</v>
      </c>
      <c r="E349" s="374" t="s">
        <v>1038</v>
      </c>
      <c r="F349" s="362">
        <v>63</v>
      </c>
      <c r="G349" s="362">
        <f t="shared" si="5"/>
        <v>150</v>
      </c>
      <c r="H349" s="362">
        <v>9450</v>
      </c>
      <c r="I349" s="363">
        <v>1.4640267707752371E-2</v>
      </c>
      <c r="J349" s="363">
        <v>9.7601784718349141E-5</v>
      </c>
      <c r="K349" s="362">
        <v>0</v>
      </c>
    </row>
    <row r="350" spans="2:11" ht="14.1" customHeight="1" x14ac:dyDescent="0.2">
      <c r="B350" s="309">
        <v>41347</v>
      </c>
      <c r="C350" s="310" t="s">
        <v>632</v>
      </c>
      <c r="D350" s="310" t="s">
        <v>856</v>
      </c>
      <c r="E350" s="374" t="s">
        <v>1035</v>
      </c>
      <c r="F350" s="362">
        <v>70</v>
      </c>
      <c r="G350" s="362">
        <f t="shared" si="5"/>
        <v>520</v>
      </c>
      <c r="H350" s="362">
        <v>36400</v>
      </c>
      <c r="I350" s="363">
        <v>5.6392142281712833E-2</v>
      </c>
      <c r="J350" s="363">
        <v>1.0844642746483237E-4</v>
      </c>
      <c r="K350" s="362">
        <v>0</v>
      </c>
    </row>
    <row r="351" spans="2:11" ht="14.1" customHeight="1" x14ac:dyDescent="0.2">
      <c r="B351" s="309">
        <v>41348</v>
      </c>
      <c r="C351" s="310" t="s">
        <v>861</v>
      </c>
      <c r="D351" s="310" t="s">
        <v>541</v>
      </c>
      <c r="E351" s="374" t="s">
        <v>1034</v>
      </c>
      <c r="F351" s="362">
        <v>239</v>
      </c>
      <c r="G351" s="362">
        <f t="shared" si="5"/>
        <v>30</v>
      </c>
      <c r="H351" s="362">
        <v>7170</v>
      </c>
      <c r="I351" s="363">
        <v>1.1108012641754973E-2</v>
      </c>
      <c r="J351" s="363">
        <v>3.702670880584991E-4</v>
      </c>
      <c r="K351" s="362">
        <v>0</v>
      </c>
    </row>
    <row r="352" spans="2:11" ht="14.1" customHeight="1" x14ac:dyDescent="0.2">
      <c r="B352" s="309">
        <v>41348</v>
      </c>
      <c r="C352" s="310" t="s">
        <v>793</v>
      </c>
      <c r="D352" s="310" t="s">
        <v>541</v>
      </c>
      <c r="E352" s="374" t="s">
        <v>1035</v>
      </c>
      <c r="F352" s="362">
        <v>1</v>
      </c>
      <c r="G352" s="362">
        <f t="shared" si="5"/>
        <v>70</v>
      </c>
      <c r="H352" s="362">
        <v>70</v>
      </c>
      <c r="I352" s="363">
        <v>1.0844642746483237E-4</v>
      </c>
      <c r="J352" s="363">
        <v>1.549234678069034E-6</v>
      </c>
      <c r="K352" s="362">
        <v>0</v>
      </c>
    </row>
    <row r="353" spans="2:11" ht="14.1" customHeight="1" x14ac:dyDescent="0.2">
      <c r="B353" s="309">
        <v>41348</v>
      </c>
      <c r="C353" s="310" t="s">
        <v>834</v>
      </c>
      <c r="D353" s="310" t="s">
        <v>541</v>
      </c>
      <c r="E353" s="374" t="s">
        <v>1037</v>
      </c>
      <c r="F353" s="362">
        <v>46</v>
      </c>
      <c r="G353" s="362">
        <f t="shared" si="5"/>
        <v>260</v>
      </c>
      <c r="H353" s="362">
        <v>11960</v>
      </c>
      <c r="I353" s="363">
        <v>1.8528846749705646E-2</v>
      </c>
      <c r="J353" s="363">
        <v>7.1264795191175562E-5</v>
      </c>
      <c r="K353" s="362">
        <v>0</v>
      </c>
    </row>
    <row r="354" spans="2:11" ht="14.1" customHeight="1" x14ac:dyDescent="0.2">
      <c r="B354" s="309">
        <v>41348</v>
      </c>
      <c r="C354" s="310" t="s">
        <v>997</v>
      </c>
      <c r="D354" s="310" t="s">
        <v>541</v>
      </c>
      <c r="E354" s="374" t="s">
        <v>1038</v>
      </c>
      <c r="F354" s="362">
        <v>33</v>
      </c>
      <c r="G354" s="362">
        <f t="shared" si="5"/>
        <v>330</v>
      </c>
      <c r="H354" s="362">
        <v>10890</v>
      </c>
      <c r="I354" s="363">
        <v>1.6871165644171779E-2</v>
      </c>
      <c r="J354" s="363">
        <v>5.1124744376278119E-5</v>
      </c>
      <c r="K354" s="362">
        <v>0</v>
      </c>
    </row>
    <row r="355" spans="2:11" ht="14.1" customHeight="1" x14ac:dyDescent="0.2">
      <c r="B355" s="309">
        <v>41348</v>
      </c>
      <c r="C355" s="310" t="s">
        <v>635</v>
      </c>
      <c r="D355" s="310" t="s">
        <v>856</v>
      </c>
      <c r="E355" s="374" t="s">
        <v>1037</v>
      </c>
      <c r="F355" s="362">
        <v>17</v>
      </c>
      <c r="G355" s="362">
        <f t="shared" si="5"/>
        <v>330</v>
      </c>
      <c r="H355" s="362">
        <v>5610</v>
      </c>
      <c r="I355" s="363">
        <v>8.6912065439672809E-3</v>
      </c>
      <c r="J355" s="363">
        <v>2.6336989527173576E-5</v>
      </c>
      <c r="K355" s="362">
        <v>0</v>
      </c>
    </row>
    <row r="356" spans="2:11" ht="14.1" customHeight="1" x14ac:dyDescent="0.2">
      <c r="B356" s="309">
        <v>41348</v>
      </c>
      <c r="C356" s="310" t="s">
        <v>638</v>
      </c>
      <c r="D356" s="310" t="s">
        <v>541</v>
      </c>
      <c r="E356" s="374" t="s">
        <v>1037</v>
      </c>
      <c r="F356" s="362">
        <v>36</v>
      </c>
      <c r="G356" s="362">
        <f t="shared" si="5"/>
        <v>320</v>
      </c>
      <c r="H356" s="362">
        <v>11520</v>
      </c>
      <c r="I356" s="363">
        <v>1.7847183491355272E-2</v>
      </c>
      <c r="J356" s="363">
        <v>5.5772448410485224E-5</v>
      </c>
      <c r="K356" s="362">
        <v>0</v>
      </c>
    </row>
    <row r="357" spans="2:11" ht="14.1" customHeight="1" x14ac:dyDescent="0.2">
      <c r="B357" s="309">
        <v>41348</v>
      </c>
      <c r="C357" s="310" t="s">
        <v>993</v>
      </c>
      <c r="D357" s="310" t="s">
        <v>541</v>
      </c>
      <c r="E357" s="374" t="s">
        <v>1034</v>
      </c>
      <c r="F357" s="362">
        <v>46</v>
      </c>
      <c r="G357" s="362">
        <f t="shared" si="5"/>
        <v>435</v>
      </c>
      <c r="H357" s="362">
        <v>20010</v>
      </c>
      <c r="I357" s="363">
        <v>3.1000185908161369E-2</v>
      </c>
      <c r="J357" s="363">
        <v>7.1264795191175562E-5</v>
      </c>
      <c r="K357" s="362">
        <v>0</v>
      </c>
    </row>
    <row r="358" spans="2:11" ht="14.1" customHeight="1" x14ac:dyDescent="0.2">
      <c r="B358" s="309">
        <v>41349</v>
      </c>
      <c r="C358" s="310" t="s">
        <v>597</v>
      </c>
      <c r="D358" s="310" t="s">
        <v>541</v>
      </c>
      <c r="E358" s="374"/>
      <c r="F358" s="362">
        <v>51</v>
      </c>
      <c r="G358" s="362">
        <f t="shared" si="5"/>
        <v>660</v>
      </c>
      <c r="H358" s="362">
        <v>33660</v>
      </c>
      <c r="I358" s="363">
        <v>5.2147239263803678E-2</v>
      </c>
      <c r="J358" s="363">
        <v>7.9010968581520724E-5</v>
      </c>
      <c r="K358" s="362">
        <v>0</v>
      </c>
    </row>
    <row r="359" spans="2:11" ht="14.1" customHeight="1" x14ac:dyDescent="0.2">
      <c r="B359" s="309">
        <v>41350</v>
      </c>
      <c r="C359" s="310" t="s">
        <v>925</v>
      </c>
      <c r="D359" s="310" t="s">
        <v>541</v>
      </c>
      <c r="E359" s="374"/>
      <c r="F359" s="362">
        <v>3</v>
      </c>
      <c r="G359" s="362">
        <f t="shared" si="5"/>
        <v>0</v>
      </c>
      <c r="H359" s="362">
        <v>0</v>
      </c>
      <c r="I359" s="363">
        <v>0</v>
      </c>
      <c r="J359" s="363">
        <v>4.6477040342071017E-6</v>
      </c>
      <c r="K359" s="362">
        <v>0</v>
      </c>
    </row>
    <row r="360" spans="2:11" ht="14.1" customHeight="1" x14ac:dyDescent="0.2">
      <c r="B360" s="309">
        <v>41350</v>
      </c>
      <c r="C360" s="310" t="s">
        <v>619</v>
      </c>
      <c r="D360" s="310" t="s">
        <v>541</v>
      </c>
      <c r="E360" s="374" t="s">
        <v>1037</v>
      </c>
      <c r="F360" s="362">
        <v>1</v>
      </c>
      <c r="G360" s="362">
        <f t="shared" si="5"/>
        <v>150</v>
      </c>
      <c r="H360" s="362">
        <v>150</v>
      </c>
      <c r="I360" s="363">
        <v>2.3238520171035509E-4</v>
      </c>
      <c r="J360" s="363">
        <v>1.549234678069034E-6</v>
      </c>
      <c r="K360" s="362">
        <v>0</v>
      </c>
    </row>
    <row r="361" spans="2:11" ht="14.1" customHeight="1" x14ac:dyDescent="0.2">
      <c r="B361" s="309">
        <v>41350</v>
      </c>
      <c r="C361" s="310" t="s">
        <v>736</v>
      </c>
      <c r="D361" s="310" t="s">
        <v>541</v>
      </c>
      <c r="E361" s="374" t="s">
        <v>1038</v>
      </c>
      <c r="F361" s="362">
        <v>3</v>
      </c>
      <c r="G361" s="362">
        <f t="shared" si="5"/>
        <v>300</v>
      </c>
      <c r="H361" s="362">
        <v>900</v>
      </c>
      <c r="I361" s="363">
        <v>1.3943112102621305E-3</v>
      </c>
      <c r="J361" s="363">
        <v>4.6477040342071017E-6</v>
      </c>
      <c r="K361" s="362">
        <v>0</v>
      </c>
    </row>
    <row r="362" spans="2:11" ht="14.1" customHeight="1" x14ac:dyDescent="0.2">
      <c r="B362" s="309">
        <v>41350</v>
      </c>
      <c r="C362" s="310" t="s">
        <v>653</v>
      </c>
      <c r="D362" s="310" t="s">
        <v>541</v>
      </c>
      <c r="E362" s="374" t="s">
        <v>1034</v>
      </c>
      <c r="F362" s="362">
        <v>4</v>
      </c>
      <c r="G362" s="362">
        <f t="shared" si="5"/>
        <v>320</v>
      </c>
      <c r="H362" s="362">
        <v>1280</v>
      </c>
      <c r="I362" s="363">
        <v>1.9830203879283633E-3</v>
      </c>
      <c r="J362" s="363">
        <v>6.1969387122761359E-6</v>
      </c>
      <c r="K362" s="362">
        <v>0</v>
      </c>
    </row>
    <row r="363" spans="2:11" ht="14.1" customHeight="1" x14ac:dyDescent="0.2">
      <c r="B363" s="309">
        <v>41350</v>
      </c>
      <c r="C363" s="310" t="s">
        <v>597</v>
      </c>
      <c r="D363" s="310" t="s">
        <v>856</v>
      </c>
      <c r="E363" s="374" t="s">
        <v>1034</v>
      </c>
      <c r="F363" s="362">
        <v>13</v>
      </c>
      <c r="G363" s="362">
        <f t="shared" si="5"/>
        <v>310</v>
      </c>
      <c r="H363" s="362">
        <v>4030</v>
      </c>
      <c r="I363" s="363">
        <v>6.2434157526182069E-3</v>
      </c>
      <c r="J363" s="363">
        <v>2.0140050814897439E-5</v>
      </c>
      <c r="K363" s="362">
        <v>0</v>
      </c>
    </row>
    <row r="364" spans="2:11" ht="14.1" customHeight="1" x14ac:dyDescent="0.2">
      <c r="B364" s="309">
        <v>41350</v>
      </c>
      <c r="C364" s="310" t="s">
        <v>619</v>
      </c>
      <c r="D364" s="310" t="s">
        <v>541</v>
      </c>
      <c r="E364" s="374" t="s">
        <v>1037</v>
      </c>
      <c r="F364" s="362">
        <v>4</v>
      </c>
      <c r="G364" s="362">
        <f t="shared" si="5"/>
        <v>720</v>
      </c>
      <c r="H364" s="362">
        <v>2880</v>
      </c>
      <c r="I364" s="363">
        <v>4.4617958728388179E-3</v>
      </c>
      <c r="J364" s="363">
        <v>6.1969387122761359E-6</v>
      </c>
      <c r="K364" s="362">
        <v>0</v>
      </c>
    </row>
    <row r="365" spans="2:11" ht="14.1" customHeight="1" x14ac:dyDescent="0.2">
      <c r="B365" s="309">
        <v>41351</v>
      </c>
      <c r="C365" s="310" t="s">
        <v>1015</v>
      </c>
      <c r="D365" s="310" t="s">
        <v>541</v>
      </c>
      <c r="E365" s="374" t="s">
        <v>1037</v>
      </c>
      <c r="F365" s="362">
        <v>3</v>
      </c>
      <c r="G365" s="362">
        <f t="shared" si="5"/>
        <v>225</v>
      </c>
      <c r="H365" s="362">
        <v>675</v>
      </c>
      <c r="I365" s="363">
        <v>1.0457334076965979E-3</v>
      </c>
      <c r="J365" s="363">
        <v>4.6477040342071017E-6</v>
      </c>
      <c r="K365" s="362">
        <v>0</v>
      </c>
    </row>
    <row r="366" spans="2:11" ht="14.1" customHeight="1" x14ac:dyDescent="0.2">
      <c r="B366" s="309">
        <v>41351</v>
      </c>
      <c r="C366" s="310" t="s">
        <v>632</v>
      </c>
      <c r="D366" s="310" t="s">
        <v>541</v>
      </c>
      <c r="E366" s="374" t="s">
        <v>1034</v>
      </c>
      <c r="F366" s="362">
        <v>22</v>
      </c>
      <c r="G366" s="362">
        <f t="shared" si="5"/>
        <v>260</v>
      </c>
      <c r="H366" s="362">
        <v>5720</v>
      </c>
      <c r="I366" s="363">
        <v>8.8616223585548746E-3</v>
      </c>
      <c r="J366" s="363">
        <v>3.4083162917518748E-5</v>
      </c>
      <c r="K366" s="362">
        <v>0</v>
      </c>
    </row>
    <row r="367" spans="2:11" ht="14.1" customHeight="1" x14ac:dyDescent="0.2">
      <c r="B367" s="309">
        <v>41351</v>
      </c>
      <c r="C367" s="310" t="s">
        <v>855</v>
      </c>
      <c r="D367" s="310" t="s">
        <v>541</v>
      </c>
      <c r="E367" s="374" t="s">
        <v>1036</v>
      </c>
      <c r="F367" s="362">
        <v>24</v>
      </c>
      <c r="G367" s="362">
        <f t="shared" si="5"/>
        <v>330</v>
      </c>
      <c r="H367" s="362">
        <v>7920</v>
      </c>
      <c r="I367" s="363">
        <v>1.2269938650306749E-2</v>
      </c>
      <c r="J367" s="363">
        <v>3.7181632273656813E-5</v>
      </c>
      <c r="K367" s="362">
        <v>0</v>
      </c>
    </row>
    <row r="368" spans="2:11" ht="14.1" customHeight="1" x14ac:dyDescent="0.2">
      <c r="B368" s="309">
        <v>41351</v>
      </c>
      <c r="C368" s="310" t="s">
        <v>1016</v>
      </c>
      <c r="D368" s="310" t="s">
        <v>541</v>
      </c>
      <c r="E368" s="374" t="s">
        <v>1037</v>
      </c>
      <c r="F368" s="362">
        <v>56</v>
      </c>
      <c r="G368" s="362">
        <f t="shared" si="5"/>
        <v>150</v>
      </c>
      <c r="H368" s="362">
        <v>8400</v>
      </c>
      <c r="I368" s="363">
        <v>1.3013571295779885E-2</v>
      </c>
      <c r="J368" s="363">
        <v>8.67571419718659E-5</v>
      </c>
      <c r="K368" s="362">
        <v>0</v>
      </c>
    </row>
    <row r="369" spans="2:11" ht="14.1" customHeight="1" x14ac:dyDescent="0.2">
      <c r="B369" s="309">
        <v>41352</v>
      </c>
      <c r="C369" s="310" t="s">
        <v>599</v>
      </c>
      <c r="D369" s="310" t="s">
        <v>541</v>
      </c>
      <c r="E369" s="374" t="s">
        <v>1035</v>
      </c>
      <c r="F369" s="362">
        <v>1</v>
      </c>
      <c r="G369" s="362">
        <f t="shared" si="5"/>
        <v>125</v>
      </c>
      <c r="H369" s="362">
        <v>125</v>
      </c>
      <c r="I369" s="363">
        <v>1.9365433475862924E-4</v>
      </c>
      <c r="J369" s="363">
        <v>1.549234678069034E-6</v>
      </c>
      <c r="K369" s="362">
        <v>0</v>
      </c>
    </row>
    <row r="370" spans="2:11" ht="14.1" customHeight="1" x14ac:dyDescent="0.2">
      <c r="B370" s="309">
        <v>41352</v>
      </c>
      <c r="C370" s="310" t="s">
        <v>639</v>
      </c>
      <c r="D370" s="310" t="s">
        <v>541</v>
      </c>
      <c r="E370" s="374" t="s">
        <v>1038</v>
      </c>
      <c r="F370" s="362">
        <v>14</v>
      </c>
      <c r="G370" s="362">
        <f t="shared" si="5"/>
        <v>390</v>
      </c>
      <c r="H370" s="362">
        <v>5460</v>
      </c>
      <c r="I370" s="363">
        <v>8.4588213422569242E-3</v>
      </c>
      <c r="J370" s="363">
        <v>2.1689285492966475E-5</v>
      </c>
      <c r="K370" s="362">
        <v>0</v>
      </c>
    </row>
    <row r="371" spans="2:11" ht="14.1" customHeight="1" x14ac:dyDescent="0.2">
      <c r="B371" s="309">
        <v>41352</v>
      </c>
      <c r="C371" s="310" t="s">
        <v>964</v>
      </c>
      <c r="D371" s="310" t="s">
        <v>856</v>
      </c>
      <c r="E371" s="374" t="s">
        <v>1038</v>
      </c>
      <c r="F371" s="362">
        <v>27</v>
      </c>
      <c r="G371" s="362">
        <f t="shared" si="5"/>
        <v>100</v>
      </c>
      <c r="H371" s="362">
        <v>2700</v>
      </c>
      <c r="I371" s="363">
        <v>4.1829336307863917E-3</v>
      </c>
      <c r="J371" s="363">
        <v>4.1829336307863918E-5</v>
      </c>
      <c r="K371" s="362">
        <v>0</v>
      </c>
    </row>
    <row r="372" spans="2:11" ht="14.1" customHeight="1" x14ac:dyDescent="0.2">
      <c r="B372" s="309">
        <v>41352</v>
      </c>
      <c r="C372" s="310" t="s">
        <v>629</v>
      </c>
      <c r="D372" s="310" t="s">
        <v>541</v>
      </c>
      <c r="E372" s="374" t="s">
        <v>1035</v>
      </c>
      <c r="F372" s="362">
        <v>49</v>
      </c>
      <c r="G372" s="362">
        <f t="shared" si="5"/>
        <v>134</v>
      </c>
      <c r="H372" s="362">
        <v>6566</v>
      </c>
      <c r="I372" s="363">
        <v>1.0172274896201277E-2</v>
      </c>
      <c r="J372" s="363">
        <v>7.5912499225382659E-5</v>
      </c>
      <c r="K372" s="362">
        <v>0</v>
      </c>
    </row>
    <row r="373" spans="2:11" ht="14.1" customHeight="1" x14ac:dyDescent="0.2">
      <c r="B373" s="309">
        <v>41352</v>
      </c>
      <c r="C373" s="310" t="s">
        <v>758</v>
      </c>
      <c r="D373" s="310" t="s">
        <v>856</v>
      </c>
      <c r="E373" s="374" t="s">
        <v>1034</v>
      </c>
      <c r="F373" s="362">
        <v>14</v>
      </c>
      <c r="G373" s="362">
        <f t="shared" si="5"/>
        <v>190</v>
      </c>
      <c r="H373" s="362">
        <v>2660</v>
      </c>
      <c r="I373" s="363">
        <v>4.1209642436636305E-3</v>
      </c>
      <c r="J373" s="363">
        <v>2.1689285492966475E-5</v>
      </c>
      <c r="K373" s="362">
        <v>0</v>
      </c>
    </row>
    <row r="374" spans="2:11" ht="14.1" customHeight="1" x14ac:dyDescent="0.2">
      <c r="B374" s="309">
        <v>41352</v>
      </c>
      <c r="C374" s="310" t="s">
        <v>987</v>
      </c>
      <c r="D374" s="310" t="s">
        <v>541</v>
      </c>
      <c r="E374" s="374" t="s">
        <v>1037</v>
      </c>
      <c r="F374" s="362">
        <v>7</v>
      </c>
      <c r="G374" s="362">
        <f t="shared" si="5"/>
        <v>250</v>
      </c>
      <c r="H374" s="362">
        <v>1750</v>
      </c>
      <c r="I374" s="363">
        <v>2.7111606866208095E-3</v>
      </c>
      <c r="J374" s="363">
        <v>1.0844642746483238E-5</v>
      </c>
      <c r="K374" s="362">
        <v>0</v>
      </c>
    </row>
    <row r="375" spans="2:11" ht="14.1" customHeight="1" x14ac:dyDescent="0.2">
      <c r="B375" s="309">
        <v>41352</v>
      </c>
      <c r="C375" s="310" t="s">
        <v>712</v>
      </c>
      <c r="D375" s="310" t="s">
        <v>541</v>
      </c>
      <c r="E375" s="374" t="s">
        <v>1042</v>
      </c>
      <c r="F375" s="362">
        <v>23</v>
      </c>
      <c r="G375" s="362">
        <f t="shared" si="5"/>
        <v>275</v>
      </c>
      <c r="H375" s="362">
        <v>6325</v>
      </c>
      <c r="I375" s="363">
        <v>9.7989093387866391E-3</v>
      </c>
      <c r="J375" s="363">
        <v>3.5632397595587781E-5</v>
      </c>
      <c r="K375" s="362">
        <v>0</v>
      </c>
    </row>
    <row r="376" spans="2:11" ht="14.1" customHeight="1" x14ac:dyDescent="0.2">
      <c r="B376" s="309">
        <v>41352</v>
      </c>
      <c r="C376" s="310" t="s">
        <v>990</v>
      </c>
      <c r="D376" s="310" t="s">
        <v>541</v>
      </c>
      <c r="E376" s="374" t="s">
        <v>1037</v>
      </c>
      <c r="F376" s="362">
        <v>6</v>
      </c>
      <c r="G376" s="362">
        <f t="shared" si="5"/>
        <v>210</v>
      </c>
      <c r="H376" s="362">
        <v>1260</v>
      </c>
      <c r="I376" s="363">
        <v>1.9520356943669827E-3</v>
      </c>
      <c r="J376" s="363">
        <v>9.2954080684142034E-6</v>
      </c>
      <c r="K376" s="362">
        <v>0</v>
      </c>
    </row>
    <row r="377" spans="2:11" ht="14.1" customHeight="1" x14ac:dyDescent="0.2">
      <c r="B377" s="309">
        <v>41352</v>
      </c>
      <c r="C377" s="310" t="s">
        <v>638</v>
      </c>
      <c r="D377" s="310" t="s">
        <v>541</v>
      </c>
      <c r="E377" s="374" t="s">
        <v>1037</v>
      </c>
      <c r="F377" s="362">
        <v>1</v>
      </c>
      <c r="G377" s="362">
        <f t="shared" si="5"/>
        <v>390</v>
      </c>
      <c r="H377" s="362">
        <v>390</v>
      </c>
      <c r="I377" s="363">
        <v>6.0420152444692324E-4</v>
      </c>
      <c r="J377" s="363">
        <v>1.549234678069034E-6</v>
      </c>
      <c r="K377" s="362">
        <v>0</v>
      </c>
    </row>
    <row r="378" spans="2:11" ht="14.1" customHeight="1" x14ac:dyDescent="0.2">
      <c r="B378" s="309">
        <v>41352</v>
      </c>
      <c r="C378" s="310" t="s">
        <v>835</v>
      </c>
      <c r="D378" s="310" t="s">
        <v>541</v>
      </c>
      <c r="E378" s="374" t="s">
        <v>1035</v>
      </c>
      <c r="F378" s="362">
        <v>22</v>
      </c>
      <c r="G378" s="362">
        <f t="shared" si="5"/>
        <v>390</v>
      </c>
      <c r="H378" s="362">
        <v>8580</v>
      </c>
      <c r="I378" s="363">
        <v>1.3292433537832311E-2</v>
      </c>
      <c r="J378" s="363">
        <v>3.4083162917518748E-5</v>
      </c>
      <c r="K378" s="362">
        <v>0</v>
      </c>
    </row>
    <row r="379" spans="2:11" ht="14.1" customHeight="1" x14ac:dyDescent="0.2">
      <c r="B379" s="309">
        <v>41352</v>
      </c>
      <c r="C379" s="310" t="s">
        <v>625</v>
      </c>
      <c r="D379" s="310" t="s">
        <v>541</v>
      </c>
      <c r="E379" s="374" t="s">
        <v>1035</v>
      </c>
      <c r="F379" s="362">
        <v>245</v>
      </c>
      <c r="G379" s="362">
        <f t="shared" si="5"/>
        <v>405</v>
      </c>
      <c r="H379" s="362">
        <v>99225</v>
      </c>
      <c r="I379" s="363">
        <v>0.15372281093139989</v>
      </c>
      <c r="J379" s="363">
        <v>3.7956249612691332E-4</v>
      </c>
      <c r="K379" s="362">
        <v>0</v>
      </c>
    </row>
    <row r="380" spans="2:11" ht="14.1" customHeight="1" x14ac:dyDescent="0.2">
      <c r="B380" s="309">
        <v>41353</v>
      </c>
      <c r="C380" s="310" t="s">
        <v>759</v>
      </c>
      <c r="D380" s="310" t="s">
        <v>541</v>
      </c>
      <c r="E380" s="374" t="s">
        <v>1035</v>
      </c>
      <c r="F380" s="362">
        <v>245</v>
      </c>
      <c r="G380" s="362">
        <f t="shared" si="5"/>
        <v>125</v>
      </c>
      <c r="H380" s="362">
        <v>30625</v>
      </c>
      <c r="I380" s="363">
        <v>4.7445312015864161E-2</v>
      </c>
      <c r="J380" s="363">
        <v>3.7956249612691332E-4</v>
      </c>
      <c r="K380" s="362">
        <v>0</v>
      </c>
    </row>
    <row r="381" spans="2:11" ht="14.1" customHeight="1" x14ac:dyDescent="0.2">
      <c r="B381" s="309">
        <v>41353</v>
      </c>
      <c r="C381" s="310" t="s">
        <v>573</v>
      </c>
      <c r="D381" s="310" t="s">
        <v>856</v>
      </c>
      <c r="E381" s="374" t="s">
        <v>1034</v>
      </c>
      <c r="F381" s="362">
        <v>100</v>
      </c>
      <c r="G381" s="362">
        <f t="shared" si="5"/>
        <v>270</v>
      </c>
      <c r="H381" s="362">
        <v>27000</v>
      </c>
      <c r="I381" s="363">
        <v>4.1829336307863917E-2</v>
      </c>
      <c r="J381" s="363">
        <v>1.5492346780690338E-4</v>
      </c>
      <c r="K381" s="362">
        <v>0</v>
      </c>
    </row>
    <row r="382" spans="2:11" ht="14.1" customHeight="1" x14ac:dyDescent="0.2">
      <c r="B382" s="309">
        <v>41353</v>
      </c>
      <c r="C382" s="310" t="s">
        <v>629</v>
      </c>
      <c r="D382" s="310" t="s">
        <v>541</v>
      </c>
      <c r="E382" s="374" t="s">
        <v>1035</v>
      </c>
      <c r="F382" s="362">
        <v>57</v>
      </c>
      <c r="G382" s="362">
        <f t="shared" si="5"/>
        <v>271</v>
      </c>
      <c r="H382" s="362">
        <v>15447</v>
      </c>
      <c r="I382" s="363">
        <v>2.3931028072132366E-2</v>
      </c>
      <c r="J382" s="363">
        <v>8.8306376649934933E-5</v>
      </c>
      <c r="K382" s="362">
        <v>0</v>
      </c>
    </row>
    <row r="383" spans="2:11" ht="14.1" customHeight="1" x14ac:dyDescent="0.2">
      <c r="B383" s="309">
        <v>41353</v>
      </c>
      <c r="C383" s="310" t="s">
        <v>855</v>
      </c>
      <c r="D383" s="310" t="s">
        <v>541</v>
      </c>
      <c r="E383" s="374" t="s">
        <v>1036</v>
      </c>
      <c r="F383" s="362">
        <v>9</v>
      </c>
      <c r="G383" s="362">
        <f t="shared" si="5"/>
        <v>405</v>
      </c>
      <c r="H383" s="362">
        <v>3645</v>
      </c>
      <c r="I383" s="363">
        <v>5.6469604015616289E-3</v>
      </c>
      <c r="J383" s="363">
        <v>1.3943112102621306E-5</v>
      </c>
      <c r="K383" s="362">
        <v>0</v>
      </c>
    </row>
    <row r="384" spans="2:11" ht="14.1" customHeight="1" x14ac:dyDescent="0.2">
      <c r="B384" s="309">
        <v>41353</v>
      </c>
      <c r="C384" s="310" t="s">
        <v>763</v>
      </c>
      <c r="D384" s="310" t="s">
        <v>856</v>
      </c>
      <c r="E384" s="374" t="s">
        <v>1035</v>
      </c>
      <c r="F384" s="362">
        <v>58</v>
      </c>
      <c r="G384" s="362">
        <f t="shared" si="5"/>
        <v>95</v>
      </c>
      <c r="H384" s="362">
        <v>5510</v>
      </c>
      <c r="I384" s="363">
        <v>8.536283076160377E-3</v>
      </c>
      <c r="J384" s="363">
        <v>8.9855611328003965E-5</v>
      </c>
      <c r="K384" s="362">
        <v>0</v>
      </c>
    </row>
    <row r="385" spans="2:11" ht="14.1" customHeight="1" x14ac:dyDescent="0.2">
      <c r="B385" s="309">
        <v>41353</v>
      </c>
      <c r="C385" s="310" t="s">
        <v>641</v>
      </c>
      <c r="D385" s="310" t="s">
        <v>541</v>
      </c>
      <c r="E385" s="374"/>
      <c r="F385" s="362">
        <v>18</v>
      </c>
      <c r="G385" s="362">
        <f t="shared" si="5"/>
        <v>375</v>
      </c>
      <c r="H385" s="362">
        <v>6750</v>
      </c>
      <c r="I385" s="363">
        <v>1.0457334076965979E-2</v>
      </c>
      <c r="J385" s="363">
        <v>2.7886224205242612E-5</v>
      </c>
      <c r="K385" s="362">
        <v>0</v>
      </c>
    </row>
    <row r="386" spans="2:11" ht="14.1" customHeight="1" x14ac:dyDescent="0.2">
      <c r="B386" s="309">
        <v>41353</v>
      </c>
      <c r="C386" s="310" t="s">
        <v>862</v>
      </c>
      <c r="D386" s="310" t="s">
        <v>541</v>
      </c>
      <c r="E386" s="374" t="s">
        <v>1034</v>
      </c>
      <c r="F386" s="362">
        <v>86</v>
      </c>
      <c r="G386" s="362">
        <f t="shared" si="5"/>
        <v>455</v>
      </c>
      <c r="H386" s="362">
        <v>39130</v>
      </c>
      <c r="I386" s="363">
        <v>6.0621552952841294E-2</v>
      </c>
      <c r="J386" s="363">
        <v>1.332341823139369E-4</v>
      </c>
      <c r="K386" s="362">
        <v>0</v>
      </c>
    </row>
    <row r="387" spans="2:11" ht="14.1" customHeight="1" x14ac:dyDescent="0.2">
      <c r="B387" s="309">
        <v>41353</v>
      </c>
      <c r="C387" s="310" t="s">
        <v>649</v>
      </c>
      <c r="D387" s="310" t="s">
        <v>541</v>
      </c>
      <c r="E387" s="374" t="s">
        <v>1036</v>
      </c>
      <c r="F387" s="362">
        <v>32</v>
      </c>
      <c r="G387" s="362">
        <f t="shared" si="5"/>
        <v>525</v>
      </c>
      <c r="H387" s="362">
        <v>16800</v>
      </c>
      <c r="I387" s="363">
        <v>2.602714259155977E-2</v>
      </c>
      <c r="J387" s="363">
        <v>4.9575509698209087E-5</v>
      </c>
      <c r="K387" s="362">
        <v>0</v>
      </c>
    </row>
    <row r="388" spans="2:11" ht="14.1" customHeight="1" x14ac:dyDescent="0.2">
      <c r="B388" s="309">
        <v>41353</v>
      </c>
      <c r="C388" s="310" t="s">
        <v>1015</v>
      </c>
      <c r="D388" s="310" t="s">
        <v>541</v>
      </c>
      <c r="E388" s="374" t="s">
        <v>1034</v>
      </c>
      <c r="F388" s="362">
        <v>179</v>
      </c>
      <c r="G388" s="362">
        <f t="shared" si="5"/>
        <v>585</v>
      </c>
      <c r="H388" s="362">
        <v>104715</v>
      </c>
      <c r="I388" s="363">
        <v>0.16222810931399889</v>
      </c>
      <c r="J388" s="363">
        <v>2.7731300737435704E-4</v>
      </c>
      <c r="K388" s="362">
        <v>0</v>
      </c>
    </row>
    <row r="389" spans="2:11" ht="14.1" customHeight="1" x14ac:dyDescent="0.2">
      <c r="B389" s="309">
        <v>41354</v>
      </c>
      <c r="C389" s="310" t="s">
        <v>986</v>
      </c>
      <c r="D389" s="310" t="s">
        <v>541</v>
      </c>
      <c r="E389" s="374" t="s">
        <v>1037</v>
      </c>
      <c r="F389" s="362">
        <v>14</v>
      </c>
      <c r="G389" s="362">
        <f t="shared" si="5"/>
        <v>165</v>
      </c>
      <c r="H389" s="362">
        <v>2310</v>
      </c>
      <c r="I389" s="363">
        <v>3.5787321063394683E-3</v>
      </c>
      <c r="J389" s="363">
        <v>2.1689285492966475E-5</v>
      </c>
      <c r="K389" s="362">
        <v>0</v>
      </c>
    </row>
    <row r="390" spans="2:11" ht="14.1" customHeight="1" x14ac:dyDescent="0.2">
      <c r="B390" s="309">
        <v>41354</v>
      </c>
      <c r="C390" s="310" t="s">
        <v>725</v>
      </c>
      <c r="D390" s="310" t="s">
        <v>541</v>
      </c>
      <c r="E390" s="374" t="s">
        <v>1035</v>
      </c>
      <c r="F390" s="362">
        <v>18</v>
      </c>
      <c r="G390" s="362">
        <f t="shared" si="5"/>
        <v>150</v>
      </c>
      <c r="H390" s="362">
        <v>2700</v>
      </c>
      <c r="I390" s="363">
        <v>4.1829336307863917E-3</v>
      </c>
      <c r="J390" s="363">
        <v>2.7886224205242612E-5</v>
      </c>
      <c r="K390" s="362">
        <v>0</v>
      </c>
    </row>
    <row r="391" spans="2:11" ht="14.1" customHeight="1" x14ac:dyDescent="0.2">
      <c r="B391" s="309">
        <v>41354</v>
      </c>
      <c r="C391" s="310" t="s">
        <v>632</v>
      </c>
      <c r="D391" s="310" t="s">
        <v>541</v>
      </c>
      <c r="E391" s="374" t="s">
        <v>1035</v>
      </c>
      <c r="F391" s="362">
        <v>34</v>
      </c>
      <c r="G391" s="362">
        <f t="shared" si="5"/>
        <v>155</v>
      </c>
      <c r="H391" s="362">
        <v>5270</v>
      </c>
      <c r="I391" s="363">
        <v>8.1644667534238081E-3</v>
      </c>
      <c r="J391" s="363">
        <v>5.2673979054347152E-5</v>
      </c>
      <c r="K391" s="362">
        <v>0</v>
      </c>
    </row>
    <row r="392" spans="2:11" ht="14.1" customHeight="1" x14ac:dyDescent="0.2">
      <c r="B392" s="309">
        <v>41354</v>
      </c>
      <c r="C392" s="310" t="s">
        <v>936</v>
      </c>
      <c r="D392" s="310" t="s">
        <v>541</v>
      </c>
      <c r="E392" s="374" t="s">
        <v>1037</v>
      </c>
      <c r="F392" s="362">
        <v>4</v>
      </c>
      <c r="G392" s="362">
        <f t="shared" ref="G392:G455" si="6">H392/F392</f>
        <v>240</v>
      </c>
      <c r="H392" s="362">
        <v>960</v>
      </c>
      <c r="I392" s="363">
        <v>1.4872652909462725E-3</v>
      </c>
      <c r="J392" s="363">
        <v>6.1969387122761359E-6</v>
      </c>
      <c r="K392" s="362">
        <v>0</v>
      </c>
    </row>
    <row r="393" spans="2:11" ht="14.1" customHeight="1" x14ac:dyDescent="0.2">
      <c r="B393" s="309">
        <v>41354</v>
      </c>
      <c r="C393" s="310" t="s">
        <v>755</v>
      </c>
      <c r="D393" s="310" t="s">
        <v>541</v>
      </c>
      <c r="E393" s="374" t="s">
        <v>1034</v>
      </c>
      <c r="F393" s="362">
        <v>2</v>
      </c>
      <c r="G393" s="362">
        <f t="shared" si="6"/>
        <v>240</v>
      </c>
      <c r="H393" s="362">
        <v>480</v>
      </c>
      <c r="I393" s="363">
        <v>7.4363264547313624E-4</v>
      </c>
      <c r="J393" s="363">
        <v>3.0984693561380679E-6</v>
      </c>
      <c r="K393" s="362">
        <v>0</v>
      </c>
    </row>
    <row r="394" spans="2:11" ht="14.1" customHeight="1" x14ac:dyDescent="0.2">
      <c r="B394" s="309">
        <v>41354</v>
      </c>
      <c r="C394" s="310" t="s">
        <v>855</v>
      </c>
      <c r="D394" s="310" t="s">
        <v>541</v>
      </c>
      <c r="E394" s="374" t="s">
        <v>1034</v>
      </c>
      <c r="F394" s="362">
        <v>16</v>
      </c>
      <c r="G394" s="362">
        <f t="shared" si="6"/>
        <v>140</v>
      </c>
      <c r="H394" s="362">
        <v>2240</v>
      </c>
      <c r="I394" s="363">
        <v>3.4702856788746358E-3</v>
      </c>
      <c r="J394" s="363">
        <v>2.4787754849104543E-5</v>
      </c>
      <c r="K394" s="362">
        <v>0</v>
      </c>
    </row>
    <row r="395" spans="2:11" ht="14.1" customHeight="1" x14ac:dyDescent="0.2">
      <c r="B395" s="309">
        <v>41354</v>
      </c>
      <c r="C395" s="310" t="s">
        <v>985</v>
      </c>
      <c r="D395" s="310" t="s">
        <v>541</v>
      </c>
      <c r="E395" s="374" t="s">
        <v>1037</v>
      </c>
      <c r="F395" s="362">
        <v>5</v>
      </c>
      <c r="G395" s="362">
        <f t="shared" si="6"/>
        <v>190</v>
      </c>
      <c r="H395" s="362">
        <v>950</v>
      </c>
      <c r="I395" s="363">
        <v>1.4717729441655822E-3</v>
      </c>
      <c r="J395" s="363">
        <v>7.7461733903451692E-6</v>
      </c>
      <c r="K395" s="362">
        <v>0</v>
      </c>
    </row>
    <row r="396" spans="2:11" ht="14.1" customHeight="1" x14ac:dyDescent="0.2">
      <c r="B396" s="309">
        <v>41354</v>
      </c>
      <c r="C396" s="310" t="s">
        <v>998</v>
      </c>
      <c r="D396" s="310" t="s">
        <v>541</v>
      </c>
      <c r="E396" s="374" t="s">
        <v>1034</v>
      </c>
      <c r="F396" s="362">
        <v>10</v>
      </c>
      <c r="G396" s="362">
        <f t="shared" si="6"/>
        <v>405</v>
      </c>
      <c r="H396" s="362">
        <v>4050</v>
      </c>
      <c r="I396" s="363">
        <v>6.2744004461795875E-3</v>
      </c>
      <c r="J396" s="363">
        <v>1.5492346780690338E-5</v>
      </c>
      <c r="K396" s="362">
        <v>0</v>
      </c>
    </row>
    <row r="397" spans="2:11" ht="14.1" customHeight="1" x14ac:dyDescent="0.2">
      <c r="B397" s="309">
        <v>41354</v>
      </c>
      <c r="C397" s="310" t="s">
        <v>641</v>
      </c>
      <c r="D397" s="310" t="s">
        <v>541</v>
      </c>
      <c r="E397" s="374"/>
      <c r="F397" s="362">
        <v>18</v>
      </c>
      <c r="G397" s="362">
        <f t="shared" si="6"/>
        <v>480</v>
      </c>
      <c r="H397" s="362">
        <v>8640</v>
      </c>
      <c r="I397" s="363">
        <v>1.3385387618516454E-2</v>
      </c>
      <c r="J397" s="363">
        <v>2.7886224205242612E-5</v>
      </c>
      <c r="K397" s="362">
        <v>0</v>
      </c>
    </row>
    <row r="398" spans="2:11" ht="14.1" customHeight="1" x14ac:dyDescent="0.2">
      <c r="B398" s="309">
        <v>41355</v>
      </c>
      <c r="C398" s="310" t="s">
        <v>945</v>
      </c>
      <c r="D398" s="310" t="s">
        <v>541</v>
      </c>
      <c r="E398" s="374" t="s">
        <v>1044</v>
      </c>
      <c r="F398" s="362">
        <v>43</v>
      </c>
      <c r="G398" s="362">
        <f t="shared" si="6"/>
        <v>360</v>
      </c>
      <c r="H398" s="362">
        <v>15480</v>
      </c>
      <c r="I398" s="363">
        <v>2.3982152816508645E-2</v>
      </c>
      <c r="J398" s="363">
        <v>6.6617091156968451E-5</v>
      </c>
      <c r="K398" s="362">
        <v>0</v>
      </c>
    </row>
    <row r="399" spans="2:11" ht="14.1" customHeight="1" x14ac:dyDescent="0.2">
      <c r="B399" s="309">
        <v>41356</v>
      </c>
      <c r="C399" s="310" t="s">
        <v>768</v>
      </c>
      <c r="D399" s="310" t="s">
        <v>541</v>
      </c>
      <c r="E399" s="374" t="s">
        <v>1035</v>
      </c>
      <c r="F399" s="362">
        <v>1</v>
      </c>
      <c r="G399" s="362">
        <f t="shared" si="6"/>
        <v>425</v>
      </c>
      <c r="H399" s="362">
        <v>425</v>
      </c>
      <c r="I399" s="363">
        <v>6.5842473817933939E-4</v>
      </c>
      <c r="J399" s="363">
        <v>1.549234678069034E-6</v>
      </c>
      <c r="K399" s="362">
        <v>0</v>
      </c>
    </row>
    <row r="400" spans="2:11" ht="14.1" customHeight="1" x14ac:dyDescent="0.2">
      <c r="B400" s="309">
        <v>41357</v>
      </c>
      <c r="C400" s="310" t="s">
        <v>656</v>
      </c>
      <c r="D400" s="310" t="s">
        <v>541</v>
      </c>
      <c r="E400" s="374" t="s">
        <v>1035</v>
      </c>
      <c r="F400" s="362">
        <v>21</v>
      </c>
      <c r="G400" s="362">
        <f t="shared" si="6"/>
        <v>150</v>
      </c>
      <c r="H400" s="362">
        <v>3150</v>
      </c>
      <c r="I400" s="363">
        <v>4.8800892359174564E-3</v>
      </c>
      <c r="J400" s="363">
        <v>3.2533928239449709E-5</v>
      </c>
      <c r="K400" s="362">
        <v>0</v>
      </c>
    </row>
    <row r="401" spans="2:11" ht="14.1" customHeight="1" x14ac:dyDescent="0.2">
      <c r="B401" s="309">
        <v>41357</v>
      </c>
      <c r="C401" s="310" t="s">
        <v>680</v>
      </c>
      <c r="D401" s="310" t="s">
        <v>541</v>
      </c>
      <c r="E401" s="374" t="s">
        <v>1035</v>
      </c>
      <c r="F401" s="362">
        <v>4</v>
      </c>
      <c r="G401" s="362">
        <f t="shared" si="6"/>
        <v>240</v>
      </c>
      <c r="H401" s="362">
        <v>960</v>
      </c>
      <c r="I401" s="363">
        <v>1.4872652909462725E-3</v>
      </c>
      <c r="J401" s="363">
        <v>6.1969387122761359E-6</v>
      </c>
      <c r="K401" s="362">
        <v>0</v>
      </c>
    </row>
    <row r="402" spans="2:11" ht="14.1" customHeight="1" x14ac:dyDescent="0.2">
      <c r="B402" s="309">
        <v>41357</v>
      </c>
      <c r="C402" s="310" t="s">
        <v>964</v>
      </c>
      <c r="D402" s="310" t="s">
        <v>541</v>
      </c>
      <c r="E402" s="374" t="s">
        <v>1037</v>
      </c>
      <c r="F402" s="362">
        <v>6</v>
      </c>
      <c r="G402" s="362">
        <f t="shared" si="6"/>
        <v>305</v>
      </c>
      <c r="H402" s="362">
        <v>1830</v>
      </c>
      <c r="I402" s="363">
        <v>2.8350994608663319E-3</v>
      </c>
      <c r="J402" s="363">
        <v>9.2954080684142034E-6</v>
      </c>
      <c r="K402" s="362">
        <v>0</v>
      </c>
    </row>
    <row r="403" spans="2:11" ht="14.1" customHeight="1" x14ac:dyDescent="0.2">
      <c r="B403" s="309">
        <v>41357</v>
      </c>
      <c r="C403" s="310" t="s">
        <v>656</v>
      </c>
      <c r="D403" s="310" t="s">
        <v>541</v>
      </c>
      <c r="E403" s="374" t="s">
        <v>1034</v>
      </c>
      <c r="F403" s="362">
        <v>2</v>
      </c>
      <c r="G403" s="362">
        <f t="shared" si="6"/>
        <v>335</v>
      </c>
      <c r="H403" s="362">
        <v>670</v>
      </c>
      <c r="I403" s="363">
        <v>1.0379872343062528E-3</v>
      </c>
      <c r="J403" s="363">
        <v>3.0984693561380679E-6</v>
      </c>
      <c r="K403" s="362">
        <v>0</v>
      </c>
    </row>
    <row r="404" spans="2:11" ht="14.1" customHeight="1" x14ac:dyDescent="0.2">
      <c r="B404" s="309">
        <v>41357</v>
      </c>
      <c r="C404" s="310" t="s">
        <v>637</v>
      </c>
      <c r="D404" s="310" t="s">
        <v>541</v>
      </c>
      <c r="E404" s="374" t="s">
        <v>1034</v>
      </c>
      <c r="F404" s="362">
        <v>159</v>
      </c>
      <c r="G404" s="362">
        <f t="shared" si="6"/>
        <v>385</v>
      </c>
      <c r="H404" s="362">
        <v>61215</v>
      </c>
      <c r="I404" s="363">
        <v>9.4836400817995908E-2</v>
      </c>
      <c r="J404" s="363">
        <v>2.463283138129764E-4</v>
      </c>
      <c r="K404" s="362">
        <v>0</v>
      </c>
    </row>
    <row r="405" spans="2:11" ht="14.1" customHeight="1" x14ac:dyDescent="0.2">
      <c r="B405" s="309">
        <v>41357</v>
      </c>
      <c r="C405" s="310" t="s">
        <v>678</v>
      </c>
      <c r="D405" s="310" t="s">
        <v>541</v>
      </c>
      <c r="E405" s="374" t="s">
        <v>1035</v>
      </c>
      <c r="F405" s="362">
        <v>1</v>
      </c>
      <c r="G405" s="362">
        <f t="shared" si="6"/>
        <v>80</v>
      </c>
      <c r="H405" s="362">
        <v>80</v>
      </c>
      <c r="I405" s="363">
        <v>1.2393877424552271E-4</v>
      </c>
      <c r="J405" s="363">
        <v>1.549234678069034E-6</v>
      </c>
      <c r="K405" s="362">
        <v>0</v>
      </c>
    </row>
    <row r="406" spans="2:11" ht="14.1" customHeight="1" x14ac:dyDescent="0.2">
      <c r="B406" s="309">
        <v>41358</v>
      </c>
      <c r="C406" s="310" t="s">
        <v>750</v>
      </c>
      <c r="D406" s="310" t="s">
        <v>541</v>
      </c>
      <c r="E406" s="374" t="s">
        <v>1037</v>
      </c>
      <c r="F406" s="362">
        <v>4</v>
      </c>
      <c r="G406" s="362">
        <f t="shared" si="6"/>
        <v>240</v>
      </c>
      <c r="H406" s="362">
        <v>960</v>
      </c>
      <c r="I406" s="363">
        <v>1.4872652909462725E-3</v>
      </c>
      <c r="J406" s="363">
        <v>6.1969387122761359E-6</v>
      </c>
      <c r="K406" s="362">
        <v>0</v>
      </c>
    </row>
    <row r="407" spans="2:11" ht="14.1" customHeight="1" x14ac:dyDescent="0.2">
      <c r="B407" s="309">
        <v>41358</v>
      </c>
      <c r="C407" s="310" t="s">
        <v>795</v>
      </c>
      <c r="D407" s="310" t="s">
        <v>541</v>
      </c>
      <c r="E407" s="374" t="s">
        <v>1034</v>
      </c>
      <c r="F407" s="362">
        <v>43</v>
      </c>
      <c r="G407" s="362">
        <f t="shared" si="6"/>
        <v>151</v>
      </c>
      <c r="H407" s="362">
        <v>6493</v>
      </c>
      <c r="I407" s="363">
        <v>1.0059180764702236E-2</v>
      </c>
      <c r="J407" s="363">
        <v>6.6617091156968451E-5</v>
      </c>
      <c r="K407" s="362">
        <v>0</v>
      </c>
    </row>
    <row r="408" spans="2:11" ht="14.1" customHeight="1" x14ac:dyDescent="0.2">
      <c r="B408" s="309">
        <v>41358</v>
      </c>
      <c r="C408" s="310" t="s">
        <v>725</v>
      </c>
      <c r="D408" s="310" t="s">
        <v>541</v>
      </c>
      <c r="E408" s="374" t="s">
        <v>1034</v>
      </c>
      <c r="F408" s="362">
        <v>41</v>
      </c>
      <c r="G408" s="362">
        <f t="shared" si="6"/>
        <v>355</v>
      </c>
      <c r="H408" s="362">
        <v>14555</v>
      </c>
      <c r="I408" s="363">
        <v>2.2549110739294789E-2</v>
      </c>
      <c r="J408" s="363">
        <v>6.3518621800830386E-5</v>
      </c>
      <c r="K408" s="362">
        <v>0</v>
      </c>
    </row>
    <row r="409" spans="2:11" ht="14.1" customHeight="1" x14ac:dyDescent="0.2">
      <c r="B409" s="309">
        <v>41359</v>
      </c>
      <c r="C409" s="310" t="s">
        <v>872</v>
      </c>
      <c r="D409" s="310" t="s">
        <v>541</v>
      </c>
      <c r="E409" s="374" t="s">
        <v>1037</v>
      </c>
      <c r="F409" s="362">
        <v>22</v>
      </c>
      <c r="G409" s="362">
        <f t="shared" si="6"/>
        <v>70</v>
      </c>
      <c r="H409" s="362">
        <v>1540</v>
      </c>
      <c r="I409" s="363">
        <v>2.3858214042263124E-3</v>
      </c>
      <c r="J409" s="363">
        <v>3.4083162917518748E-5</v>
      </c>
      <c r="K409" s="362">
        <v>0</v>
      </c>
    </row>
    <row r="410" spans="2:11" ht="14.1" customHeight="1" x14ac:dyDescent="0.2">
      <c r="B410" s="309">
        <v>41359</v>
      </c>
      <c r="C410" s="310" t="s">
        <v>818</v>
      </c>
      <c r="D410" s="310" t="s">
        <v>541</v>
      </c>
      <c r="E410" s="374" t="s">
        <v>1035</v>
      </c>
      <c r="F410" s="362">
        <v>10</v>
      </c>
      <c r="G410" s="362">
        <f t="shared" si="6"/>
        <v>80</v>
      </c>
      <c r="H410" s="362">
        <v>800</v>
      </c>
      <c r="I410" s="363">
        <v>1.2393877424552271E-3</v>
      </c>
      <c r="J410" s="363">
        <v>1.5492346780690338E-5</v>
      </c>
      <c r="K410" s="362">
        <v>0</v>
      </c>
    </row>
    <row r="411" spans="2:11" ht="14.1" customHeight="1" x14ac:dyDescent="0.2">
      <c r="B411" s="309">
        <v>41359</v>
      </c>
      <c r="C411" s="310" t="s">
        <v>844</v>
      </c>
      <c r="D411" s="310" t="s">
        <v>541</v>
      </c>
      <c r="E411" s="374" t="s">
        <v>1034</v>
      </c>
      <c r="F411" s="362">
        <v>18</v>
      </c>
      <c r="G411" s="362">
        <f t="shared" si="6"/>
        <v>120</v>
      </c>
      <c r="H411" s="362">
        <v>2160</v>
      </c>
      <c r="I411" s="363">
        <v>3.3463469046291134E-3</v>
      </c>
      <c r="J411" s="363">
        <v>2.7886224205242612E-5</v>
      </c>
      <c r="K411" s="362">
        <v>0</v>
      </c>
    </row>
    <row r="412" spans="2:11" ht="14.1" customHeight="1" x14ac:dyDescent="0.2">
      <c r="B412" s="309">
        <v>41359</v>
      </c>
      <c r="C412" s="310" t="s">
        <v>691</v>
      </c>
      <c r="D412" s="310" t="s">
        <v>541</v>
      </c>
      <c r="E412" s="374" t="s">
        <v>1038</v>
      </c>
      <c r="F412" s="362">
        <v>9</v>
      </c>
      <c r="G412" s="362">
        <f t="shared" si="6"/>
        <v>215</v>
      </c>
      <c r="H412" s="362">
        <v>1935</v>
      </c>
      <c r="I412" s="363">
        <v>2.9977691020635806E-3</v>
      </c>
      <c r="J412" s="363">
        <v>1.3943112102621306E-5</v>
      </c>
      <c r="K412" s="362">
        <v>0</v>
      </c>
    </row>
    <row r="413" spans="2:11" ht="14.1" customHeight="1" x14ac:dyDescent="0.2">
      <c r="B413" s="309">
        <v>41359</v>
      </c>
      <c r="C413" s="310" t="s">
        <v>652</v>
      </c>
      <c r="D413" s="310" t="s">
        <v>541</v>
      </c>
      <c r="E413" s="374" t="s">
        <v>1035</v>
      </c>
      <c r="F413" s="362">
        <v>43</v>
      </c>
      <c r="G413" s="362">
        <f t="shared" si="6"/>
        <v>360</v>
      </c>
      <c r="H413" s="362">
        <v>15480</v>
      </c>
      <c r="I413" s="363">
        <v>2.3982152816508645E-2</v>
      </c>
      <c r="J413" s="363">
        <v>6.6617091156968451E-5</v>
      </c>
      <c r="K413" s="362">
        <v>0</v>
      </c>
    </row>
    <row r="414" spans="2:11" ht="14.1" customHeight="1" x14ac:dyDescent="0.2">
      <c r="B414" s="309">
        <v>41359</v>
      </c>
      <c r="C414" s="310" t="s">
        <v>783</v>
      </c>
      <c r="D414" s="310" t="s">
        <v>541</v>
      </c>
      <c r="E414" s="374" t="s">
        <v>1034</v>
      </c>
      <c r="F414" s="362">
        <v>37</v>
      </c>
      <c r="G414" s="362">
        <f t="shared" si="6"/>
        <v>335</v>
      </c>
      <c r="H414" s="362">
        <v>12395</v>
      </c>
      <c r="I414" s="363">
        <v>1.9202763834665675E-2</v>
      </c>
      <c r="J414" s="363">
        <v>5.7321683088554256E-5</v>
      </c>
      <c r="K414" s="362">
        <v>0</v>
      </c>
    </row>
    <row r="415" spans="2:11" ht="14.1" customHeight="1" x14ac:dyDescent="0.2">
      <c r="B415" s="309">
        <v>41359</v>
      </c>
      <c r="C415" s="310" t="s">
        <v>746</v>
      </c>
      <c r="D415" s="310" t="s">
        <v>541</v>
      </c>
      <c r="E415" s="374" t="s">
        <v>1034</v>
      </c>
      <c r="F415" s="362">
        <v>92</v>
      </c>
      <c r="G415" s="362">
        <f t="shared" si="6"/>
        <v>405</v>
      </c>
      <c r="H415" s="362">
        <v>37260</v>
      </c>
      <c r="I415" s="363">
        <v>5.7724484104852203E-2</v>
      </c>
      <c r="J415" s="363">
        <v>1.4252959038235112E-4</v>
      </c>
      <c r="K415" s="362">
        <v>0</v>
      </c>
    </row>
    <row r="416" spans="2:11" ht="14.1" customHeight="1" x14ac:dyDescent="0.2">
      <c r="B416" s="309">
        <v>41359</v>
      </c>
      <c r="C416" s="310" t="s">
        <v>1016</v>
      </c>
      <c r="D416" s="310" t="s">
        <v>541</v>
      </c>
      <c r="E416" s="374" t="s">
        <v>1037</v>
      </c>
      <c r="F416" s="362">
        <v>42</v>
      </c>
      <c r="G416" s="362">
        <f t="shared" si="6"/>
        <v>300</v>
      </c>
      <c r="H416" s="362">
        <v>12600</v>
      </c>
      <c r="I416" s="363">
        <v>1.9520356943669825E-2</v>
      </c>
      <c r="J416" s="363">
        <v>6.5067856478899418E-5</v>
      </c>
      <c r="K416" s="362">
        <v>0</v>
      </c>
    </row>
    <row r="417" spans="2:11" ht="14.1" customHeight="1" x14ac:dyDescent="0.2">
      <c r="B417" s="309">
        <v>41359</v>
      </c>
      <c r="C417" s="310" t="s">
        <v>997</v>
      </c>
      <c r="D417" s="310" t="s">
        <v>541</v>
      </c>
      <c r="E417" s="374" t="s">
        <v>1034</v>
      </c>
      <c r="F417" s="362">
        <v>32</v>
      </c>
      <c r="G417" s="362">
        <f t="shared" si="6"/>
        <v>480</v>
      </c>
      <c r="H417" s="362">
        <v>15360</v>
      </c>
      <c r="I417" s="363">
        <v>2.379624465514036E-2</v>
      </c>
      <c r="J417" s="363">
        <v>4.9575509698209087E-5</v>
      </c>
      <c r="K417" s="362">
        <v>0</v>
      </c>
    </row>
    <row r="418" spans="2:11" ht="14.1" customHeight="1" x14ac:dyDescent="0.2">
      <c r="B418" s="309">
        <v>41360</v>
      </c>
      <c r="C418" s="310" t="s">
        <v>638</v>
      </c>
      <c r="D418" s="310" t="s">
        <v>541</v>
      </c>
      <c r="E418" s="374" t="s">
        <v>1038</v>
      </c>
      <c r="F418" s="362">
        <v>53</v>
      </c>
      <c r="G418" s="362">
        <f t="shared" si="6"/>
        <v>187</v>
      </c>
      <c r="H418" s="362">
        <v>9911</v>
      </c>
      <c r="I418" s="363">
        <v>1.5354464894342196E-2</v>
      </c>
      <c r="J418" s="363">
        <v>8.2109437937658803E-5</v>
      </c>
      <c r="K418" s="362">
        <v>0</v>
      </c>
    </row>
    <row r="419" spans="2:11" ht="14.1" customHeight="1" x14ac:dyDescent="0.2">
      <c r="B419" s="309">
        <v>41360</v>
      </c>
      <c r="C419" s="310" t="s">
        <v>785</v>
      </c>
      <c r="D419" s="310" t="s">
        <v>541</v>
      </c>
      <c r="E419" s="374" t="s">
        <v>1034</v>
      </c>
      <c r="F419" s="362">
        <v>23</v>
      </c>
      <c r="G419" s="362">
        <f t="shared" si="6"/>
        <v>265</v>
      </c>
      <c r="H419" s="362">
        <v>6095</v>
      </c>
      <c r="I419" s="363">
        <v>9.4425853628307618E-3</v>
      </c>
      <c r="J419" s="363">
        <v>3.5632397595587781E-5</v>
      </c>
      <c r="K419" s="362">
        <v>0</v>
      </c>
    </row>
    <row r="420" spans="2:11" ht="14.1" customHeight="1" x14ac:dyDescent="0.2">
      <c r="B420" s="309">
        <v>41360</v>
      </c>
      <c r="C420" s="310" t="s">
        <v>845</v>
      </c>
      <c r="D420" s="310" t="s">
        <v>541</v>
      </c>
      <c r="E420" s="374" t="s">
        <v>1037</v>
      </c>
      <c r="F420" s="362">
        <v>1</v>
      </c>
      <c r="G420" s="362">
        <f t="shared" si="6"/>
        <v>150</v>
      </c>
      <c r="H420" s="362">
        <v>150</v>
      </c>
      <c r="I420" s="363">
        <v>2.3238520171035509E-4</v>
      </c>
      <c r="J420" s="363">
        <v>1.549234678069034E-6</v>
      </c>
      <c r="K420" s="362">
        <v>0</v>
      </c>
    </row>
    <row r="421" spans="2:11" ht="14.1" customHeight="1" x14ac:dyDescent="0.2">
      <c r="B421" s="309">
        <v>41360</v>
      </c>
      <c r="C421" s="310" t="s">
        <v>952</v>
      </c>
      <c r="D421" s="310" t="s">
        <v>541</v>
      </c>
      <c r="E421" s="374" t="s">
        <v>1034</v>
      </c>
      <c r="F421" s="362">
        <v>17</v>
      </c>
      <c r="G421" s="362">
        <f t="shared" si="6"/>
        <v>350</v>
      </c>
      <c r="H421" s="362">
        <v>5950</v>
      </c>
      <c r="I421" s="363">
        <v>9.2179463345107519E-3</v>
      </c>
      <c r="J421" s="363">
        <v>2.6336989527173576E-5</v>
      </c>
      <c r="K421" s="362">
        <v>0</v>
      </c>
    </row>
    <row r="422" spans="2:11" ht="14.1" customHeight="1" x14ac:dyDescent="0.2">
      <c r="B422" s="309">
        <v>41360</v>
      </c>
      <c r="C422" s="310" t="s">
        <v>641</v>
      </c>
      <c r="D422" s="310" t="s">
        <v>541</v>
      </c>
      <c r="E422" s="374" t="s">
        <v>1034</v>
      </c>
      <c r="F422" s="362">
        <v>320</v>
      </c>
      <c r="G422" s="362">
        <f t="shared" si="6"/>
        <v>330</v>
      </c>
      <c r="H422" s="362">
        <v>105600</v>
      </c>
      <c r="I422" s="363">
        <v>0.16359918200408999</v>
      </c>
      <c r="J422" s="363">
        <v>4.9575509698209083E-4</v>
      </c>
      <c r="K422" s="362">
        <v>0</v>
      </c>
    </row>
    <row r="423" spans="2:11" ht="14.1" customHeight="1" x14ac:dyDescent="0.2">
      <c r="B423" s="309">
        <v>41360</v>
      </c>
      <c r="C423" s="310" t="s">
        <v>639</v>
      </c>
      <c r="D423" s="310" t="s">
        <v>541</v>
      </c>
      <c r="E423" s="374" t="s">
        <v>1040</v>
      </c>
      <c r="F423" s="362">
        <v>13</v>
      </c>
      <c r="G423" s="362">
        <f t="shared" si="6"/>
        <v>195</v>
      </c>
      <c r="H423" s="362">
        <v>2535</v>
      </c>
      <c r="I423" s="363">
        <v>3.9273099089050011E-3</v>
      </c>
      <c r="J423" s="363">
        <v>2.0140050814897439E-5</v>
      </c>
      <c r="K423" s="362">
        <v>0</v>
      </c>
    </row>
    <row r="424" spans="2:11" ht="14.1" customHeight="1" x14ac:dyDescent="0.2">
      <c r="B424" s="309">
        <v>41361</v>
      </c>
      <c r="C424" s="310" t="s">
        <v>783</v>
      </c>
      <c r="D424" s="310" t="s">
        <v>541</v>
      </c>
      <c r="E424" s="374" t="s">
        <v>1035</v>
      </c>
      <c r="F424" s="362">
        <v>7</v>
      </c>
      <c r="G424" s="362">
        <f t="shared" si="6"/>
        <v>30</v>
      </c>
      <c r="H424" s="362">
        <v>210</v>
      </c>
      <c r="I424" s="363">
        <v>3.2533928239449712E-4</v>
      </c>
      <c r="J424" s="363">
        <v>1.0844642746483238E-5</v>
      </c>
      <c r="K424" s="362">
        <v>0</v>
      </c>
    </row>
    <row r="425" spans="2:11" ht="14.1" customHeight="1" x14ac:dyDescent="0.2">
      <c r="B425" s="309">
        <v>41361</v>
      </c>
      <c r="C425" s="310" t="s">
        <v>853</v>
      </c>
      <c r="D425" s="310" t="s">
        <v>541</v>
      </c>
      <c r="E425" s="374" t="s">
        <v>1038</v>
      </c>
      <c r="F425" s="362">
        <v>68</v>
      </c>
      <c r="G425" s="362">
        <f t="shared" si="6"/>
        <v>60</v>
      </c>
      <c r="H425" s="362">
        <v>4080</v>
      </c>
      <c r="I425" s="363">
        <v>6.3208774865216579E-3</v>
      </c>
      <c r="J425" s="363">
        <v>1.053479581086943E-4</v>
      </c>
      <c r="K425" s="362">
        <v>0</v>
      </c>
    </row>
    <row r="426" spans="2:11" ht="14.1" customHeight="1" x14ac:dyDescent="0.2">
      <c r="B426" s="309">
        <v>41361</v>
      </c>
      <c r="C426" s="310" t="s">
        <v>637</v>
      </c>
      <c r="D426" s="310" t="s">
        <v>541</v>
      </c>
      <c r="E426" s="374" t="s">
        <v>1034</v>
      </c>
      <c r="F426" s="362">
        <v>85</v>
      </c>
      <c r="G426" s="362">
        <f t="shared" si="6"/>
        <v>325</v>
      </c>
      <c r="H426" s="362">
        <v>27625</v>
      </c>
      <c r="I426" s="363">
        <v>4.2797607981657063E-2</v>
      </c>
      <c r="J426" s="363">
        <v>1.3168494763586788E-4</v>
      </c>
      <c r="K426" s="362">
        <v>0</v>
      </c>
    </row>
    <row r="427" spans="2:11" ht="14.1" customHeight="1" x14ac:dyDescent="0.2">
      <c r="B427" s="309">
        <v>41361</v>
      </c>
      <c r="C427" s="310" t="s">
        <v>652</v>
      </c>
      <c r="D427" s="310" t="s">
        <v>541</v>
      </c>
      <c r="E427" s="374" t="s">
        <v>1035</v>
      </c>
      <c r="F427" s="362">
        <v>22</v>
      </c>
      <c r="G427" s="362">
        <f t="shared" si="6"/>
        <v>120</v>
      </c>
      <c r="H427" s="362">
        <v>2640</v>
      </c>
      <c r="I427" s="363">
        <v>4.0899795501022499E-3</v>
      </c>
      <c r="J427" s="363">
        <v>3.4083162917518748E-5</v>
      </c>
      <c r="K427" s="362">
        <v>0</v>
      </c>
    </row>
    <row r="428" spans="2:11" ht="14.1" customHeight="1" x14ac:dyDescent="0.2">
      <c r="B428" s="309">
        <v>41361</v>
      </c>
      <c r="C428" s="310" t="s">
        <v>997</v>
      </c>
      <c r="D428" s="310" t="s">
        <v>856</v>
      </c>
      <c r="E428" s="374" t="s">
        <v>1034</v>
      </c>
      <c r="F428" s="362">
        <v>49</v>
      </c>
      <c r="G428" s="362">
        <f t="shared" si="6"/>
        <v>330</v>
      </c>
      <c r="H428" s="362">
        <v>16170</v>
      </c>
      <c r="I428" s="363">
        <v>2.5051124744376277E-2</v>
      </c>
      <c r="J428" s="363">
        <v>7.5912499225382659E-5</v>
      </c>
      <c r="K428" s="362">
        <v>0</v>
      </c>
    </row>
    <row r="429" spans="2:11" ht="14.1" customHeight="1" x14ac:dyDescent="0.2">
      <c r="B429" s="309">
        <v>41361</v>
      </c>
      <c r="C429" s="310" t="s">
        <v>990</v>
      </c>
      <c r="D429" s="310" t="s">
        <v>541</v>
      </c>
      <c r="E429" s="374" t="s">
        <v>1037</v>
      </c>
      <c r="F429" s="362">
        <v>2</v>
      </c>
      <c r="G429" s="362">
        <f t="shared" si="6"/>
        <v>700</v>
      </c>
      <c r="H429" s="362">
        <v>1400</v>
      </c>
      <c r="I429" s="363">
        <v>2.1689285492966473E-3</v>
      </c>
      <c r="J429" s="363">
        <v>3.0984693561380679E-6</v>
      </c>
      <c r="K429" s="362">
        <v>0</v>
      </c>
    </row>
    <row r="430" spans="2:11" ht="14.1" customHeight="1" x14ac:dyDescent="0.2">
      <c r="B430" s="309">
        <v>41366</v>
      </c>
      <c r="C430" s="310" t="s">
        <v>993</v>
      </c>
      <c r="D430" s="310" t="s">
        <v>541</v>
      </c>
      <c r="E430" s="374" t="s">
        <v>1034</v>
      </c>
      <c r="F430" s="362">
        <v>50</v>
      </c>
      <c r="G430" s="362">
        <f t="shared" si="6"/>
        <v>80</v>
      </c>
      <c r="H430" s="362">
        <v>4000</v>
      </c>
      <c r="I430" s="363">
        <v>6.197073122364307E-3</v>
      </c>
      <c r="J430" s="363">
        <v>7.7463414029553846E-5</v>
      </c>
      <c r="K430" s="362">
        <v>0</v>
      </c>
    </row>
    <row r="431" spans="2:11" ht="14.1" customHeight="1" x14ac:dyDescent="0.2">
      <c r="B431" s="309">
        <v>41366</v>
      </c>
      <c r="C431" s="310" t="s">
        <v>988</v>
      </c>
      <c r="D431" s="310" t="s">
        <v>541</v>
      </c>
      <c r="E431" s="374" t="s">
        <v>1037</v>
      </c>
      <c r="F431" s="362">
        <v>1</v>
      </c>
      <c r="G431" s="362">
        <f t="shared" si="6"/>
        <v>240</v>
      </c>
      <c r="H431" s="362">
        <v>240</v>
      </c>
      <c r="I431" s="363">
        <v>3.7182438734185844E-4</v>
      </c>
      <c r="J431" s="363">
        <v>1.5492682805910768E-6</v>
      </c>
      <c r="K431" s="362">
        <v>0</v>
      </c>
    </row>
    <row r="432" spans="2:11" ht="14.1" customHeight="1" x14ac:dyDescent="0.2">
      <c r="B432" s="309">
        <v>41367</v>
      </c>
      <c r="C432" s="310" t="s">
        <v>711</v>
      </c>
      <c r="D432" s="310" t="s">
        <v>856</v>
      </c>
      <c r="E432" s="374" t="s">
        <v>1035</v>
      </c>
      <c r="F432" s="362">
        <v>1</v>
      </c>
      <c r="G432" s="362">
        <f t="shared" si="6"/>
        <v>85</v>
      </c>
      <c r="H432" s="362">
        <v>85</v>
      </c>
      <c r="I432" s="363">
        <v>1.3168780385024154E-4</v>
      </c>
      <c r="J432" s="363">
        <v>1.5492682805910768E-6</v>
      </c>
      <c r="K432" s="362">
        <v>0</v>
      </c>
    </row>
    <row r="433" spans="2:11" ht="14.1" customHeight="1" x14ac:dyDescent="0.2">
      <c r="B433" s="309">
        <v>41367</v>
      </c>
      <c r="C433" s="310" t="s">
        <v>629</v>
      </c>
      <c r="D433" s="310" t="s">
        <v>541</v>
      </c>
      <c r="E433" s="374" t="s">
        <v>1035</v>
      </c>
      <c r="F433" s="362">
        <v>28</v>
      </c>
      <c r="G433" s="362">
        <f t="shared" si="6"/>
        <v>0</v>
      </c>
      <c r="H433" s="362">
        <v>0</v>
      </c>
      <c r="I433" s="363">
        <v>0</v>
      </c>
      <c r="J433" s="363">
        <v>4.3379511856550152E-5</v>
      </c>
      <c r="K433" s="362">
        <v>0</v>
      </c>
    </row>
    <row r="434" spans="2:11" ht="14.1" customHeight="1" x14ac:dyDescent="0.2">
      <c r="B434" s="309">
        <v>41367</v>
      </c>
      <c r="C434" s="310" t="s">
        <v>646</v>
      </c>
      <c r="D434" s="310" t="s">
        <v>541</v>
      </c>
      <c r="E434" s="374" t="s">
        <v>1034</v>
      </c>
      <c r="F434" s="362">
        <v>29</v>
      </c>
      <c r="G434" s="362">
        <f t="shared" si="6"/>
        <v>105</v>
      </c>
      <c r="H434" s="362">
        <v>3045</v>
      </c>
      <c r="I434" s="363">
        <v>4.717521914399829E-3</v>
      </c>
      <c r="J434" s="363">
        <v>4.4928780137141229E-5</v>
      </c>
      <c r="K434" s="362">
        <v>0</v>
      </c>
    </row>
    <row r="435" spans="2:11" ht="14.1" customHeight="1" x14ac:dyDescent="0.2">
      <c r="B435" s="309">
        <v>41367</v>
      </c>
      <c r="C435" s="310" t="s">
        <v>646</v>
      </c>
      <c r="D435" s="310" t="s">
        <v>541</v>
      </c>
      <c r="E435" s="374" t="s">
        <v>1034</v>
      </c>
      <c r="F435" s="362">
        <v>19</v>
      </c>
      <c r="G435" s="362">
        <f t="shared" si="6"/>
        <v>105</v>
      </c>
      <c r="H435" s="362">
        <v>1995</v>
      </c>
      <c r="I435" s="363">
        <v>3.0907902197791983E-3</v>
      </c>
      <c r="J435" s="363">
        <v>2.9436097331230461E-5</v>
      </c>
      <c r="K435" s="362">
        <v>0</v>
      </c>
    </row>
    <row r="436" spans="2:11" ht="14.1" customHeight="1" x14ac:dyDescent="0.2">
      <c r="B436" s="309">
        <v>41367</v>
      </c>
      <c r="C436" s="310" t="s">
        <v>791</v>
      </c>
      <c r="D436" s="310" t="s">
        <v>856</v>
      </c>
      <c r="E436" s="374" t="s">
        <v>1034</v>
      </c>
      <c r="F436" s="362">
        <v>29</v>
      </c>
      <c r="G436" s="362">
        <f t="shared" si="6"/>
        <v>276</v>
      </c>
      <c r="H436" s="362">
        <v>8004</v>
      </c>
      <c r="I436" s="363">
        <v>1.2400343317850979E-2</v>
      </c>
      <c r="J436" s="363">
        <v>4.4928780137141229E-5</v>
      </c>
      <c r="K436" s="362">
        <v>0</v>
      </c>
    </row>
    <row r="437" spans="2:11" ht="14.1" customHeight="1" x14ac:dyDescent="0.2">
      <c r="B437" s="309">
        <v>41367</v>
      </c>
      <c r="C437" s="310" t="s">
        <v>712</v>
      </c>
      <c r="D437" s="310" t="s">
        <v>541</v>
      </c>
      <c r="E437" s="374" t="s">
        <v>1042</v>
      </c>
      <c r="F437" s="362">
        <v>68</v>
      </c>
      <c r="G437" s="362">
        <f t="shared" si="6"/>
        <v>320</v>
      </c>
      <c r="H437" s="362">
        <v>21760</v>
      </c>
      <c r="I437" s="363">
        <v>3.3712077785661834E-2</v>
      </c>
      <c r="J437" s="363">
        <v>1.0535024308019322E-4</v>
      </c>
      <c r="K437" s="362">
        <v>0</v>
      </c>
    </row>
    <row r="438" spans="2:11" ht="14.1" customHeight="1" x14ac:dyDescent="0.2">
      <c r="B438" s="309">
        <v>41367</v>
      </c>
      <c r="C438" s="310" t="s">
        <v>754</v>
      </c>
      <c r="D438" s="310" t="s">
        <v>541</v>
      </c>
      <c r="E438" s="374" t="s">
        <v>1034</v>
      </c>
      <c r="F438" s="362">
        <v>175</v>
      </c>
      <c r="G438" s="362">
        <f t="shared" si="6"/>
        <v>425</v>
      </c>
      <c r="H438" s="362">
        <v>74375</v>
      </c>
      <c r="I438" s="363">
        <v>0.11522682836896134</v>
      </c>
      <c r="J438" s="363">
        <v>2.7112194910343845E-4</v>
      </c>
      <c r="K438" s="362">
        <v>0</v>
      </c>
    </row>
    <row r="439" spans="2:11" ht="14.1" customHeight="1" x14ac:dyDescent="0.2">
      <c r="B439" s="309">
        <v>41367</v>
      </c>
      <c r="C439" s="310" t="s">
        <v>550</v>
      </c>
      <c r="D439" s="310" t="s">
        <v>541</v>
      </c>
      <c r="E439" s="374"/>
      <c r="F439" s="362">
        <v>1</v>
      </c>
      <c r="G439" s="362">
        <f t="shared" si="6"/>
        <v>480</v>
      </c>
      <c r="H439" s="362">
        <v>480</v>
      </c>
      <c r="I439" s="363">
        <v>7.4364877468371688E-4</v>
      </c>
      <c r="J439" s="363">
        <v>1.5492682805910768E-6</v>
      </c>
      <c r="K439" s="362">
        <v>0</v>
      </c>
    </row>
    <row r="440" spans="2:11" ht="14.1" customHeight="1" x14ac:dyDescent="0.2">
      <c r="B440" s="309">
        <v>41367</v>
      </c>
      <c r="C440" s="310" t="s">
        <v>642</v>
      </c>
      <c r="D440" s="310" t="s">
        <v>541</v>
      </c>
      <c r="E440" s="374" t="s">
        <v>1034</v>
      </c>
      <c r="F440" s="362">
        <v>109</v>
      </c>
      <c r="G440" s="362">
        <f t="shared" si="6"/>
        <v>450</v>
      </c>
      <c r="H440" s="362">
        <v>49050</v>
      </c>
      <c r="I440" s="363">
        <v>7.5991609162992316E-2</v>
      </c>
      <c r="J440" s="363">
        <v>1.6887024258442737E-4</v>
      </c>
      <c r="K440" s="362">
        <v>0</v>
      </c>
    </row>
    <row r="441" spans="2:11" ht="14.1" customHeight="1" x14ac:dyDescent="0.2">
      <c r="B441" s="309">
        <v>41368</v>
      </c>
      <c r="C441" s="310" t="s">
        <v>867</v>
      </c>
      <c r="D441" s="310" t="s">
        <v>541</v>
      </c>
      <c r="E441" s="374" t="s">
        <v>1034</v>
      </c>
      <c r="F441" s="362">
        <v>35</v>
      </c>
      <c r="G441" s="362">
        <f t="shared" si="6"/>
        <v>270</v>
      </c>
      <c r="H441" s="362">
        <v>9450</v>
      </c>
      <c r="I441" s="363">
        <v>1.4640585251585675E-2</v>
      </c>
      <c r="J441" s="363">
        <v>5.4224389820687687E-5</v>
      </c>
      <c r="K441" s="362">
        <v>0</v>
      </c>
    </row>
    <row r="442" spans="2:11" ht="14.1" customHeight="1" x14ac:dyDescent="0.2">
      <c r="B442" s="309">
        <v>41368</v>
      </c>
      <c r="C442" s="310" t="s">
        <v>961</v>
      </c>
      <c r="D442" s="310" t="s">
        <v>541</v>
      </c>
      <c r="E442" s="374" t="s">
        <v>1042</v>
      </c>
      <c r="F442" s="362">
        <v>82</v>
      </c>
      <c r="G442" s="362">
        <f t="shared" si="6"/>
        <v>340</v>
      </c>
      <c r="H442" s="362">
        <v>27880</v>
      </c>
      <c r="I442" s="363">
        <v>4.3193599662879223E-2</v>
      </c>
      <c r="J442" s="363">
        <v>1.270399990084683E-4</v>
      </c>
      <c r="K442" s="362">
        <v>0</v>
      </c>
    </row>
    <row r="443" spans="2:11" ht="14.1" customHeight="1" x14ac:dyDescent="0.2">
      <c r="B443" s="309">
        <v>41368</v>
      </c>
      <c r="C443" s="310" t="s">
        <v>850</v>
      </c>
      <c r="D443" s="310" t="s">
        <v>541</v>
      </c>
      <c r="E443" s="374" t="s">
        <v>1035</v>
      </c>
      <c r="F443" s="362">
        <v>266</v>
      </c>
      <c r="G443" s="362">
        <f t="shared" si="6"/>
        <v>510</v>
      </c>
      <c r="H443" s="362">
        <v>135660</v>
      </c>
      <c r="I443" s="363">
        <v>0.21017373494498548</v>
      </c>
      <c r="J443" s="363">
        <v>4.1210536263722641E-4</v>
      </c>
      <c r="K443" s="362">
        <v>0</v>
      </c>
    </row>
    <row r="444" spans="2:11" ht="14.1" customHeight="1" x14ac:dyDescent="0.2">
      <c r="B444" s="309">
        <v>41369</v>
      </c>
      <c r="C444" s="310" t="s">
        <v>645</v>
      </c>
      <c r="D444" s="310" t="s">
        <v>541</v>
      </c>
      <c r="E444" s="374" t="s">
        <v>1038</v>
      </c>
      <c r="F444" s="362">
        <v>14</v>
      </c>
      <c r="G444" s="362">
        <f t="shared" si="6"/>
        <v>135</v>
      </c>
      <c r="H444" s="362">
        <v>1890</v>
      </c>
      <c r="I444" s="363">
        <v>2.9281170503171351E-3</v>
      </c>
      <c r="J444" s="363">
        <v>2.1689755928275076E-5</v>
      </c>
      <c r="K444" s="362">
        <v>0</v>
      </c>
    </row>
    <row r="445" spans="2:11" ht="14.1" customHeight="1" x14ac:dyDescent="0.2">
      <c r="B445" s="309">
        <v>41369</v>
      </c>
      <c r="C445" s="310" t="s">
        <v>629</v>
      </c>
      <c r="D445" s="310" t="s">
        <v>541</v>
      </c>
      <c r="E445" s="374" t="s">
        <v>1034</v>
      </c>
      <c r="F445" s="362">
        <v>138</v>
      </c>
      <c r="G445" s="362">
        <f t="shared" si="6"/>
        <v>315</v>
      </c>
      <c r="H445" s="362">
        <v>43470</v>
      </c>
      <c r="I445" s="363">
        <v>6.7346692157294108E-2</v>
      </c>
      <c r="J445" s="363">
        <v>2.1379902272156861E-4</v>
      </c>
      <c r="K445" s="362">
        <v>0</v>
      </c>
    </row>
    <row r="446" spans="2:11" ht="14.1" customHeight="1" x14ac:dyDescent="0.2">
      <c r="B446" s="309">
        <v>41371</v>
      </c>
      <c r="C446" s="310" t="s">
        <v>709</v>
      </c>
      <c r="D446" s="310" t="s">
        <v>541</v>
      </c>
      <c r="E446" s="374"/>
      <c r="F446" s="362">
        <v>93</v>
      </c>
      <c r="G446" s="362">
        <f t="shared" si="6"/>
        <v>0</v>
      </c>
      <c r="H446" s="362">
        <v>0</v>
      </c>
      <c r="I446" s="363">
        <v>0</v>
      </c>
      <c r="J446" s="363">
        <v>1.4408195009497015E-4</v>
      </c>
      <c r="K446" s="362">
        <v>0</v>
      </c>
    </row>
    <row r="447" spans="2:11" ht="14.1" customHeight="1" x14ac:dyDescent="0.2">
      <c r="B447" s="309">
        <v>41371</v>
      </c>
      <c r="C447" s="310" t="s">
        <v>775</v>
      </c>
      <c r="D447" s="310" t="s">
        <v>856</v>
      </c>
      <c r="E447" s="374" t="s">
        <v>1035</v>
      </c>
      <c r="F447" s="362">
        <v>4</v>
      </c>
      <c r="G447" s="362">
        <f t="shared" si="6"/>
        <v>210</v>
      </c>
      <c r="H447" s="362">
        <v>840</v>
      </c>
      <c r="I447" s="363">
        <v>1.3013853556965045E-3</v>
      </c>
      <c r="J447" s="363">
        <v>6.1970731223643072E-6</v>
      </c>
      <c r="K447" s="362">
        <v>0</v>
      </c>
    </row>
    <row r="448" spans="2:11" ht="14.1" customHeight="1" x14ac:dyDescent="0.2">
      <c r="B448" s="309">
        <v>41371</v>
      </c>
      <c r="C448" s="310" t="s">
        <v>961</v>
      </c>
      <c r="D448" s="310" t="s">
        <v>541</v>
      </c>
      <c r="E448" s="374" t="s">
        <v>1037</v>
      </c>
      <c r="F448" s="362">
        <v>15</v>
      </c>
      <c r="G448" s="362">
        <f t="shared" si="6"/>
        <v>360</v>
      </c>
      <c r="H448" s="362">
        <v>5400</v>
      </c>
      <c r="I448" s="363">
        <v>8.3660487151918147E-3</v>
      </c>
      <c r="J448" s="363">
        <v>2.3239024208866153E-5</v>
      </c>
      <c r="K448" s="362">
        <v>0</v>
      </c>
    </row>
    <row r="449" spans="2:11" ht="14.1" customHeight="1" x14ac:dyDescent="0.2">
      <c r="B449" s="309">
        <v>41371</v>
      </c>
      <c r="C449" s="310" t="s">
        <v>787</v>
      </c>
      <c r="D449" s="310" t="s">
        <v>541</v>
      </c>
      <c r="E449" s="374" t="s">
        <v>1035</v>
      </c>
      <c r="F449" s="362">
        <v>42</v>
      </c>
      <c r="G449" s="362">
        <f t="shared" si="6"/>
        <v>280</v>
      </c>
      <c r="H449" s="362">
        <v>11760</v>
      </c>
      <c r="I449" s="363">
        <v>1.8219394979751065E-2</v>
      </c>
      <c r="J449" s="363">
        <v>6.5069267784825222E-5</v>
      </c>
      <c r="K449" s="362">
        <v>0</v>
      </c>
    </row>
    <row r="450" spans="2:11" ht="14.1" customHeight="1" x14ac:dyDescent="0.2">
      <c r="B450" s="309">
        <v>41371</v>
      </c>
      <c r="C450" s="310" t="s">
        <v>625</v>
      </c>
      <c r="D450" s="310" t="s">
        <v>541</v>
      </c>
      <c r="E450" s="374" t="s">
        <v>1034</v>
      </c>
      <c r="F450" s="362">
        <v>29</v>
      </c>
      <c r="G450" s="362">
        <f t="shared" si="6"/>
        <v>322</v>
      </c>
      <c r="H450" s="362">
        <v>9338</v>
      </c>
      <c r="I450" s="363">
        <v>1.4467067204159476E-2</v>
      </c>
      <c r="J450" s="363">
        <v>4.4928780137141229E-5</v>
      </c>
      <c r="K450" s="362">
        <v>0</v>
      </c>
    </row>
    <row r="451" spans="2:11" ht="14.1" customHeight="1" x14ac:dyDescent="0.2">
      <c r="B451" s="309">
        <v>41371</v>
      </c>
      <c r="C451" s="310" t="s">
        <v>644</v>
      </c>
      <c r="D451" s="310" t="s">
        <v>856</v>
      </c>
      <c r="E451" s="374" t="s">
        <v>1039</v>
      </c>
      <c r="F451" s="362">
        <v>152</v>
      </c>
      <c r="G451" s="362">
        <f t="shared" si="6"/>
        <v>450</v>
      </c>
      <c r="H451" s="362">
        <v>68400</v>
      </c>
      <c r="I451" s="363">
        <v>0.10596995039242965</v>
      </c>
      <c r="J451" s="363">
        <v>2.3548877864984369E-4</v>
      </c>
      <c r="K451" s="362">
        <v>0</v>
      </c>
    </row>
    <row r="452" spans="2:11" ht="14.1" customHeight="1" x14ac:dyDescent="0.2">
      <c r="B452" s="309">
        <v>41371</v>
      </c>
      <c r="C452" s="310" t="s">
        <v>644</v>
      </c>
      <c r="D452" s="310" t="s">
        <v>541</v>
      </c>
      <c r="E452" s="374" t="s">
        <v>1039</v>
      </c>
      <c r="F452" s="362">
        <v>101</v>
      </c>
      <c r="G452" s="362">
        <f t="shared" si="6"/>
        <v>465</v>
      </c>
      <c r="H452" s="362">
        <v>46965</v>
      </c>
      <c r="I452" s="363">
        <v>7.2761384797959919E-2</v>
      </c>
      <c r="J452" s="363">
        <v>1.5647609633969876E-4</v>
      </c>
      <c r="K452" s="362">
        <v>0</v>
      </c>
    </row>
    <row r="453" spans="2:11" ht="14.1" customHeight="1" x14ac:dyDescent="0.2">
      <c r="B453" s="309">
        <v>41371</v>
      </c>
      <c r="C453" s="310" t="s">
        <v>597</v>
      </c>
      <c r="D453" s="310" t="s">
        <v>541</v>
      </c>
      <c r="E453" s="374" t="s">
        <v>1034</v>
      </c>
      <c r="F453" s="362">
        <v>13</v>
      </c>
      <c r="G453" s="362">
        <f t="shared" si="6"/>
        <v>420</v>
      </c>
      <c r="H453" s="362">
        <v>5460</v>
      </c>
      <c r="I453" s="363">
        <v>8.4590048120272796E-3</v>
      </c>
      <c r="J453" s="363">
        <v>2.0140487647684E-5</v>
      </c>
      <c r="K453" s="362">
        <v>0</v>
      </c>
    </row>
    <row r="454" spans="2:11" ht="14.1" customHeight="1" x14ac:dyDescent="0.2">
      <c r="B454" s="309">
        <v>41371</v>
      </c>
      <c r="C454" s="310" t="s">
        <v>772</v>
      </c>
      <c r="D454" s="310" t="s">
        <v>541</v>
      </c>
      <c r="E454" s="374" t="s">
        <v>1035</v>
      </c>
      <c r="F454" s="362">
        <v>2</v>
      </c>
      <c r="G454" s="362">
        <f t="shared" si="6"/>
        <v>270</v>
      </c>
      <c r="H454" s="362">
        <v>540</v>
      </c>
      <c r="I454" s="363">
        <v>8.3660487151918149E-4</v>
      </c>
      <c r="J454" s="363">
        <v>3.0985365611821536E-6</v>
      </c>
      <c r="K454" s="362">
        <v>0</v>
      </c>
    </row>
    <row r="455" spans="2:11" ht="14.1" customHeight="1" x14ac:dyDescent="0.2">
      <c r="B455" s="309">
        <v>41371</v>
      </c>
      <c r="C455" s="310" t="s">
        <v>768</v>
      </c>
      <c r="D455" s="310" t="s">
        <v>541</v>
      </c>
      <c r="E455" s="374"/>
      <c r="F455" s="362">
        <v>15</v>
      </c>
      <c r="G455" s="362">
        <f t="shared" si="6"/>
        <v>639</v>
      </c>
      <c r="H455" s="362">
        <v>9585</v>
      </c>
      <c r="I455" s="363">
        <v>1.4849736469465472E-2</v>
      </c>
      <c r="J455" s="363">
        <v>2.3239024208866153E-5</v>
      </c>
      <c r="K455" s="362">
        <v>0</v>
      </c>
    </row>
    <row r="456" spans="2:11" ht="14.1" customHeight="1" x14ac:dyDescent="0.2">
      <c r="B456" s="309">
        <v>41372</v>
      </c>
      <c r="C456" s="310" t="s">
        <v>1009</v>
      </c>
      <c r="D456" s="310" t="s">
        <v>541</v>
      </c>
      <c r="E456" s="374" t="s">
        <v>1034</v>
      </c>
      <c r="F456" s="362">
        <v>1</v>
      </c>
      <c r="G456" s="362">
        <f t="shared" ref="G456:G519" si="7">H456/F456</f>
        <v>300</v>
      </c>
      <c r="H456" s="362">
        <v>300</v>
      </c>
      <c r="I456" s="363">
        <v>4.6478048417732305E-4</v>
      </c>
      <c r="J456" s="363">
        <v>1.5492682805910768E-6</v>
      </c>
      <c r="K456" s="362">
        <v>0</v>
      </c>
    </row>
    <row r="457" spans="2:11" ht="14.1" customHeight="1" x14ac:dyDescent="0.2">
      <c r="B457" s="309">
        <v>41372</v>
      </c>
      <c r="C457" s="310" t="s">
        <v>755</v>
      </c>
      <c r="D457" s="310" t="s">
        <v>541</v>
      </c>
      <c r="E457" s="374" t="s">
        <v>1034</v>
      </c>
      <c r="F457" s="362">
        <v>1</v>
      </c>
      <c r="G457" s="362">
        <f t="shared" si="7"/>
        <v>330</v>
      </c>
      <c r="H457" s="362">
        <v>330</v>
      </c>
      <c r="I457" s="363">
        <v>5.1125853259505541E-4</v>
      </c>
      <c r="J457" s="363">
        <v>1.5492682805910768E-6</v>
      </c>
      <c r="K457" s="362">
        <v>0</v>
      </c>
    </row>
    <row r="458" spans="2:11" ht="14.1" customHeight="1" x14ac:dyDescent="0.2">
      <c r="B458" s="309">
        <v>41373</v>
      </c>
      <c r="C458" s="310" t="s">
        <v>754</v>
      </c>
      <c r="D458" s="310" t="s">
        <v>856</v>
      </c>
      <c r="E458" s="374" t="s">
        <v>1036</v>
      </c>
      <c r="F458" s="362">
        <v>68</v>
      </c>
      <c r="G458" s="362">
        <f t="shared" si="7"/>
        <v>85</v>
      </c>
      <c r="H458" s="362">
        <v>5780</v>
      </c>
      <c r="I458" s="363">
        <v>8.9547706618164236E-3</v>
      </c>
      <c r="J458" s="363">
        <v>1.0535024308019322E-4</v>
      </c>
      <c r="K458" s="362">
        <v>0</v>
      </c>
    </row>
    <row r="459" spans="2:11" ht="14.1" customHeight="1" x14ac:dyDescent="0.2">
      <c r="B459" s="309">
        <v>41373</v>
      </c>
      <c r="C459" s="310" t="s">
        <v>916</v>
      </c>
      <c r="D459" s="310" t="s">
        <v>541</v>
      </c>
      <c r="E459" s="374" t="s">
        <v>1038</v>
      </c>
      <c r="F459" s="362">
        <v>21</v>
      </c>
      <c r="G459" s="362">
        <f t="shared" si="7"/>
        <v>195</v>
      </c>
      <c r="H459" s="362">
        <v>4095</v>
      </c>
      <c r="I459" s="363">
        <v>6.3442536090204593E-3</v>
      </c>
      <c r="J459" s="363">
        <v>3.2534633892412611E-5</v>
      </c>
      <c r="K459" s="362">
        <v>0</v>
      </c>
    </row>
    <row r="460" spans="2:11" ht="14.1" customHeight="1" x14ac:dyDescent="0.2">
      <c r="B460" s="309">
        <v>41373</v>
      </c>
      <c r="C460" s="310" t="s">
        <v>860</v>
      </c>
      <c r="D460" s="310" t="s">
        <v>856</v>
      </c>
      <c r="E460" s="374" t="s">
        <v>1035</v>
      </c>
      <c r="F460" s="362">
        <v>19</v>
      </c>
      <c r="G460" s="362">
        <f t="shared" si="7"/>
        <v>255</v>
      </c>
      <c r="H460" s="362">
        <v>4845</v>
      </c>
      <c r="I460" s="363">
        <v>7.5062048194637675E-3</v>
      </c>
      <c r="J460" s="363">
        <v>2.9436097331230461E-5</v>
      </c>
      <c r="K460" s="362">
        <v>0</v>
      </c>
    </row>
    <row r="461" spans="2:11" ht="14.1" customHeight="1" x14ac:dyDescent="0.2">
      <c r="B461" s="309">
        <v>41373</v>
      </c>
      <c r="C461" s="310" t="s">
        <v>993</v>
      </c>
      <c r="D461" s="310" t="s">
        <v>541</v>
      </c>
      <c r="E461" s="374" t="s">
        <v>1034</v>
      </c>
      <c r="F461" s="362">
        <v>2</v>
      </c>
      <c r="G461" s="362">
        <f t="shared" si="7"/>
        <v>280</v>
      </c>
      <c r="H461" s="362">
        <v>560</v>
      </c>
      <c r="I461" s="363">
        <v>8.6759023713100299E-4</v>
      </c>
      <c r="J461" s="363">
        <v>3.0985365611821536E-6</v>
      </c>
      <c r="K461" s="362">
        <v>0</v>
      </c>
    </row>
    <row r="462" spans="2:11" ht="14.1" customHeight="1" x14ac:dyDescent="0.2">
      <c r="B462" s="309">
        <v>41373</v>
      </c>
      <c r="C462" s="310" t="s">
        <v>644</v>
      </c>
      <c r="D462" s="310" t="s">
        <v>541</v>
      </c>
      <c r="E462" s="374" t="s">
        <v>1034</v>
      </c>
      <c r="F462" s="362">
        <v>121</v>
      </c>
      <c r="G462" s="362">
        <f t="shared" si="7"/>
        <v>330</v>
      </c>
      <c r="H462" s="362">
        <v>39930</v>
      </c>
      <c r="I462" s="363">
        <v>6.1862282444001701E-2</v>
      </c>
      <c r="J462" s="363">
        <v>1.8746146195152029E-4</v>
      </c>
      <c r="K462" s="362">
        <v>0</v>
      </c>
    </row>
    <row r="463" spans="2:11" ht="14.1" customHeight="1" x14ac:dyDescent="0.2">
      <c r="B463" s="309">
        <v>41373</v>
      </c>
      <c r="C463" s="310" t="s">
        <v>684</v>
      </c>
      <c r="D463" s="310" t="s">
        <v>541</v>
      </c>
      <c r="E463" s="374" t="s">
        <v>1034</v>
      </c>
      <c r="F463" s="362">
        <v>258</v>
      </c>
      <c r="G463" s="362">
        <f t="shared" si="7"/>
        <v>390</v>
      </c>
      <c r="H463" s="362">
        <v>100620</v>
      </c>
      <c r="I463" s="363">
        <v>0.15588737439307415</v>
      </c>
      <c r="J463" s="363">
        <v>3.997112163924978E-4</v>
      </c>
      <c r="K463" s="362">
        <v>0</v>
      </c>
    </row>
    <row r="464" spans="2:11" ht="14.1" customHeight="1" x14ac:dyDescent="0.2">
      <c r="B464" s="309">
        <v>41373</v>
      </c>
      <c r="C464" s="310" t="s">
        <v>649</v>
      </c>
      <c r="D464" s="310" t="s">
        <v>856</v>
      </c>
      <c r="E464" s="374" t="s">
        <v>1034</v>
      </c>
      <c r="F464" s="362">
        <v>3</v>
      </c>
      <c r="G464" s="362">
        <f t="shared" si="7"/>
        <v>270</v>
      </c>
      <c r="H464" s="362">
        <v>810</v>
      </c>
      <c r="I464" s="363">
        <v>1.2549073072787723E-3</v>
      </c>
      <c r="J464" s="363">
        <v>4.6478048417732308E-6</v>
      </c>
      <c r="K464" s="362">
        <v>0</v>
      </c>
    </row>
    <row r="465" spans="2:11" ht="14.1" customHeight="1" x14ac:dyDescent="0.2">
      <c r="B465" s="309">
        <v>41373</v>
      </c>
      <c r="C465" s="310" t="s">
        <v>855</v>
      </c>
      <c r="D465" s="310" t="s">
        <v>541</v>
      </c>
      <c r="E465" s="374" t="s">
        <v>1034</v>
      </c>
      <c r="F465" s="362">
        <v>4</v>
      </c>
      <c r="G465" s="362">
        <f t="shared" si="7"/>
        <v>410</v>
      </c>
      <c r="H465" s="362">
        <v>1640</v>
      </c>
      <c r="I465" s="363">
        <v>2.5407999801693661E-3</v>
      </c>
      <c r="J465" s="363">
        <v>6.1970731223643072E-6</v>
      </c>
      <c r="K465" s="362">
        <v>0</v>
      </c>
    </row>
    <row r="466" spans="2:11" ht="14.1" customHeight="1" x14ac:dyDescent="0.2">
      <c r="B466" s="309">
        <v>41373</v>
      </c>
      <c r="C466" s="310" t="s">
        <v>729</v>
      </c>
      <c r="D466" s="310" t="s">
        <v>541</v>
      </c>
      <c r="E466" s="374" t="s">
        <v>1034</v>
      </c>
      <c r="F466" s="362">
        <v>85</v>
      </c>
      <c r="G466" s="362">
        <f t="shared" si="7"/>
        <v>390</v>
      </c>
      <c r="H466" s="362">
        <v>33150</v>
      </c>
      <c r="I466" s="363">
        <v>5.1358243501594195E-2</v>
      </c>
      <c r="J466" s="363">
        <v>1.3168780385024154E-4</v>
      </c>
      <c r="K466" s="362">
        <v>0</v>
      </c>
    </row>
    <row r="467" spans="2:11" ht="14.1" customHeight="1" x14ac:dyDescent="0.2">
      <c r="B467" s="309">
        <v>41373</v>
      </c>
      <c r="C467" s="310" t="s">
        <v>739</v>
      </c>
      <c r="D467" s="310" t="s">
        <v>541</v>
      </c>
      <c r="E467" s="374" t="s">
        <v>1035</v>
      </c>
      <c r="F467" s="362">
        <v>62</v>
      </c>
      <c r="G467" s="362">
        <f t="shared" si="7"/>
        <v>465</v>
      </c>
      <c r="H467" s="362">
        <v>28830</v>
      </c>
      <c r="I467" s="363">
        <v>4.4665404529440747E-2</v>
      </c>
      <c r="J467" s="363">
        <v>9.6054633396646763E-5</v>
      </c>
      <c r="K467" s="362">
        <v>0</v>
      </c>
    </row>
    <row r="468" spans="2:11" ht="14.1" customHeight="1" x14ac:dyDescent="0.2">
      <c r="B468" s="309">
        <v>41373</v>
      </c>
      <c r="C468" s="310" t="s">
        <v>734</v>
      </c>
      <c r="D468" s="310" t="s">
        <v>541</v>
      </c>
      <c r="E468" s="374" t="s">
        <v>1035</v>
      </c>
      <c r="F468" s="362">
        <v>89</v>
      </c>
      <c r="G468" s="362">
        <f t="shared" si="7"/>
        <v>370</v>
      </c>
      <c r="H468" s="362">
        <v>32930</v>
      </c>
      <c r="I468" s="363">
        <v>5.1017404479864158E-2</v>
      </c>
      <c r="J468" s="363">
        <v>1.3788487697260585E-4</v>
      </c>
      <c r="K468" s="362">
        <v>0</v>
      </c>
    </row>
    <row r="469" spans="2:11" ht="14.1" customHeight="1" x14ac:dyDescent="0.2">
      <c r="B469" s="309">
        <v>41373</v>
      </c>
      <c r="C469" s="310" t="s">
        <v>739</v>
      </c>
      <c r="D469" s="310" t="s">
        <v>541</v>
      </c>
      <c r="E469" s="374" t="s">
        <v>1037</v>
      </c>
      <c r="F469" s="362">
        <v>62</v>
      </c>
      <c r="G469" s="362">
        <f t="shared" si="7"/>
        <v>455</v>
      </c>
      <c r="H469" s="362">
        <v>28210</v>
      </c>
      <c r="I469" s="363">
        <v>4.3704858195474275E-2</v>
      </c>
      <c r="J469" s="363">
        <v>9.6054633396646763E-5</v>
      </c>
      <c r="K469" s="362">
        <v>0</v>
      </c>
    </row>
    <row r="470" spans="2:11" ht="14.1" customHeight="1" x14ac:dyDescent="0.2">
      <c r="B470" s="309">
        <v>41373</v>
      </c>
      <c r="C470" s="310" t="s">
        <v>738</v>
      </c>
      <c r="D470" s="310" t="s">
        <v>541</v>
      </c>
      <c r="E470" s="374" t="s">
        <v>1035</v>
      </c>
      <c r="F470" s="362">
        <v>44</v>
      </c>
      <c r="G470" s="362">
        <f t="shared" si="7"/>
        <v>170</v>
      </c>
      <c r="H470" s="362">
        <v>7480</v>
      </c>
      <c r="I470" s="363">
        <v>1.1588526738821254E-2</v>
      </c>
      <c r="J470" s="363">
        <v>6.8167804346007374E-5</v>
      </c>
      <c r="K470" s="362">
        <v>0</v>
      </c>
    </row>
    <row r="471" spans="2:11" ht="14.1" customHeight="1" x14ac:dyDescent="0.2">
      <c r="B471" s="309">
        <v>41374</v>
      </c>
      <c r="C471" s="310" t="s">
        <v>783</v>
      </c>
      <c r="D471" s="310" t="s">
        <v>541</v>
      </c>
      <c r="E471" s="374" t="s">
        <v>1035</v>
      </c>
      <c r="F471" s="362">
        <v>5</v>
      </c>
      <c r="G471" s="362">
        <f t="shared" si="7"/>
        <v>125</v>
      </c>
      <c r="H471" s="362">
        <v>625</v>
      </c>
      <c r="I471" s="363">
        <v>9.6829267536942298E-4</v>
      </c>
      <c r="J471" s="363">
        <v>7.7463414029553836E-6</v>
      </c>
      <c r="K471" s="362">
        <v>0</v>
      </c>
    </row>
    <row r="472" spans="2:11" ht="14.1" customHeight="1" x14ac:dyDescent="0.2">
      <c r="B472" s="309">
        <v>41374</v>
      </c>
      <c r="C472" s="310" t="s">
        <v>1033</v>
      </c>
      <c r="D472" s="310" t="s">
        <v>541</v>
      </c>
      <c r="E472" s="374" t="s">
        <v>1037</v>
      </c>
      <c r="F472" s="362">
        <v>2</v>
      </c>
      <c r="G472" s="362">
        <f t="shared" si="7"/>
        <v>225</v>
      </c>
      <c r="H472" s="362">
        <v>450</v>
      </c>
      <c r="I472" s="363">
        <v>6.9717072626598463E-4</v>
      </c>
      <c r="J472" s="363">
        <v>3.0985365611821536E-6</v>
      </c>
      <c r="K472" s="362">
        <v>0</v>
      </c>
    </row>
    <row r="473" spans="2:11" ht="14.1" customHeight="1" x14ac:dyDescent="0.2">
      <c r="B473" s="309">
        <v>41374</v>
      </c>
      <c r="C473" s="310" t="s">
        <v>955</v>
      </c>
      <c r="D473" s="310" t="s">
        <v>856</v>
      </c>
      <c r="E473" s="374" t="s">
        <v>1034</v>
      </c>
      <c r="F473" s="362">
        <v>130</v>
      </c>
      <c r="G473" s="362">
        <f t="shared" si="7"/>
        <v>300</v>
      </c>
      <c r="H473" s="362">
        <v>39000</v>
      </c>
      <c r="I473" s="363">
        <v>6.0421462943052E-2</v>
      </c>
      <c r="J473" s="363">
        <v>2.0140487647684E-4</v>
      </c>
      <c r="K473" s="362">
        <v>0</v>
      </c>
    </row>
    <row r="474" spans="2:11" ht="14.1" customHeight="1" x14ac:dyDescent="0.2">
      <c r="B474" s="309">
        <v>41374</v>
      </c>
      <c r="C474" s="310" t="s">
        <v>647</v>
      </c>
      <c r="D474" s="310" t="s">
        <v>856</v>
      </c>
      <c r="E474" s="374" t="s">
        <v>1039</v>
      </c>
      <c r="F474" s="362">
        <v>1</v>
      </c>
      <c r="G474" s="362">
        <f t="shared" si="7"/>
        <v>325</v>
      </c>
      <c r="H474" s="362">
        <v>325</v>
      </c>
      <c r="I474" s="363">
        <v>5.0351219119209993E-4</v>
      </c>
      <c r="J474" s="363">
        <v>1.5492682805910768E-6</v>
      </c>
      <c r="K474" s="362">
        <v>0</v>
      </c>
    </row>
    <row r="475" spans="2:11" ht="14.1" customHeight="1" x14ac:dyDescent="0.2">
      <c r="B475" s="309">
        <v>41374</v>
      </c>
      <c r="C475" s="310" t="s">
        <v>559</v>
      </c>
      <c r="D475" s="310" t="s">
        <v>541</v>
      </c>
      <c r="E475" s="374" t="s">
        <v>1034</v>
      </c>
      <c r="F475" s="362">
        <v>141</v>
      </c>
      <c r="G475" s="362">
        <f t="shared" si="7"/>
        <v>395</v>
      </c>
      <c r="H475" s="362">
        <v>55695</v>
      </c>
      <c r="I475" s="363">
        <v>8.628649688752002E-2</v>
      </c>
      <c r="J475" s="363">
        <v>2.1844682756334184E-4</v>
      </c>
      <c r="K475" s="362">
        <v>0</v>
      </c>
    </row>
    <row r="476" spans="2:11" ht="14.1" customHeight="1" x14ac:dyDescent="0.2">
      <c r="B476" s="309">
        <v>41374</v>
      </c>
      <c r="C476" s="310" t="s">
        <v>729</v>
      </c>
      <c r="D476" s="310" t="s">
        <v>541</v>
      </c>
      <c r="E476" s="374" t="s">
        <v>1034</v>
      </c>
      <c r="F476" s="362">
        <v>74</v>
      </c>
      <c r="G476" s="362">
        <f t="shared" si="7"/>
        <v>405</v>
      </c>
      <c r="H476" s="362">
        <v>29970</v>
      </c>
      <c r="I476" s="363">
        <v>4.643157036931457E-2</v>
      </c>
      <c r="J476" s="363">
        <v>1.1464585276373968E-4</v>
      </c>
      <c r="K476" s="362">
        <v>0</v>
      </c>
    </row>
    <row r="477" spans="2:11" ht="14.1" customHeight="1" x14ac:dyDescent="0.2">
      <c r="B477" s="309">
        <v>41374</v>
      </c>
      <c r="C477" s="310" t="s">
        <v>647</v>
      </c>
      <c r="D477" s="310" t="s">
        <v>541</v>
      </c>
      <c r="E477" s="374" t="s">
        <v>1036</v>
      </c>
      <c r="F477" s="362">
        <v>45</v>
      </c>
      <c r="G477" s="362">
        <f t="shared" si="7"/>
        <v>515</v>
      </c>
      <c r="H477" s="362">
        <v>23175</v>
      </c>
      <c r="I477" s="363">
        <v>3.5904292402698205E-2</v>
      </c>
      <c r="J477" s="363">
        <v>6.9717072626598458E-5</v>
      </c>
      <c r="K477" s="362">
        <v>0</v>
      </c>
    </row>
    <row r="478" spans="2:11" ht="14.1" customHeight="1" x14ac:dyDescent="0.2">
      <c r="B478" s="309">
        <v>41375</v>
      </c>
      <c r="C478" s="310" t="s">
        <v>649</v>
      </c>
      <c r="D478" s="310" t="s">
        <v>541</v>
      </c>
      <c r="E478" s="374" t="s">
        <v>1034</v>
      </c>
      <c r="F478" s="362">
        <v>4</v>
      </c>
      <c r="G478" s="362">
        <f t="shared" si="7"/>
        <v>175</v>
      </c>
      <c r="H478" s="362">
        <v>700</v>
      </c>
      <c r="I478" s="363">
        <v>1.0844877964137538E-3</v>
      </c>
      <c r="J478" s="363">
        <v>6.1970731223643072E-6</v>
      </c>
      <c r="K478" s="362">
        <v>0</v>
      </c>
    </row>
    <row r="479" spans="2:11" ht="14.1" customHeight="1" x14ac:dyDescent="0.2">
      <c r="B479" s="309">
        <v>41375</v>
      </c>
      <c r="C479" s="310" t="s">
        <v>752</v>
      </c>
      <c r="D479" s="310" t="s">
        <v>856</v>
      </c>
      <c r="E479" s="374" t="s">
        <v>1034</v>
      </c>
      <c r="F479" s="362">
        <v>47</v>
      </c>
      <c r="G479" s="362">
        <f t="shared" si="7"/>
        <v>270</v>
      </c>
      <c r="H479" s="362">
        <v>12690</v>
      </c>
      <c r="I479" s="363">
        <v>1.9660214480700766E-2</v>
      </c>
      <c r="J479" s="363">
        <v>7.281560918778061E-5</v>
      </c>
      <c r="K479" s="362">
        <v>0</v>
      </c>
    </row>
    <row r="480" spans="2:11" ht="14.1" customHeight="1" x14ac:dyDescent="0.2">
      <c r="B480" s="309">
        <v>41376</v>
      </c>
      <c r="C480" s="310" t="s">
        <v>634</v>
      </c>
      <c r="D480" s="310" t="s">
        <v>541</v>
      </c>
      <c r="E480" s="374" t="s">
        <v>1035</v>
      </c>
      <c r="F480" s="362">
        <v>34</v>
      </c>
      <c r="G480" s="362">
        <f t="shared" si="7"/>
        <v>115</v>
      </c>
      <c r="H480" s="362">
        <v>3910</v>
      </c>
      <c r="I480" s="363">
        <v>6.0576389771111105E-3</v>
      </c>
      <c r="J480" s="363">
        <v>5.2675121540096611E-5</v>
      </c>
      <c r="K480" s="362">
        <v>0</v>
      </c>
    </row>
    <row r="481" spans="2:11" ht="14.1" customHeight="1" x14ac:dyDescent="0.2">
      <c r="B481" s="309">
        <v>41376</v>
      </c>
      <c r="C481" s="310" t="s">
        <v>758</v>
      </c>
      <c r="D481" s="310" t="s">
        <v>541</v>
      </c>
      <c r="E481" s="374" t="s">
        <v>1034</v>
      </c>
      <c r="F481" s="362">
        <v>8</v>
      </c>
      <c r="G481" s="362">
        <f t="shared" si="7"/>
        <v>300</v>
      </c>
      <c r="H481" s="362">
        <v>2400</v>
      </c>
      <c r="I481" s="363">
        <v>3.7182438734185844E-3</v>
      </c>
      <c r="J481" s="363">
        <v>1.2394146244728614E-5</v>
      </c>
      <c r="K481" s="362">
        <v>0</v>
      </c>
    </row>
    <row r="482" spans="2:11" ht="14.1" customHeight="1" x14ac:dyDescent="0.2">
      <c r="B482" s="309">
        <v>41376</v>
      </c>
      <c r="C482" s="310" t="s">
        <v>920</v>
      </c>
      <c r="D482" s="310" t="s">
        <v>856</v>
      </c>
      <c r="E482" s="374" t="s">
        <v>1034</v>
      </c>
      <c r="F482" s="362">
        <v>69</v>
      </c>
      <c r="G482" s="362">
        <f t="shared" si="7"/>
        <v>390</v>
      </c>
      <c r="H482" s="362">
        <v>26910</v>
      </c>
      <c r="I482" s="363">
        <v>4.1690809430705876E-2</v>
      </c>
      <c r="J482" s="363">
        <v>1.068995113607843E-4</v>
      </c>
      <c r="K482" s="362">
        <v>0</v>
      </c>
    </row>
    <row r="483" spans="2:11" ht="14.1" customHeight="1" x14ac:dyDescent="0.2">
      <c r="B483" s="309">
        <v>41376</v>
      </c>
      <c r="C483" s="310" t="s">
        <v>911</v>
      </c>
      <c r="D483" s="310" t="s">
        <v>541</v>
      </c>
      <c r="E483" s="374" t="s">
        <v>1034</v>
      </c>
      <c r="F483" s="362">
        <v>111</v>
      </c>
      <c r="G483" s="362">
        <f t="shared" si="7"/>
        <v>505</v>
      </c>
      <c r="H483" s="362">
        <v>56055</v>
      </c>
      <c r="I483" s="363">
        <v>8.6844233468532817E-2</v>
      </c>
      <c r="J483" s="363">
        <v>1.7196877914560954E-4</v>
      </c>
      <c r="K483" s="362">
        <v>0</v>
      </c>
    </row>
    <row r="484" spans="2:11" ht="14.1" customHeight="1" x14ac:dyDescent="0.2">
      <c r="B484" s="309">
        <v>41377</v>
      </c>
      <c r="C484" s="310" t="s">
        <v>1013</v>
      </c>
      <c r="D484" s="310" t="s">
        <v>541</v>
      </c>
      <c r="E484" s="374" t="s">
        <v>1035</v>
      </c>
      <c r="F484" s="362">
        <v>10</v>
      </c>
      <c r="G484" s="362">
        <f t="shared" si="7"/>
        <v>0</v>
      </c>
      <c r="H484" s="362">
        <v>0</v>
      </c>
      <c r="I484" s="363">
        <v>0</v>
      </c>
      <c r="J484" s="363">
        <v>1.5492682805910767E-5</v>
      </c>
      <c r="K484" s="362">
        <v>0</v>
      </c>
    </row>
    <row r="485" spans="2:11" ht="14.1" customHeight="1" x14ac:dyDescent="0.2">
      <c r="B485" s="309">
        <v>41378</v>
      </c>
      <c r="C485" s="310" t="s">
        <v>774</v>
      </c>
      <c r="D485" s="310" t="s">
        <v>541</v>
      </c>
      <c r="E485" s="374" t="s">
        <v>1035</v>
      </c>
      <c r="F485" s="362">
        <v>10</v>
      </c>
      <c r="G485" s="362">
        <f t="shared" si="7"/>
        <v>120</v>
      </c>
      <c r="H485" s="362">
        <v>1200</v>
      </c>
      <c r="I485" s="363">
        <v>1.8591219367092922E-3</v>
      </c>
      <c r="J485" s="363">
        <v>1.5492682805910767E-5</v>
      </c>
      <c r="K485" s="362">
        <v>0</v>
      </c>
    </row>
    <row r="486" spans="2:11" ht="14.1" customHeight="1" x14ac:dyDescent="0.2">
      <c r="B486" s="309">
        <v>41378</v>
      </c>
      <c r="C486" s="310" t="s">
        <v>779</v>
      </c>
      <c r="D486" s="310" t="s">
        <v>541</v>
      </c>
      <c r="E486" s="374" t="s">
        <v>1035</v>
      </c>
      <c r="F486" s="362">
        <v>21</v>
      </c>
      <c r="G486" s="362">
        <f t="shared" si="7"/>
        <v>270</v>
      </c>
      <c r="H486" s="362">
        <v>5670</v>
      </c>
      <c r="I486" s="363">
        <v>8.7843511509514052E-3</v>
      </c>
      <c r="J486" s="363">
        <v>3.2534633892412611E-5</v>
      </c>
      <c r="K486" s="362">
        <v>0</v>
      </c>
    </row>
    <row r="487" spans="2:11" ht="14.1" customHeight="1" x14ac:dyDescent="0.2">
      <c r="B487" s="309">
        <v>41378</v>
      </c>
      <c r="C487" s="310" t="s">
        <v>821</v>
      </c>
      <c r="D487" s="310" t="s">
        <v>541</v>
      </c>
      <c r="E487" s="374" t="s">
        <v>1035</v>
      </c>
      <c r="F487" s="362">
        <v>44</v>
      </c>
      <c r="G487" s="362">
        <f t="shared" si="7"/>
        <v>547</v>
      </c>
      <c r="H487" s="362">
        <v>24068</v>
      </c>
      <c r="I487" s="363">
        <v>3.7287788977266034E-2</v>
      </c>
      <c r="J487" s="363">
        <v>6.8167804346007374E-5</v>
      </c>
      <c r="K487" s="362">
        <v>0</v>
      </c>
    </row>
    <row r="488" spans="2:11" ht="14.1" customHeight="1" x14ac:dyDescent="0.2">
      <c r="B488" s="309">
        <v>41378</v>
      </c>
      <c r="C488" s="310" t="s">
        <v>557</v>
      </c>
      <c r="D488" s="310" t="s">
        <v>541</v>
      </c>
      <c r="E488" s="374" t="s">
        <v>1034</v>
      </c>
      <c r="F488" s="362">
        <v>81</v>
      </c>
      <c r="G488" s="362">
        <f t="shared" si="7"/>
        <v>650</v>
      </c>
      <c r="H488" s="362">
        <v>52650</v>
      </c>
      <c r="I488" s="363">
        <v>8.1568974973120198E-2</v>
      </c>
      <c r="J488" s="363">
        <v>1.2549073072787723E-4</v>
      </c>
      <c r="K488" s="362">
        <v>0</v>
      </c>
    </row>
    <row r="489" spans="2:11" ht="14.1" customHeight="1" x14ac:dyDescent="0.2">
      <c r="B489" s="309">
        <v>41379</v>
      </c>
      <c r="C489" s="310" t="s">
        <v>989</v>
      </c>
      <c r="D489" s="310" t="s">
        <v>856</v>
      </c>
      <c r="E489" s="374" t="s">
        <v>1037</v>
      </c>
      <c r="F489" s="362">
        <v>6</v>
      </c>
      <c r="G489" s="362">
        <f t="shared" si="7"/>
        <v>150</v>
      </c>
      <c r="H489" s="362">
        <v>900</v>
      </c>
      <c r="I489" s="363">
        <v>1.3943414525319693E-3</v>
      </c>
      <c r="J489" s="363">
        <v>9.2956096835464617E-6</v>
      </c>
      <c r="K489" s="362">
        <v>0</v>
      </c>
    </row>
    <row r="490" spans="2:11" ht="14.1" customHeight="1" x14ac:dyDescent="0.2">
      <c r="B490" s="309">
        <v>41379</v>
      </c>
      <c r="C490" s="310" t="s">
        <v>955</v>
      </c>
      <c r="D490" s="310" t="s">
        <v>541</v>
      </c>
      <c r="E490" s="374" t="s">
        <v>1034</v>
      </c>
      <c r="F490" s="362">
        <v>2</v>
      </c>
      <c r="G490" s="362">
        <f t="shared" si="7"/>
        <v>390</v>
      </c>
      <c r="H490" s="362">
        <v>780</v>
      </c>
      <c r="I490" s="363">
        <v>1.20842925886104E-3</v>
      </c>
      <c r="J490" s="363">
        <v>3.0985365611821536E-6</v>
      </c>
      <c r="K490" s="362">
        <v>0</v>
      </c>
    </row>
    <row r="491" spans="2:11" ht="14.1" customHeight="1" x14ac:dyDescent="0.2">
      <c r="B491" s="309">
        <v>41379</v>
      </c>
      <c r="C491" s="310" t="s">
        <v>647</v>
      </c>
      <c r="D491" s="310" t="s">
        <v>541</v>
      </c>
      <c r="E491" s="374" t="s">
        <v>1042</v>
      </c>
      <c r="F491" s="362">
        <v>3</v>
      </c>
      <c r="G491" s="362">
        <f t="shared" si="7"/>
        <v>105</v>
      </c>
      <c r="H491" s="362">
        <v>315</v>
      </c>
      <c r="I491" s="363">
        <v>4.8801950838618923E-4</v>
      </c>
      <c r="J491" s="363">
        <v>4.6478048417732308E-6</v>
      </c>
      <c r="K491" s="362">
        <v>0</v>
      </c>
    </row>
    <row r="492" spans="2:11" ht="14.1" customHeight="1" x14ac:dyDescent="0.2">
      <c r="B492" s="309">
        <v>41379</v>
      </c>
      <c r="C492" s="310" t="s">
        <v>668</v>
      </c>
      <c r="D492" s="310" t="s">
        <v>541</v>
      </c>
      <c r="E492" s="374" t="s">
        <v>1035</v>
      </c>
      <c r="F492" s="362">
        <v>11</v>
      </c>
      <c r="G492" s="362">
        <f t="shared" si="7"/>
        <v>420</v>
      </c>
      <c r="H492" s="362">
        <v>4620</v>
      </c>
      <c r="I492" s="363">
        <v>7.1576194563307749E-3</v>
      </c>
      <c r="J492" s="363">
        <v>1.7041951086501844E-5</v>
      </c>
      <c r="K492" s="362">
        <v>0</v>
      </c>
    </row>
    <row r="493" spans="2:11" ht="14.1" customHeight="1" x14ac:dyDescent="0.2">
      <c r="B493" s="309">
        <v>41380</v>
      </c>
      <c r="C493" s="310" t="s">
        <v>996</v>
      </c>
      <c r="D493" s="310" t="s">
        <v>541</v>
      </c>
      <c r="E493" s="374" t="s">
        <v>1034</v>
      </c>
      <c r="F493" s="362">
        <v>37</v>
      </c>
      <c r="G493" s="362">
        <f t="shared" si="7"/>
        <v>291</v>
      </c>
      <c r="H493" s="362">
        <v>10767</v>
      </c>
      <c r="I493" s="363">
        <v>1.6680971577124126E-2</v>
      </c>
      <c r="J493" s="363">
        <v>5.732292638186984E-5</v>
      </c>
      <c r="K493" s="362">
        <v>0</v>
      </c>
    </row>
    <row r="494" spans="2:11" ht="14.1" customHeight="1" x14ac:dyDescent="0.2">
      <c r="B494" s="309">
        <v>41380</v>
      </c>
      <c r="C494" s="310" t="s">
        <v>993</v>
      </c>
      <c r="D494" s="310" t="s">
        <v>541</v>
      </c>
      <c r="E494" s="374" t="s">
        <v>1034</v>
      </c>
      <c r="F494" s="362">
        <v>2</v>
      </c>
      <c r="G494" s="362">
        <f t="shared" si="7"/>
        <v>225</v>
      </c>
      <c r="H494" s="362">
        <v>450</v>
      </c>
      <c r="I494" s="363">
        <v>6.9717072626598463E-4</v>
      </c>
      <c r="J494" s="363">
        <v>3.0985365611821536E-6</v>
      </c>
      <c r="K494" s="362">
        <v>0</v>
      </c>
    </row>
    <row r="495" spans="2:11" ht="14.1" customHeight="1" x14ac:dyDescent="0.2">
      <c r="B495" s="309">
        <v>41380</v>
      </c>
      <c r="C495" s="310" t="s">
        <v>830</v>
      </c>
      <c r="D495" s="310" t="s">
        <v>541</v>
      </c>
      <c r="E495" s="374" t="s">
        <v>1037</v>
      </c>
      <c r="F495" s="362">
        <v>6</v>
      </c>
      <c r="G495" s="362">
        <f t="shared" si="7"/>
        <v>351</v>
      </c>
      <c r="H495" s="362">
        <v>2106</v>
      </c>
      <c r="I495" s="363">
        <v>3.2627589989248076E-3</v>
      </c>
      <c r="J495" s="363">
        <v>9.2956096835464617E-6</v>
      </c>
      <c r="K495" s="362">
        <v>0</v>
      </c>
    </row>
    <row r="496" spans="2:11" ht="14.1" customHeight="1" x14ac:dyDescent="0.2">
      <c r="B496" s="309">
        <v>41380</v>
      </c>
      <c r="C496" s="310" t="s">
        <v>637</v>
      </c>
      <c r="D496" s="310" t="s">
        <v>541</v>
      </c>
      <c r="E496" s="374" t="s">
        <v>1037</v>
      </c>
      <c r="F496" s="362">
        <v>162</v>
      </c>
      <c r="G496" s="362">
        <f t="shared" si="7"/>
        <v>435</v>
      </c>
      <c r="H496" s="362">
        <v>70470</v>
      </c>
      <c r="I496" s="363">
        <v>0.10917693573325318</v>
      </c>
      <c r="J496" s="363">
        <v>2.5098146145575447E-4</v>
      </c>
      <c r="K496" s="362">
        <v>0</v>
      </c>
    </row>
    <row r="497" spans="2:11" ht="14.1" customHeight="1" x14ac:dyDescent="0.2">
      <c r="B497" s="309">
        <v>41380</v>
      </c>
      <c r="C497" s="310" t="s">
        <v>791</v>
      </c>
      <c r="D497" s="310" t="s">
        <v>541</v>
      </c>
      <c r="E497" s="374" t="s">
        <v>1034</v>
      </c>
      <c r="F497" s="362">
        <v>208</v>
      </c>
      <c r="G497" s="362">
        <f t="shared" si="7"/>
        <v>485</v>
      </c>
      <c r="H497" s="362">
        <v>100880</v>
      </c>
      <c r="I497" s="363">
        <v>0.15629018414602783</v>
      </c>
      <c r="J497" s="363">
        <v>3.22247802362944E-4</v>
      </c>
      <c r="K497" s="362">
        <v>0</v>
      </c>
    </row>
    <row r="498" spans="2:11" ht="14.1" customHeight="1" x14ac:dyDescent="0.2">
      <c r="B498" s="309">
        <v>41380</v>
      </c>
      <c r="C498" s="310" t="s">
        <v>716</v>
      </c>
      <c r="D498" s="310" t="s">
        <v>541</v>
      </c>
      <c r="E498" s="374" t="s">
        <v>1038</v>
      </c>
      <c r="F498" s="362">
        <v>66</v>
      </c>
      <c r="G498" s="362">
        <f t="shared" si="7"/>
        <v>450</v>
      </c>
      <c r="H498" s="362">
        <v>29700</v>
      </c>
      <c r="I498" s="363">
        <v>4.601326793355498E-2</v>
      </c>
      <c r="J498" s="363">
        <v>1.0225170651901107E-4</v>
      </c>
      <c r="K498" s="362">
        <v>0</v>
      </c>
    </row>
    <row r="499" spans="2:11" ht="14.1" customHeight="1" x14ac:dyDescent="0.2">
      <c r="B499" s="309">
        <v>41380</v>
      </c>
      <c r="C499" s="310" t="s">
        <v>912</v>
      </c>
      <c r="D499" s="310" t="s">
        <v>541</v>
      </c>
      <c r="E499" s="374" t="s">
        <v>1038</v>
      </c>
      <c r="F499" s="362">
        <v>64</v>
      </c>
      <c r="G499" s="362">
        <f t="shared" si="7"/>
        <v>655</v>
      </c>
      <c r="H499" s="362">
        <v>41920</v>
      </c>
      <c r="I499" s="363">
        <v>6.4945326322377941E-2</v>
      </c>
      <c r="J499" s="363">
        <v>9.9153169957828916E-5</v>
      </c>
      <c r="K499" s="362">
        <v>0</v>
      </c>
    </row>
    <row r="500" spans="2:11" ht="14.1" customHeight="1" x14ac:dyDescent="0.2">
      <c r="B500" s="309">
        <v>41380</v>
      </c>
      <c r="C500" s="310" t="s">
        <v>736</v>
      </c>
      <c r="D500" s="310" t="s">
        <v>541</v>
      </c>
      <c r="E500" s="374" t="s">
        <v>1035</v>
      </c>
      <c r="F500" s="362">
        <v>1</v>
      </c>
      <c r="G500" s="362">
        <f t="shared" si="7"/>
        <v>180</v>
      </c>
      <c r="H500" s="362">
        <v>180</v>
      </c>
      <c r="I500" s="363">
        <v>2.7886829050639383E-4</v>
      </c>
      <c r="J500" s="363">
        <v>1.5492682805910768E-6</v>
      </c>
      <c r="K500" s="362">
        <v>0</v>
      </c>
    </row>
    <row r="501" spans="2:11" ht="14.1" customHeight="1" x14ac:dyDescent="0.2">
      <c r="B501" s="309">
        <v>41381</v>
      </c>
      <c r="C501" s="310" t="s">
        <v>660</v>
      </c>
      <c r="D501" s="310" t="s">
        <v>541</v>
      </c>
      <c r="E501" s="374" t="s">
        <v>1035</v>
      </c>
      <c r="F501" s="362">
        <v>6</v>
      </c>
      <c r="G501" s="362">
        <f t="shared" si="7"/>
        <v>75</v>
      </c>
      <c r="H501" s="362">
        <v>450</v>
      </c>
      <c r="I501" s="363">
        <v>6.9717072626598463E-4</v>
      </c>
      <c r="J501" s="363">
        <v>9.2956096835464617E-6</v>
      </c>
      <c r="K501" s="362">
        <v>0</v>
      </c>
    </row>
    <row r="502" spans="2:11" ht="14.1" customHeight="1" x14ac:dyDescent="0.2">
      <c r="B502" s="309">
        <v>41381</v>
      </c>
      <c r="C502" s="310" t="s">
        <v>647</v>
      </c>
      <c r="D502" s="310" t="s">
        <v>541</v>
      </c>
      <c r="E502" s="374" t="s">
        <v>1042</v>
      </c>
      <c r="F502" s="362">
        <v>19</v>
      </c>
      <c r="G502" s="362">
        <f t="shared" si="7"/>
        <v>165</v>
      </c>
      <c r="H502" s="362">
        <v>3135</v>
      </c>
      <c r="I502" s="363">
        <v>4.8569560596530255E-3</v>
      </c>
      <c r="J502" s="363">
        <v>2.9436097331230461E-5</v>
      </c>
      <c r="K502" s="362">
        <v>0</v>
      </c>
    </row>
    <row r="503" spans="2:11" ht="14.1" customHeight="1" x14ac:dyDescent="0.2">
      <c r="B503" s="309">
        <v>41381</v>
      </c>
      <c r="C503" s="310" t="s">
        <v>737</v>
      </c>
      <c r="D503" s="310" t="s">
        <v>856</v>
      </c>
      <c r="E503" s="374" t="s">
        <v>1035</v>
      </c>
      <c r="F503" s="362">
        <v>1</v>
      </c>
      <c r="G503" s="362">
        <f t="shared" si="7"/>
        <v>220</v>
      </c>
      <c r="H503" s="362">
        <v>220</v>
      </c>
      <c r="I503" s="363">
        <v>3.4083902173003689E-4</v>
      </c>
      <c r="J503" s="363">
        <v>1.5492682805910768E-6</v>
      </c>
      <c r="K503" s="362">
        <v>0</v>
      </c>
    </row>
    <row r="504" spans="2:11" ht="14.1" customHeight="1" x14ac:dyDescent="0.2">
      <c r="B504" s="309">
        <v>41381</v>
      </c>
      <c r="C504" s="310" t="s">
        <v>647</v>
      </c>
      <c r="D504" s="310" t="s">
        <v>856</v>
      </c>
      <c r="E504" s="374" t="s">
        <v>1034</v>
      </c>
      <c r="F504" s="362">
        <v>1</v>
      </c>
      <c r="G504" s="362">
        <f t="shared" si="7"/>
        <v>60</v>
      </c>
      <c r="H504" s="362">
        <v>60</v>
      </c>
      <c r="I504" s="363">
        <v>9.295609683546461E-5</v>
      </c>
      <c r="J504" s="363">
        <v>1.5492682805910768E-6</v>
      </c>
      <c r="K504" s="362">
        <v>0</v>
      </c>
    </row>
    <row r="505" spans="2:11" ht="14.1" customHeight="1" x14ac:dyDescent="0.2">
      <c r="B505" s="309">
        <v>41381</v>
      </c>
      <c r="C505" s="310" t="s">
        <v>644</v>
      </c>
      <c r="D505" s="310" t="s">
        <v>541</v>
      </c>
      <c r="E505" s="374" t="s">
        <v>1034</v>
      </c>
      <c r="F505" s="362">
        <v>5</v>
      </c>
      <c r="G505" s="362">
        <f t="shared" si="7"/>
        <v>254</v>
      </c>
      <c r="H505" s="362">
        <v>1270</v>
      </c>
      <c r="I505" s="363">
        <v>1.9675707163506677E-3</v>
      </c>
      <c r="J505" s="363">
        <v>7.7463414029553836E-6</v>
      </c>
      <c r="K505" s="362">
        <v>0</v>
      </c>
    </row>
    <row r="506" spans="2:11" ht="14.1" customHeight="1" x14ac:dyDescent="0.2">
      <c r="B506" s="309">
        <v>41381</v>
      </c>
      <c r="C506" s="310" t="s">
        <v>649</v>
      </c>
      <c r="D506" s="310" t="s">
        <v>856</v>
      </c>
      <c r="E506" s="374" t="s">
        <v>1034</v>
      </c>
      <c r="F506" s="362">
        <v>2</v>
      </c>
      <c r="G506" s="362">
        <f t="shared" si="7"/>
        <v>105</v>
      </c>
      <c r="H506" s="362">
        <v>210</v>
      </c>
      <c r="I506" s="363">
        <v>3.2534633892412614E-4</v>
      </c>
      <c r="J506" s="363">
        <v>3.0985365611821536E-6</v>
      </c>
      <c r="K506" s="362">
        <v>0</v>
      </c>
    </row>
    <row r="507" spans="2:11" ht="14.1" customHeight="1" x14ac:dyDescent="0.2">
      <c r="B507" s="309">
        <v>41381</v>
      </c>
      <c r="C507" s="310" t="s">
        <v>845</v>
      </c>
      <c r="D507" s="310" t="s">
        <v>541</v>
      </c>
      <c r="E507" s="374" t="s">
        <v>1034</v>
      </c>
      <c r="F507" s="362">
        <v>1</v>
      </c>
      <c r="G507" s="362">
        <f t="shared" si="7"/>
        <v>330</v>
      </c>
      <c r="H507" s="362">
        <v>330</v>
      </c>
      <c r="I507" s="363">
        <v>5.1125853259505541E-4</v>
      </c>
      <c r="J507" s="363">
        <v>1.5492682805910768E-6</v>
      </c>
      <c r="K507" s="362">
        <v>0</v>
      </c>
    </row>
    <row r="508" spans="2:11" ht="14.1" customHeight="1" x14ac:dyDescent="0.2">
      <c r="B508" s="309">
        <v>41381</v>
      </c>
      <c r="C508" s="310" t="s">
        <v>716</v>
      </c>
      <c r="D508" s="310" t="s">
        <v>541</v>
      </c>
      <c r="E508" s="374" t="s">
        <v>1037</v>
      </c>
      <c r="F508" s="362">
        <v>156</v>
      </c>
      <c r="G508" s="362">
        <f t="shared" si="7"/>
        <v>405</v>
      </c>
      <c r="H508" s="362">
        <v>63180</v>
      </c>
      <c r="I508" s="363">
        <v>9.788276996774424E-2</v>
      </c>
      <c r="J508" s="363">
        <v>2.41685851772208E-4</v>
      </c>
      <c r="K508" s="362">
        <v>0</v>
      </c>
    </row>
    <row r="509" spans="2:11" ht="14.1" customHeight="1" x14ac:dyDescent="0.2">
      <c r="B509" s="309">
        <v>41381</v>
      </c>
      <c r="C509" s="310" t="s">
        <v>638</v>
      </c>
      <c r="D509" s="310" t="s">
        <v>541</v>
      </c>
      <c r="E509" s="374" t="s">
        <v>1038</v>
      </c>
      <c r="F509" s="362">
        <v>84</v>
      </c>
      <c r="G509" s="362">
        <f t="shared" si="7"/>
        <v>405</v>
      </c>
      <c r="H509" s="362">
        <v>34020</v>
      </c>
      <c r="I509" s="363">
        <v>5.2706106905708434E-2</v>
      </c>
      <c r="J509" s="363">
        <v>1.3013853556965044E-4</v>
      </c>
      <c r="K509" s="362">
        <v>0</v>
      </c>
    </row>
    <row r="510" spans="2:11" ht="14.1" customHeight="1" x14ac:dyDescent="0.2">
      <c r="B510" s="309">
        <v>41381</v>
      </c>
      <c r="C510" s="310" t="s">
        <v>720</v>
      </c>
      <c r="D510" s="310" t="s">
        <v>856</v>
      </c>
      <c r="E510" s="374" t="s">
        <v>1034</v>
      </c>
      <c r="F510" s="362">
        <v>63</v>
      </c>
      <c r="G510" s="362">
        <f t="shared" si="7"/>
        <v>340</v>
      </c>
      <c r="H510" s="362">
        <v>21420</v>
      </c>
      <c r="I510" s="363">
        <v>3.3185326570260867E-2</v>
      </c>
      <c r="J510" s="363">
        <v>9.7603901677237846E-5</v>
      </c>
      <c r="K510" s="362">
        <v>0</v>
      </c>
    </row>
    <row r="511" spans="2:11" ht="14.1" customHeight="1" x14ac:dyDescent="0.2">
      <c r="B511" s="309">
        <v>41381</v>
      </c>
      <c r="C511" s="310" t="s">
        <v>955</v>
      </c>
      <c r="D511" s="310" t="s">
        <v>856</v>
      </c>
      <c r="E511" s="374" t="s">
        <v>1034</v>
      </c>
      <c r="F511" s="362">
        <v>6</v>
      </c>
      <c r="G511" s="362">
        <f t="shared" si="7"/>
        <v>480</v>
      </c>
      <c r="H511" s="362">
        <v>2880</v>
      </c>
      <c r="I511" s="363">
        <v>4.4618926481023013E-3</v>
      </c>
      <c r="J511" s="363">
        <v>9.2956096835464617E-6</v>
      </c>
      <c r="K511" s="362">
        <v>0</v>
      </c>
    </row>
    <row r="512" spans="2:11" ht="14.1" customHeight="1" x14ac:dyDescent="0.2">
      <c r="B512" s="309">
        <v>41381</v>
      </c>
      <c r="C512" s="310" t="s">
        <v>573</v>
      </c>
      <c r="D512" s="310" t="s">
        <v>541</v>
      </c>
      <c r="E512" s="374" t="s">
        <v>1037</v>
      </c>
      <c r="F512" s="362">
        <v>286</v>
      </c>
      <c r="G512" s="362">
        <f t="shared" si="7"/>
        <v>510</v>
      </c>
      <c r="H512" s="362">
        <v>145860</v>
      </c>
      <c r="I512" s="363">
        <v>0.22597627140701446</v>
      </c>
      <c r="J512" s="363">
        <v>4.4309072824904797E-4</v>
      </c>
      <c r="K512" s="362">
        <v>0</v>
      </c>
    </row>
    <row r="513" spans="2:11" ht="14.1" customHeight="1" x14ac:dyDescent="0.2">
      <c r="B513" s="309">
        <v>41382</v>
      </c>
      <c r="C513" s="310" t="s">
        <v>647</v>
      </c>
      <c r="D513" s="310" t="s">
        <v>541</v>
      </c>
      <c r="E513" s="374" t="s">
        <v>1036</v>
      </c>
      <c r="F513" s="362">
        <v>44</v>
      </c>
      <c r="G513" s="362">
        <f t="shared" si="7"/>
        <v>130</v>
      </c>
      <c r="H513" s="362">
        <v>5720</v>
      </c>
      <c r="I513" s="363">
        <v>8.8618145649809587E-3</v>
      </c>
      <c r="J513" s="363">
        <v>6.8167804346007374E-5</v>
      </c>
      <c r="K513" s="362">
        <v>0</v>
      </c>
    </row>
    <row r="514" spans="2:11" ht="14.1" customHeight="1" x14ac:dyDescent="0.2">
      <c r="B514" s="309">
        <v>41382</v>
      </c>
      <c r="C514" s="310" t="s">
        <v>957</v>
      </c>
      <c r="D514" s="310" t="s">
        <v>541</v>
      </c>
      <c r="E514" s="374" t="s">
        <v>1034</v>
      </c>
      <c r="F514" s="362">
        <v>42</v>
      </c>
      <c r="G514" s="362">
        <f t="shared" si="7"/>
        <v>270</v>
      </c>
      <c r="H514" s="362">
        <v>11340</v>
      </c>
      <c r="I514" s="363">
        <v>1.756870230190281E-2</v>
      </c>
      <c r="J514" s="363">
        <v>6.5069267784825222E-5</v>
      </c>
      <c r="K514" s="362">
        <v>0</v>
      </c>
    </row>
    <row r="515" spans="2:11" ht="14.1" customHeight="1" x14ac:dyDescent="0.2">
      <c r="B515" s="309">
        <v>41382</v>
      </c>
      <c r="C515" s="310" t="s">
        <v>788</v>
      </c>
      <c r="D515" s="310" t="s">
        <v>541</v>
      </c>
      <c r="E515" s="374" t="s">
        <v>1035</v>
      </c>
      <c r="F515" s="362">
        <v>26</v>
      </c>
      <c r="G515" s="362">
        <f t="shared" si="7"/>
        <v>230</v>
      </c>
      <c r="H515" s="362">
        <v>5980</v>
      </c>
      <c r="I515" s="363">
        <v>9.2646243179346395E-3</v>
      </c>
      <c r="J515" s="363">
        <v>4.0280975295367999E-5</v>
      </c>
      <c r="K515" s="362">
        <v>0</v>
      </c>
    </row>
    <row r="516" spans="2:11" ht="14.1" customHeight="1" x14ac:dyDescent="0.2">
      <c r="B516" s="309">
        <v>41382</v>
      </c>
      <c r="C516" s="310" t="s">
        <v>812</v>
      </c>
      <c r="D516" s="310" t="s">
        <v>541</v>
      </c>
      <c r="E516" s="374" t="s">
        <v>1034</v>
      </c>
      <c r="F516" s="362">
        <v>29</v>
      </c>
      <c r="G516" s="362">
        <f t="shared" si="7"/>
        <v>353</v>
      </c>
      <c r="H516" s="362">
        <v>10237</v>
      </c>
      <c r="I516" s="363">
        <v>1.5859859388410853E-2</v>
      </c>
      <c r="J516" s="363">
        <v>4.4928780137141229E-5</v>
      </c>
      <c r="K516" s="362">
        <v>0</v>
      </c>
    </row>
    <row r="517" spans="2:11" ht="14.1" customHeight="1" x14ac:dyDescent="0.2">
      <c r="B517" s="309">
        <v>41382</v>
      </c>
      <c r="C517" s="310" t="s">
        <v>955</v>
      </c>
      <c r="D517" s="310" t="s">
        <v>541</v>
      </c>
      <c r="E517" s="374" t="s">
        <v>1039</v>
      </c>
      <c r="F517" s="362">
        <v>91</v>
      </c>
      <c r="G517" s="362">
        <f t="shared" si="7"/>
        <v>320</v>
      </c>
      <c r="H517" s="362">
        <v>29120</v>
      </c>
      <c r="I517" s="363">
        <v>4.511469233081216E-2</v>
      </c>
      <c r="J517" s="363">
        <v>1.4098341353378798E-4</v>
      </c>
      <c r="K517" s="362">
        <v>0</v>
      </c>
    </row>
    <row r="518" spans="2:11" ht="14.1" customHeight="1" x14ac:dyDescent="0.2">
      <c r="B518" s="309">
        <v>41382</v>
      </c>
      <c r="C518" s="310" t="s">
        <v>647</v>
      </c>
      <c r="D518" s="310" t="s">
        <v>541</v>
      </c>
      <c r="E518" s="374" t="s">
        <v>1039</v>
      </c>
      <c r="F518" s="362">
        <v>2</v>
      </c>
      <c r="G518" s="362">
        <f t="shared" si="7"/>
        <v>420</v>
      </c>
      <c r="H518" s="362">
        <v>840</v>
      </c>
      <c r="I518" s="363">
        <v>1.3013853556965045E-3</v>
      </c>
      <c r="J518" s="363">
        <v>3.0985365611821536E-6</v>
      </c>
      <c r="K518" s="362">
        <v>0</v>
      </c>
    </row>
    <row r="519" spans="2:11" ht="14.1" customHeight="1" x14ac:dyDescent="0.2">
      <c r="B519" s="309">
        <v>41382</v>
      </c>
      <c r="C519" s="310" t="s">
        <v>691</v>
      </c>
      <c r="D519" s="310" t="s">
        <v>541</v>
      </c>
      <c r="E519" s="374" t="s">
        <v>1038</v>
      </c>
      <c r="F519" s="362">
        <v>39</v>
      </c>
      <c r="G519" s="362">
        <f t="shared" si="7"/>
        <v>390</v>
      </c>
      <c r="H519" s="362">
        <v>15210</v>
      </c>
      <c r="I519" s="363">
        <v>2.356437054779028E-2</v>
      </c>
      <c r="J519" s="363">
        <v>6.0421462943051999E-5</v>
      </c>
      <c r="K519" s="362">
        <v>0</v>
      </c>
    </row>
    <row r="520" spans="2:11" ht="14.1" customHeight="1" x14ac:dyDescent="0.2">
      <c r="B520" s="309">
        <v>41383</v>
      </c>
      <c r="C520" s="310" t="s">
        <v>711</v>
      </c>
      <c r="D520" s="310" t="s">
        <v>541</v>
      </c>
      <c r="E520" s="374" t="s">
        <v>1044</v>
      </c>
      <c r="F520" s="362">
        <v>203</v>
      </c>
      <c r="G520" s="362">
        <f t="shared" ref="G520:G583" si="8">H520/F520</f>
        <v>210</v>
      </c>
      <c r="H520" s="362">
        <v>42630</v>
      </c>
      <c r="I520" s="363">
        <v>6.6045306801597606E-2</v>
      </c>
      <c r="J520" s="363">
        <v>3.1450146095998862E-4</v>
      </c>
      <c r="K520" s="362">
        <v>0</v>
      </c>
    </row>
    <row r="521" spans="2:11" ht="14.1" customHeight="1" x14ac:dyDescent="0.2">
      <c r="B521" s="309">
        <v>41383</v>
      </c>
      <c r="C521" s="310" t="s">
        <v>993</v>
      </c>
      <c r="D521" s="310" t="s">
        <v>541</v>
      </c>
      <c r="E521" s="374" t="s">
        <v>1034</v>
      </c>
      <c r="F521" s="362">
        <v>394</v>
      </c>
      <c r="G521" s="362">
        <f t="shared" si="8"/>
        <v>155</v>
      </c>
      <c r="H521" s="362">
        <v>61070</v>
      </c>
      <c r="I521" s="363">
        <v>9.4613813895697063E-2</v>
      </c>
      <c r="J521" s="363">
        <v>6.104117025528843E-4</v>
      </c>
      <c r="K521" s="362">
        <v>0</v>
      </c>
    </row>
    <row r="522" spans="2:11" ht="14.1" customHeight="1" x14ac:dyDescent="0.2">
      <c r="B522" s="309">
        <v>41383</v>
      </c>
      <c r="C522" s="310" t="s">
        <v>967</v>
      </c>
      <c r="D522" s="310" t="s">
        <v>856</v>
      </c>
      <c r="E522" s="374" t="s">
        <v>1034</v>
      </c>
      <c r="F522" s="362">
        <v>7</v>
      </c>
      <c r="G522" s="362">
        <f t="shared" si="8"/>
        <v>280</v>
      </c>
      <c r="H522" s="362">
        <v>1960</v>
      </c>
      <c r="I522" s="363">
        <v>3.0365658299585105E-3</v>
      </c>
      <c r="J522" s="363">
        <v>1.0844877964137538E-5</v>
      </c>
      <c r="K522" s="362">
        <v>0</v>
      </c>
    </row>
    <row r="523" spans="2:11" ht="14.1" customHeight="1" x14ac:dyDescent="0.2">
      <c r="B523" s="309">
        <v>41383</v>
      </c>
      <c r="C523" s="310" t="s">
        <v>729</v>
      </c>
      <c r="D523" s="310" t="s">
        <v>541</v>
      </c>
      <c r="E523" s="374" t="s">
        <v>1034</v>
      </c>
      <c r="F523" s="362">
        <v>58</v>
      </c>
      <c r="G523" s="362">
        <f t="shared" si="8"/>
        <v>305</v>
      </c>
      <c r="H523" s="362">
        <v>17690</v>
      </c>
      <c r="I523" s="363">
        <v>2.7406555883656151E-2</v>
      </c>
      <c r="J523" s="363">
        <v>8.9857560274282457E-5</v>
      </c>
      <c r="K523" s="362">
        <v>0</v>
      </c>
    </row>
    <row r="524" spans="2:11" ht="14.1" customHeight="1" x14ac:dyDescent="0.2">
      <c r="B524" s="309">
        <v>41383</v>
      </c>
      <c r="C524" s="310" t="s">
        <v>718</v>
      </c>
      <c r="D524" s="310" t="s">
        <v>541</v>
      </c>
      <c r="E524" s="374" t="s">
        <v>1034</v>
      </c>
      <c r="F524" s="362">
        <v>21</v>
      </c>
      <c r="G524" s="362">
        <f t="shared" si="8"/>
        <v>390</v>
      </c>
      <c r="H524" s="362">
        <v>8190</v>
      </c>
      <c r="I524" s="363">
        <v>1.2688507218040919E-2</v>
      </c>
      <c r="J524" s="363">
        <v>3.2534633892412611E-5</v>
      </c>
      <c r="K524" s="362">
        <v>0</v>
      </c>
    </row>
    <row r="525" spans="2:11" ht="14.1" customHeight="1" x14ac:dyDescent="0.2">
      <c r="B525" s="309">
        <v>41385</v>
      </c>
      <c r="C525" s="310" t="s">
        <v>869</v>
      </c>
      <c r="D525" s="310" t="s">
        <v>541</v>
      </c>
      <c r="E525" s="374" t="s">
        <v>1037</v>
      </c>
      <c r="F525" s="362">
        <v>68</v>
      </c>
      <c r="G525" s="362">
        <f t="shared" si="8"/>
        <v>328</v>
      </c>
      <c r="H525" s="362">
        <v>22304</v>
      </c>
      <c r="I525" s="363">
        <v>3.4554879730303377E-2</v>
      </c>
      <c r="J525" s="363">
        <v>1.0535024308019322E-4</v>
      </c>
      <c r="K525" s="362">
        <v>0</v>
      </c>
    </row>
    <row r="526" spans="2:11" ht="14.1" customHeight="1" x14ac:dyDescent="0.2">
      <c r="B526" s="309">
        <v>41385</v>
      </c>
      <c r="C526" s="310" t="s">
        <v>990</v>
      </c>
      <c r="D526" s="310" t="s">
        <v>541</v>
      </c>
      <c r="E526" s="374" t="s">
        <v>1037</v>
      </c>
      <c r="F526" s="362">
        <v>52</v>
      </c>
      <c r="G526" s="362">
        <f t="shared" si="8"/>
        <v>488</v>
      </c>
      <c r="H526" s="362">
        <v>25376</v>
      </c>
      <c r="I526" s="363">
        <v>3.9314231888279164E-2</v>
      </c>
      <c r="J526" s="363">
        <v>8.0561950590735999E-5</v>
      </c>
      <c r="K526" s="362">
        <v>0</v>
      </c>
    </row>
    <row r="527" spans="2:11" ht="14.1" customHeight="1" x14ac:dyDescent="0.2">
      <c r="B527" s="309">
        <v>41386</v>
      </c>
      <c r="C527" s="310" t="s">
        <v>632</v>
      </c>
      <c r="D527" s="310" t="s">
        <v>541</v>
      </c>
      <c r="E527" s="374" t="s">
        <v>1034</v>
      </c>
      <c r="F527" s="362">
        <v>3</v>
      </c>
      <c r="G527" s="362">
        <f t="shared" si="8"/>
        <v>220</v>
      </c>
      <c r="H527" s="362">
        <v>660</v>
      </c>
      <c r="I527" s="363">
        <v>1.0225170651901108E-3</v>
      </c>
      <c r="J527" s="363">
        <v>4.6478048417732308E-6</v>
      </c>
      <c r="K527" s="362">
        <v>0</v>
      </c>
    </row>
    <row r="528" spans="2:11" ht="14.1" customHeight="1" x14ac:dyDescent="0.2">
      <c r="B528" s="309">
        <v>41386</v>
      </c>
      <c r="C528" s="310" t="s">
        <v>629</v>
      </c>
      <c r="D528" s="310" t="s">
        <v>541</v>
      </c>
      <c r="E528" s="374" t="s">
        <v>1035</v>
      </c>
      <c r="F528" s="362">
        <v>25</v>
      </c>
      <c r="G528" s="362">
        <f t="shared" si="8"/>
        <v>300</v>
      </c>
      <c r="H528" s="362">
        <v>7500</v>
      </c>
      <c r="I528" s="363">
        <v>1.1619512104433077E-2</v>
      </c>
      <c r="J528" s="363">
        <v>3.8731707014776923E-5</v>
      </c>
      <c r="K528" s="362">
        <v>0</v>
      </c>
    </row>
    <row r="529" spans="2:11" ht="14.1" customHeight="1" x14ac:dyDescent="0.2">
      <c r="B529" s="309">
        <v>41386</v>
      </c>
      <c r="C529" s="310" t="s">
        <v>637</v>
      </c>
      <c r="D529" s="310" t="s">
        <v>856</v>
      </c>
      <c r="E529" s="374"/>
      <c r="F529" s="362">
        <v>72</v>
      </c>
      <c r="G529" s="362">
        <f t="shared" si="8"/>
        <v>375</v>
      </c>
      <c r="H529" s="362">
        <v>27000</v>
      </c>
      <c r="I529" s="363">
        <v>4.1830243575959075E-2</v>
      </c>
      <c r="J529" s="363">
        <v>1.1154731620255753E-4</v>
      </c>
      <c r="K529" s="362">
        <v>0</v>
      </c>
    </row>
    <row r="530" spans="2:11" ht="14.1" customHeight="1" x14ac:dyDescent="0.2">
      <c r="B530" s="309">
        <v>41386</v>
      </c>
      <c r="C530" s="310" t="s">
        <v>686</v>
      </c>
      <c r="D530" s="310" t="s">
        <v>541</v>
      </c>
      <c r="E530" s="374" t="s">
        <v>1037</v>
      </c>
      <c r="F530" s="362">
        <v>5</v>
      </c>
      <c r="G530" s="362">
        <f t="shared" si="8"/>
        <v>330</v>
      </c>
      <c r="H530" s="362">
        <v>1650</v>
      </c>
      <c r="I530" s="363">
        <v>2.5562926629752766E-3</v>
      </c>
      <c r="J530" s="363">
        <v>7.7463414029553836E-6</v>
      </c>
      <c r="K530" s="362">
        <v>0</v>
      </c>
    </row>
    <row r="531" spans="2:11" ht="14.1" customHeight="1" x14ac:dyDescent="0.2">
      <c r="B531" s="309">
        <v>41387</v>
      </c>
      <c r="C531" s="310" t="s">
        <v>828</v>
      </c>
      <c r="D531" s="310" t="s">
        <v>541</v>
      </c>
      <c r="E531" s="374" t="s">
        <v>1034</v>
      </c>
      <c r="F531" s="362">
        <v>1</v>
      </c>
      <c r="G531" s="362">
        <f t="shared" si="8"/>
        <v>120</v>
      </c>
      <c r="H531" s="362">
        <v>120</v>
      </c>
      <c r="I531" s="363">
        <v>1.8591219367092922E-4</v>
      </c>
      <c r="J531" s="363">
        <v>1.5492682805910768E-6</v>
      </c>
      <c r="K531" s="362">
        <v>0</v>
      </c>
    </row>
    <row r="532" spans="2:11" ht="14.1" customHeight="1" x14ac:dyDescent="0.2">
      <c r="B532" s="309">
        <v>41387</v>
      </c>
      <c r="C532" s="310" t="s">
        <v>828</v>
      </c>
      <c r="D532" s="310" t="s">
        <v>541</v>
      </c>
      <c r="E532" s="374" t="s">
        <v>1034</v>
      </c>
      <c r="F532" s="362">
        <v>14</v>
      </c>
      <c r="G532" s="362">
        <f t="shared" si="8"/>
        <v>0</v>
      </c>
      <c r="H532" s="362">
        <v>0</v>
      </c>
      <c r="I532" s="363">
        <v>0</v>
      </c>
      <c r="J532" s="363">
        <v>2.1689755928275076E-5</v>
      </c>
      <c r="K532" s="362">
        <v>0</v>
      </c>
    </row>
    <row r="533" spans="2:11" ht="14.1" customHeight="1" x14ac:dyDescent="0.2">
      <c r="B533" s="309">
        <v>41387</v>
      </c>
      <c r="C533" s="310" t="s">
        <v>828</v>
      </c>
      <c r="D533" s="310" t="s">
        <v>541</v>
      </c>
      <c r="E533" s="374" t="s">
        <v>1034</v>
      </c>
      <c r="F533" s="362">
        <v>11</v>
      </c>
      <c r="G533" s="362">
        <f t="shared" si="8"/>
        <v>180</v>
      </c>
      <c r="H533" s="362">
        <v>1980</v>
      </c>
      <c r="I533" s="363">
        <v>3.067551195570332E-3</v>
      </c>
      <c r="J533" s="363">
        <v>1.7041951086501844E-5</v>
      </c>
      <c r="K533" s="362">
        <v>0</v>
      </c>
    </row>
    <row r="534" spans="2:11" ht="14.1" customHeight="1" x14ac:dyDescent="0.2">
      <c r="B534" s="309">
        <v>41387</v>
      </c>
      <c r="C534" s="310" t="s">
        <v>993</v>
      </c>
      <c r="D534" s="310" t="s">
        <v>541</v>
      </c>
      <c r="E534" s="374" t="s">
        <v>1034</v>
      </c>
      <c r="F534" s="362">
        <v>9</v>
      </c>
      <c r="G534" s="362">
        <f t="shared" si="8"/>
        <v>215</v>
      </c>
      <c r="H534" s="362">
        <v>1935</v>
      </c>
      <c r="I534" s="363">
        <v>2.9978341229437338E-3</v>
      </c>
      <c r="J534" s="363">
        <v>1.3943414525319691E-5</v>
      </c>
      <c r="K534" s="362">
        <v>0</v>
      </c>
    </row>
    <row r="535" spans="2:11" ht="14.1" customHeight="1" x14ac:dyDescent="0.2">
      <c r="B535" s="309">
        <v>41387</v>
      </c>
      <c r="C535" s="310" t="s">
        <v>724</v>
      </c>
      <c r="D535" s="310" t="s">
        <v>541</v>
      </c>
      <c r="E535" s="374" t="s">
        <v>1034</v>
      </c>
      <c r="F535" s="362">
        <v>24</v>
      </c>
      <c r="G535" s="362">
        <f t="shared" si="8"/>
        <v>300</v>
      </c>
      <c r="H535" s="362">
        <v>7200</v>
      </c>
      <c r="I535" s="363">
        <v>1.1154731620255754E-2</v>
      </c>
      <c r="J535" s="363">
        <v>3.7182438734185847E-5</v>
      </c>
      <c r="K535" s="362">
        <v>0</v>
      </c>
    </row>
    <row r="536" spans="2:11" ht="14.1" customHeight="1" x14ac:dyDescent="0.2">
      <c r="B536" s="309">
        <v>41387</v>
      </c>
      <c r="C536" s="310" t="s">
        <v>609</v>
      </c>
      <c r="D536" s="310" t="s">
        <v>541</v>
      </c>
      <c r="E536" s="374" t="s">
        <v>1034</v>
      </c>
      <c r="F536" s="362">
        <v>183</v>
      </c>
      <c r="G536" s="362">
        <f t="shared" si="8"/>
        <v>330</v>
      </c>
      <c r="H536" s="362">
        <v>60390</v>
      </c>
      <c r="I536" s="363">
        <v>9.356031146489513E-2</v>
      </c>
      <c r="J536" s="363">
        <v>2.8351609534816707E-4</v>
      </c>
      <c r="K536" s="362">
        <v>0</v>
      </c>
    </row>
    <row r="537" spans="2:11" ht="14.1" customHeight="1" x14ac:dyDescent="0.2">
      <c r="B537" s="309">
        <v>41387</v>
      </c>
      <c r="C537" s="310" t="s">
        <v>639</v>
      </c>
      <c r="D537" s="310" t="s">
        <v>856</v>
      </c>
      <c r="E537" s="374" t="s">
        <v>1038</v>
      </c>
      <c r="F537" s="362">
        <v>16</v>
      </c>
      <c r="G537" s="362">
        <f t="shared" si="8"/>
        <v>365</v>
      </c>
      <c r="H537" s="362">
        <v>5840</v>
      </c>
      <c r="I537" s="363">
        <v>9.0477267586518886E-3</v>
      </c>
      <c r="J537" s="363">
        <v>2.4788292489457229E-5</v>
      </c>
      <c r="K537" s="362">
        <v>0</v>
      </c>
    </row>
    <row r="538" spans="2:11" ht="14.1" customHeight="1" x14ac:dyDescent="0.2">
      <c r="B538" s="309">
        <v>41387</v>
      </c>
      <c r="C538" s="310" t="s">
        <v>553</v>
      </c>
      <c r="D538" s="310" t="s">
        <v>541</v>
      </c>
      <c r="E538" s="374" t="s">
        <v>1034</v>
      </c>
      <c r="F538" s="362">
        <v>29</v>
      </c>
      <c r="G538" s="362">
        <f t="shared" si="8"/>
        <v>405</v>
      </c>
      <c r="H538" s="362">
        <v>11745</v>
      </c>
      <c r="I538" s="363">
        <v>1.8196155955542196E-2</v>
      </c>
      <c r="J538" s="363">
        <v>4.4928780137141229E-5</v>
      </c>
      <c r="K538" s="362">
        <v>0</v>
      </c>
    </row>
    <row r="539" spans="2:11" ht="14.1" customHeight="1" x14ac:dyDescent="0.2">
      <c r="B539" s="309">
        <v>41388</v>
      </c>
      <c r="C539" s="310" t="s">
        <v>993</v>
      </c>
      <c r="D539" s="310" t="s">
        <v>541</v>
      </c>
      <c r="E539" s="374" t="s">
        <v>1034</v>
      </c>
      <c r="F539" s="362">
        <v>3</v>
      </c>
      <c r="G539" s="362">
        <f t="shared" si="8"/>
        <v>200</v>
      </c>
      <c r="H539" s="362">
        <v>600</v>
      </c>
      <c r="I539" s="363">
        <v>9.295609683546461E-4</v>
      </c>
      <c r="J539" s="363">
        <v>4.6478048417732308E-6</v>
      </c>
      <c r="K539" s="362">
        <v>0</v>
      </c>
    </row>
    <row r="540" spans="2:11" ht="14.1" customHeight="1" x14ac:dyDescent="0.2">
      <c r="B540" s="309">
        <v>41388</v>
      </c>
      <c r="C540" s="310" t="s">
        <v>758</v>
      </c>
      <c r="D540" s="310" t="s">
        <v>541</v>
      </c>
      <c r="E540" s="374" t="s">
        <v>1035</v>
      </c>
      <c r="F540" s="362">
        <v>21</v>
      </c>
      <c r="G540" s="362">
        <f t="shared" si="8"/>
        <v>98</v>
      </c>
      <c r="H540" s="362">
        <v>2058</v>
      </c>
      <c r="I540" s="363">
        <v>3.1883941214564363E-3</v>
      </c>
      <c r="J540" s="363">
        <v>3.2534633892412611E-5</v>
      </c>
      <c r="K540" s="362">
        <v>0</v>
      </c>
    </row>
    <row r="541" spans="2:11" ht="14.1" customHeight="1" x14ac:dyDescent="0.2">
      <c r="B541" s="309">
        <v>41388</v>
      </c>
      <c r="C541" s="310" t="s">
        <v>937</v>
      </c>
      <c r="D541" s="310" t="s">
        <v>541</v>
      </c>
      <c r="E541" s="374" t="s">
        <v>1034</v>
      </c>
      <c r="F541" s="362">
        <v>33</v>
      </c>
      <c r="G541" s="362">
        <f t="shared" si="8"/>
        <v>330</v>
      </c>
      <c r="H541" s="362">
        <v>10890</v>
      </c>
      <c r="I541" s="363">
        <v>1.6871531575636825E-2</v>
      </c>
      <c r="J541" s="363">
        <v>5.1125853259505534E-5</v>
      </c>
      <c r="K541" s="362">
        <v>0</v>
      </c>
    </row>
    <row r="542" spans="2:11" ht="14.1" customHeight="1" x14ac:dyDescent="0.2">
      <c r="B542" s="309">
        <v>41388</v>
      </c>
      <c r="C542" s="310" t="s">
        <v>642</v>
      </c>
      <c r="D542" s="310" t="s">
        <v>541</v>
      </c>
      <c r="E542" s="374" t="s">
        <v>1034</v>
      </c>
      <c r="F542" s="362">
        <v>127</v>
      </c>
      <c r="G542" s="362">
        <f t="shared" si="8"/>
        <v>271</v>
      </c>
      <c r="H542" s="362">
        <v>34417</v>
      </c>
      <c r="I542" s="363">
        <v>5.332116641310309E-2</v>
      </c>
      <c r="J542" s="363">
        <v>1.9675707163506676E-4</v>
      </c>
      <c r="K542" s="362">
        <v>0</v>
      </c>
    </row>
    <row r="543" spans="2:11" ht="14.1" customHeight="1" x14ac:dyDescent="0.2">
      <c r="B543" s="309">
        <v>41388</v>
      </c>
      <c r="C543" s="310" t="s">
        <v>635</v>
      </c>
      <c r="D543" s="310" t="s">
        <v>541</v>
      </c>
      <c r="E543" s="374" t="s">
        <v>1034</v>
      </c>
      <c r="F543" s="362">
        <v>32</v>
      </c>
      <c r="G543" s="362">
        <f t="shared" si="8"/>
        <v>390</v>
      </c>
      <c r="H543" s="362">
        <v>12480</v>
      </c>
      <c r="I543" s="363">
        <v>1.9334868141776641E-2</v>
      </c>
      <c r="J543" s="363">
        <v>4.9576584978914458E-5</v>
      </c>
      <c r="K543" s="362">
        <v>0</v>
      </c>
    </row>
    <row r="544" spans="2:11" ht="14.1" customHeight="1" x14ac:dyDescent="0.2">
      <c r="B544" s="309">
        <v>41388</v>
      </c>
      <c r="C544" s="310" t="s">
        <v>553</v>
      </c>
      <c r="D544" s="310" t="s">
        <v>541</v>
      </c>
      <c r="E544" s="374" t="s">
        <v>1037</v>
      </c>
      <c r="F544" s="362">
        <v>39</v>
      </c>
      <c r="G544" s="362">
        <f t="shared" si="8"/>
        <v>436</v>
      </c>
      <c r="H544" s="362">
        <v>17004</v>
      </c>
      <c r="I544" s="363">
        <v>2.6343757843170671E-2</v>
      </c>
      <c r="J544" s="363">
        <v>6.0421462943051999E-5</v>
      </c>
      <c r="K544" s="362">
        <v>0</v>
      </c>
    </row>
    <row r="545" spans="2:11" ht="14.1" customHeight="1" x14ac:dyDescent="0.2">
      <c r="B545" s="309">
        <v>41388</v>
      </c>
      <c r="C545" s="310" t="s">
        <v>638</v>
      </c>
      <c r="D545" s="310" t="s">
        <v>541</v>
      </c>
      <c r="E545" s="374" t="s">
        <v>1037</v>
      </c>
      <c r="F545" s="362">
        <v>175</v>
      </c>
      <c r="G545" s="362">
        <f t="shared" si="8"/>
        <v>570</v>
      </c>
      <c r="H545" s="362">
        <v>99750</v>
      </c>
      <c r="I545" s="363">
        <v>0.15453951098895991</v>
      </c>
      <c r="J545" s="363">
        <v>2.7112194910343845E-4</v>
      </c>
      <c r="K545" s="362">
        <v>0</v>
      </c>
    </row>
    <row r="546" spans="2:11" ht="14.1" customHeight="1" x14ac:dyDescent="0.2">
      <c r="B546" s="309">
        <v>41388</v>
      </c>
      <c r="C546" s="310" t="s">
        <v>734</v>
      </c>
      <c r="D546" s="310" t="s">
        <v>856</v>
      </c>
      <c r="E546" s="374" t="s">
        <v>1034</v>
      </c>
      <c r="F546" s="362">
        <v>232</v>
      </c>
      <c r="G546" s="362">
        <f t="shared" si="8"/>
        <v>510</v>
      </c>
      <c r="H546" s="362">
        <v>118320</v>
      </c>
      <c r="I546" s="363">
        <v>0.1833094229595362</v>
      </c>
      <c r="J546" s="363">
        <v>3.5943024109712983E-4</v>
      </c>
      <c r="K546" s="362">
        <v>0</v>
      </c>
    </row>
    <row r="547" spans="2:11" ht="14.1" customHeight="1" x14ac:dyDescent="0.2">
      <c r="B547" s="309">
        <v>41390</v>
      </c>
      <c r="C547" s="310" t="s">
        <v>920</v>
      </c>
      <c r="D547" s="310" t="s">
        <v>541</v>
      </c>
      <c r="E547" s="374" t="s">
        <v>1039</v>
      </c>
      <c r="F547" s="362">
        <v>86</v>
      </c>
      <c r="G547" s="362">
        <f t="shared" si="8"/>
        <v>370</v>
      </c>
      <c r="H547" s="362">
        <v>31820</v>
      </c>
      <c r="I547" s="363">
        <v>4.9297716688408065E-2</v>
      </c>
      <c r="J547" s="363">
        <v>1.3323707213083261E-4</v>
      </c>
      <c r="K547" s="362">
        <v>0</v>
      </c>
    </row>
    <row r="548" spans="2:11" ht="14.1" customHeight="1" x14ac:dyDescent="0.2">
      <c r="B548" s="309">
        <v>41390</v>
      </c>
      <c r="C548" s="310" t="s">
        <v>755</v>
      </c>
      <c r="D548" s="310" t="s">
        <v>541</v>
      </c>
      <c r="E548" s="374" t="s">
        <v>1035</v>
      </c>
      <c r="F548" s="362">
        <v>11</v>
      </c>
      <c r="G548" s="362">
        <f t="shared" si="8"/>
        <v>407</v>
      </c>
      <c r="H548" s="362">
        <v>4477</v>
      </c>
      <c r="I548" s="363">
        <v>6.9360740922062509E-3</v>
      </c>
      <c r="J548" s="363">
        <v>1.7041951086501844E-5</v>
      </c>
      <c r="K548" s="362">
        <v>0</v>
      </c>
    </row>
    <row r="549" spans="2:11" ht="14.1" customHeight="1" x14ac:dyDescent="0.2">
      <c r="B549" s="309">
        <v>41391</v>
      </c>
      <c r="C549" s="310" t="s">
        <v>1017</v>
      </c>
      <c r="D549" s="310" t="s">
        <v>541</v>
      </c>
      <c r="E549" s="374" t="s">
        <v>1034</v>
      </c>
      <c r="F549" s="362">
        <v>13</v>
      </c>
      <c r="G549" s="362">
        <f t="shared" si="8"/>
        <v>332</v>
      </c>
      <c r="H549" s="362">
        <v>4316</v>
      </c>
      <c r="I549" s="363">
        <v>6.6866418990310875E-3</v>
      </c>
      <c r="J549" s="363">
        <v>2.0140487647684E-5</v>
      </c>
      <c r="K549" s="362">
        <v>0</v>
      </c>
    </row>
    <row r="550" spans="2:11" ht="14.1" customHeight="1" x14ac:dyDescent="0.2">
      <c r="B550" s="309">
        <v>41392</v>
      </c>
      <c r="C550" s="310" t="s">
        <v>819</v>
      </c>
      <c r="D550" s="310" t="s">
        <v>541</v>
      </c>
      <c r="E550" s="374" t="s">
        <v>1035</v>
      </c>
      <c r="F550" s="362">
        <v>1</v>
      </c>
      <c r="G550" s="362">
        <f t="shared" si="8"/>
        <v>476</v>
      </c>
      <c r="H550" s="362">
        <v>476</v>
      </c>
      <c r="I550" s="363">
        <v>7.374517015613526E-4</v>
      </c>
      <c r="J550" s="363">
        <v>1.5492682805910768E-6</v>
      </c>
      <c r="K550" s="362">
        <v>0</v>
      </c>
    </row>
    <row r="551" spans="2:11" ht="14.1" customHeight="1" x14ac:dyDescent="0.2">
      <c r="B551" s="309">
        <v>41392</v>
      </c>
      <c r="C551" s="310" t="s">
        <v>642</v>
      </c>
      <c r="D551" s="310" t="s">
        <v>856</v>
      </c>
      <c r="E551" s="374" t="s">
        <v>1034</v>
      </c>
      <c r="F551" s="362">
        <v>110</v>
      </c>
      <c r="G551" s="362">
        <f t="shared" si="8"/>
        <v>540</v>
      </c>
      <c r="H551" s="362">
        <v>59400</v>
      </c>
      <c r="I551" s="363">
        <v>9.202653586710996E-2</v>
      </c>
      <c r="J551" s="363">
        <v>1.7041951086501844E-4</v>
      </c>
      <c r="K551" s="362">
        <v>0</v>
      </c>
    </row>
    <row r="552" spans="2:11" ht="14.1" customHeight="1" x14ac:dyDescent="0.2">
      <c r="B552" s="309">
        <v>41392</v>
      </c>
      <c r="C552" s="310" t="s">
        <v>625</v>
      </c>
      <c r="D552" s="310" t="s">
        <v>541</v>
      </c>
      <c r="E552" s="374" t="s">
        <v>1034</v>
      </c>
      <c r="F552" s="362">
        <v>34</v>
      </c>
      <c r="G552" s="362">
        <f t="shared" si="8"/>
        <v>485</v>
      </c>
      <c r="H552" s="362">
        <v>16490</v>
      </c>
      <c r="I552" s="363">
        <v>2.5547433946946856E-2</v>
      </c>
      <c r="J552" s="363">
        <v>5.2675121540096611E-5</v>
      </c>
      <c r="K552" s="362">
        <v>0</v>
      </c>
    </row>
    <row r="553" spans="2:11" ht="14.1" customHeight="1" x14ac:dyDescent="0.2">
      <c r="B553" s="309">
        <v>41393</v>
      </c>
      <c r="C553" s="310" t="s">
        <v>1009</v>
      </c>
      <c r="D553" s="310" t="s">
        <v>541</v>
      </c>
      <c r="E553" s="374" t="s">
        <v>1037</v>
      </c>
      <c r="F553" s="362">
        <v>4</v>
      </c>
      <c r="G553" s="362">
        <f t="shared" si="8"/>
        <v>165</v>
      </c>
      <c r="H553" s="362">
        <v>660</v>
      </c>
      <c r="I553" s="363">
        <v>1.0225170651901108E-3</v>
      </c>
      <c r="J553" s="363">
        <v>6.1970731223643072E-6</v>
      </c>
      <c r="K553" s="362">
        <v>0</v>
      </c>
    </row>
    <row r="554" spans="2:11" ht="14.1" customHeight="1" x14ac:dyDescent="0.2">
      <c r="B554" s="309">
        <v>41393</v>
      </c>
      <c r="C554" s="310" t="s">
        <v>734</v>
      </c>
      <c r="D554" s="310" t="s">
        <v>541</v>
      </c>
      <c r="E554" s="374" t="s">
        <v>1034</v>
      </c>
      <c r="F554" s="362">
        <v>50</v>
      </c>
      <c r="G554" s="362">
        <f t="shared" si="8"/>
        <v>290</v>
      </c>
      <c r="H554" s="362">
        <v>14500</v>
      </c>
      <c r="I554" s="363">
        <v>2.2464390068570615E-2</v>
      </c>
      <c r="J554" s="363">
        <v>7.7463414029553846E-5</v>
      </c>
      <c r="K554" s="362">
        <v>0</v>
      </c>
    </row>
    <row r="555" spans="2:11" ht="14.1" customHeight="1" x14ac:dyDescent="0.2">
      <c r="B555" s="309">
        <v>41393</v>
      </c>
      <c r="C555" s="310" t="s">
        <v>965</v>
      </c>
      <c r="D555" s="310" t="s">
        <v>856</v>
      </c>
      <c r="E555" s="374" t="s">
        <v>1034</v>
      </c>
      <c r="F555" s="362">
        <v>15</v>
      </c>
      <c r="G555" s="362">
        <f t="shared" si="8"/>
        <v>290</v>
      </c>
      <c r="H555" s="362">
        <v>4350</v>
      </c>
      <c r="I555" s="363">
        <v>6.7393170205711844E-3</v>
      </c>
      <c r="J555" s="363">
        <v>2.3239024208866153E-5</v>
      </c>
      <c r="K555" s="362">
        <v>0</v>
      </c>
    </row>
    <row r="556" spans="2:11" ht="14.1" customHeight="1" x14ac:dyDescent="0.2">
      <c r="B556" s="309">
        <v>41393</v>
      </c>
      <c r="C556" s="310" t="s">
        <v>698</v>
      </c>
      <c r="D556" s="310" t="s">
        <v>541</v>
      </c>
      <c r="E556" s="374" t="s">
        <v>1034</v>
      </c>
      <c r="F556" s="362">
        <v>80</v>
      </c>
      <c r="G556" s="362">
        <f t="shared" si="8"/>
        <v>290</v>
      </c>
      <c r="H556" s="362">
        <v>23200</v>
      </c>
      <c r="I556" s="363">
        <v>3.5943024109712986E-2</v>
      </c>
      <c r="J556" s="363">
        <v>1.2394146244728614E-4</v>
      </c>
      <c r="K556" s="362">
        <v>0</v>
      </c>
    </row>
    <row r="557" spans="2:11" ht="14.1" customHeight="1" x14ac:dyDescent="0.2">
      <c r="B557" s="309">
        <v>41393</v>
      </c>
      <c r="C557" s="310" t="s">
        <v>956</v>
      </c>
      <c r="D557" s="310" t="s">
        <v>541</v>
      </c>
      <c r="E557" s="374" t="s">
        <v>1035</v>
      </c>
      <c r="F557" s="362">
        <v>1</v>
      </c>
      <c r="G557" s="362">
        <f t="shared" si="8"/>
        <v>327</v>
      </c>
      <c r="H557" s="362">
        <v>327</v>
      </c>
      <c r="I557" s="363">
        <v>5.0661072775328212E-4</v>
      </c>
      <c r="J557" s="363">
        <v>1.5492682805910768E-6</v>
      </c>
      <c r="K557" s="362">
        <v>0</v>
      </c>
    </row>
    <row r="558" spans="2:11" ht="14.1" customHeight="1" x14ac:dyDescent="0.2">
      <c r="B558" s="309">
        <v>41394</v>
      </c>
      <c r="C558" s="310" t="s">
        <v>821</v>
      </c>
      <c r="D558" s="310" t="s">
        <v>541</v>
      </c>
      <c r="E558" s="374" t="s">
        <v>1035</v>
      </c>
      <c r="F558" s="362">
        <v>15</v>
      </c>
      <c r="G558" s="362">
        <f t="shared" si="8"/>
        <v>136</v>
      </c>
      <c r="H558" s="362">
        <v>2040</v>
      </c>
      <c r="I558" s="363">
        <v>3.160507292405797E-3</v>
      </c>
      <c r="J558" s="363">
        <v>2.3239024208866153E-5</v>
      </c>
      <c r="K558" s="362">
        <v>0</v>
      </c>
    </row>
    <row r="559" spans="2:11" ht="14.1" customHeight="1" x14ac:dyDescent="0.2">
      <c r="B559" s="309">
        <v>41394</v>
      </c>
      <c r="C559" s="310" t="s">
        <v>637</v>
      </c>
      <c r="D559" s="310" t="s">
        <v>541</v>
      </c>
      <c r="E559" s="374" t="s">
        <v>1034</v>
      </c>
      <c r="F559" s="362">
        <v>83</v>
      </c>
      <c r="G559" s="362">
        <f t="shared" si="8"/>
        <v>229</v>
      </c>
      <c r="H559" s="362">
        <v>19007</v>
      </c>
      <c r="I559" s="363">
        <v>2.9446942209194596E-2</v>
      </c>
      <c r="J559" s="363">
        <v>1.2858926728905937E-4</v>
      </c>
      <c r="K559" s="362">
        <v>0</v>
      </c>
    </row>
    <row r="560" spans="2:11" ht="14.1" customHeight="1" x14ac:dyDescent="0.2">
      <c r="B560" s="309">
        <v>41394</v>
      </c>
      <c r="C560" s="310" t="s">
        <v>729</v>
      </c>
      <c r="D560" s="310" t="s">
        <v>541</v>
      </c>
      <c r="E560" s="374" t="s">
        <v>1034</v>
      </c>
      <c r="F560" s="362">
        <v>47</v>
      </c>
      <c r="G560" s="362">
        <f t="shared" si="8"/>
        <v>275</v>
      </c>
      <c r="H560" s="362">
        <v>12925</v>
      </c>
      <c r="I560" s="363">
        <v>2.0024292526639668E-2</v>
      </c>
      <c r="J560" s="363">
        <v>7.281560918778061E-5</v>
      </c>
      <c r="K560" s="362">
        <v>0</v>
      </c>
    </row>
    <row r="561" spans="2:11" ht="14.1" customHeight="1" x14ac:dyDescent="0.2">
      <c r="B561" s="309">
        <v>41394</v>
      </c>
      <c r="C561" s="310" t="s">
        <v>758</v>
      </c>
      <c r="D561" s="310" t="s">
        <v>541</v>
      </c>
      <c r="E561" s="374" t="s">
        <v>1034</v>
      </c>
      <c r="F561" s="362">
        <v>20</v>
      </c>
      <c r="G561" s="362">
        <f t="shared" si="8"/>
        <v>270</v>
      </c>
      <c r="H561" s="362">
        <v>5400</v>
      </c>
      <c r="I561" s="363">
        <v>8.3660487151918147E-3</v>
      </c>
      <c r="J561" s="363">
        <v>3.0985365611821534E-5</v>
      </c>
      <c r="K561" s="362">
        <v>0</v>
      </c>
    </row>
    <row r="562" spans="2:11" ht="14.1" customHeight="1" x14ac:dyDescent="0.2">
      <c r="B562" s="309">
        <v>41394</v>
      </c>
      <c r="C562" s="310" t="s">
        <v>821</v>
      </c>
      <c r="D562" s="310" t="s">
        <v>541</v>
      </c>
      <c r="E562" s="374" t="s">
        <v>1035</v>
      </c>
      <c r="F562" s="362">
        <v>46</v>
      </c>
      <c r="G562" s="362">
        <f t="shared" si="8"/>
        <v>230</v>
      </c>
      <c r="H562" s="362">
        <v>10580</v>
      </c>
      <c r="I562" s="363">
        <v>1.6391258408653592E-2</v>
      </c>
      <c r="J562" s="363">
        <v>7.1266340907189541E-5</v>
      </c>
      <c r="K562" s="362">
        <v>0</v>
      </c>
    </row>
    <row r="563" spans="2:11" ht="14.1" customHeight="1" x14ac:dyDescent="0.2">
      <c r="B563" s="309">
        <v>41394</v>
      </c>
      <c r="C563" s="310" t="s">
        <v>648</v>
      </c>
      <c r="D563" s="310" t="s">
        <v>541</v>
      </c>
      <c r="E563" s="374" t="s">
        <v>1034</v>
      </c>
      <c r="F563" s="362">
        <v>121</v>
      </c>
      <c r="G563" s="362">
        <f t="shared" si="8"/>
        <v>350</v>
      </c>
      <c r="H563" s="362">
        <v>42350</v>
      </c>
      <c r="I563" s="363">
        <v>6.56115116830321E-2</v>
      </c>
      <c r="J563" s="363">
        <v>1.8746146195152029E-4</v>
      </c>
      <c r="K563" s="362">
        <v>0</v>
      </c>
    </row>
    <row r="564" spans="2:11" ht="14.1" customHeight="1" x14ac:dyDescent="0.2">
      <c r="B564" s="309">
        <v>41394</v>
      </c>
      <c r="C564" s="310" t="s">
        <v>817</v>
      </c>
      <c r="D564" s="310" t="s">
        <v>541</v>
      </c>
      <c r="E564" s="374" t="s">
        <v>1035</v>
      </c>
      <c r="F564" s="362">
        <v>15</v>
      </c>
      <c r="G564" s="362">
        <f t="shared" si="8"/>
        <v>155</v>
      </c>
      <c r="H564" s="362">
        <v>2325</v>
      </c>
      <c r="I564" s="363">
        <v>3.6020487523742537E-3</v>
      </c>
      <c r="J564" s="363">
        <v>2.3239024208866153E-5</v>
      </c>
      <c r="K564" s="362">
        <v>0</v>
      </c>
    </row>
    <row r="565" spans="2:11" ht="14.1" customHeight="1" x14ac:dyDescent="0.2">
      <c r="B565" s="309">
        <v>41394</v>
      </c>
      <c r="C565" s="310" t="s">
        <v>911</v>
      </c>
      <c r="D565" s="310" t="s">
        <v>541</v>
      </c>
      <c r="E565" s="374" t="s">
        <v>1034</v>
      </c>
      <c r="F565" s="362">
        <v>57</v>
      </c>
      <c r="G565" s="362">
        <f t="shared" si="8"/>
        <v>411</v>
      </c>
      <c r="H565" s="362">
        <v>23427</v>
      </c>
      <c r="I565" s="363">
        <v>3.6294708009407158E-2</v>
      </c>
      <c r="J565" s="363">
        <v>8.8308291993691374E-5</v>
      </c>
      <c r="K565" s="362">
        <v>0</v>
      </c>
    </row>
    <row r="566" spans="2:11" ht="14.1" customHeight="1" x14ac:dyDescent="0.2">
      <c r="B566" s="309">
        <v>41395</v>
      </c>
      <c r="C566" s="310" t="s">
        <v>917</v>
      </c>
      <c r="D566" s="310" t="s">
        <v>856</v>
      </c>
      <c r="E566" s="374" t="s">
        <v>1034</v>
      </c>
      <c r="F566" s="362">
        <v>82</v>
      </c>
      <c r="G566" s="362">
        <f t="shared" si="8"/>
        <v>0</v>
      </c>
      <c r="H566" s="362">
        <v>0</v>
      </c>
      <c r="I566" s="363">
        <v>0</v>
      </c>
      <c r="J566" s="363">
        <v>1.2709099560296154E-4</v>
      </c>
      <c r="K566" s="362">
        <v>0</v>
      </c>
    </row>
    <row r="567" spans="2:11" ht="14.1" customHeight="1" x14ac:dyDescent="0.2">
      <c r="B567" s="309">
        <v>41395</v>
      </c>
      <c r="C567" s="310" t="s">
        <v>646</v>
      </c>
      <c r="D567" s="310" t="s">
        <v>541</v>
      </c>
      <c r="E567" s="374" t="s">
        <v>1039</v>
      </c>
      <c r="F567" s="362">
        <v>9</v>
      </c>
      <c r="G567" s="362">
        <f t="shared" si="8"/>
        <v>250</v>
      </c>
      <c r="H567" s="362">
        <v>2250</v>
      </c>
      <c r="I567" s="363">
        <v>3.4872529281300422E-3</v>
      </c>
      <c r="J567" s="363">
        <v>1.3949011712520168E-5</v>
      </c>
      <c r="K567" s="362">
        <v>0</v>
      </c>
    </row>
    <row r="568" spans="2:11" ht="14.1" customHeight="1" x14ac:dyDescent="0.2">
      <c r="B568" s="309">
        <v>41395</v>
      </c>
      <c r="C568" s="310" t="s">
        <v>975</v>
      </c>
      <c r="D568" s="310" t="s">
        <v>541</v>
      </c>
      <c r="E568" s="374" t="s">
        <v>1037</v>
      </c>
      <c r="F568" s="362">
        <v>14</v>
      </c>
      <c r="G568" s="362">
        <f t="shared" si="8"/>
        <v>297</v>
      </c>
      <c r="H568" s="362">
        <v>4158</v>
      </c>
      <c r="I568" s="363">
        <v>6.4444434111843177E-3</v>
      </c>
      <c r="J568" s="363">
        <v>2.1698462663920262E-5</v>
      </c>
      <c r="K568" s="362">
        <v>0</v>
      </c>
    </row>
    <row r="569" spans="2:11" ht="14.1" customHeight="1" x14ac:dyDescent="0.2">
      <c r="B569" s="309">
        <v>41395</v>
      </c>
      <c r="C569" s="310" t="s">
        <v>866</v>
      </c>
      <c r="D569" s="310" t="s">
        <v>541</v>
      </c>
      <c r="E569" s="374" t="s">
        <v>1034</v>
      </c>
      <c r="F569" s="362">
        <v>27</v>
      </c>
      <c r="G569" s="362">
        <f t="shared" si="8"/>
        <v>285</v>
      </c>
      <c r="H569" s="362">
        <v>7695</v>
      </c>
      <c r="I569" s="363">
        <v>1.1926405014204744E-2</v>
      </c>
      <c r="J569" s="363">
        <v>4.1847035137560505E-5</v>
      </c>
      <c r="K569" s="362">
        <v>0</v>
      </c>
    </row>
    <row r="570" spans="2:11" ht="14.1" customHeight="1" x14ac:dyDescent="0.2">
      <c r="B570" s="309">
        <v>41395</v>
      </c>
      <c r="C570" s="310" t="s">
        <v>795</v>
      </c>
      <c r="D570" s="310" t="s">
        <v>541</v>
      </c>
      <c r="E570" s="374" t="s">
        <v>1034</v>
      </c>
      <c r="F570" s="362">
        <v>4</v>
      </c>
      <c r="G570" s="362">
        <f t="shared" si="8"/>
        <v>365</v>
      </c>
      <c r="H570" s="362">
        <v>1460</v>
      </c>
      <c r="I570" s="363">
        <v>2.2628396778088273E-3</v>
      </c>
      <c r="J570" s="363">
        <v>6.1995607611200747E-6</v>
      </c>
      <c r="K570" s="362">
        <v>0</v>
      </c>
    </row>
    <row r="571" spans="2:11" ht="14.1" customHeight="1" x14ac:dyDescent="0.2">
      <c r="B571" s="309">
        <v>41394</v>
      </c>
      <c r="C571" s="310" t="s">
        <v>610</v>
      </c>
      <c r="D571" s="310" t="s">
        <v>541</v>
      </c>
      <c r="E571" s="374" t="s">
        <v>1034</v>
      </c>
      <c r="F571" s="362">
        <v>86</v>
      </c>
      <c r="G571" s="362">
        <f t="shared" si="8"/>
        <v>1860</v>
      </c>
      <c r="H571" s="362">
        <v>159960</v>
      </c>
      <c r="I571" s="363">
        <v>0.24782095416334865</v>
      </c>
      <c r="J571" s="363">
        <v>1.3323707213083261E-4</v>
      </c>
      <c r="K571" s="362">
        <v>0</v>
      </c>
    </row>
    <row r="572" spans="2:11" ht="14.1" customHeight="1" x14ac:dyDescent="0.2">
      <c r="B572" s="309">
        <v>41395</v>
      </c>
      <c r="C572" s="310" t="s">
        <v>860</v>
      </c>
      <c r="D572" s="310" t="s">
        <v>541</v>
      </c>
      <c r="E572" s="374" t="s">
        <v>1034</v>
      </c>
      <c r="F572" s="362">
        <v>6</v>
      </c>
      <c r="G572" s="362">
        <f t="shared" si="8"/>
        <v>330</v>
      </c>
      <c r="H572" s="362">
        <v>1980</v>
      </c>
      <c r="I572" s="363">
        <v>3.0687825767544371E-3</v>
      </c>
      <c r="J572" s="363">
        <v>9.2993411416801125E-6</v>
      </c>
      <c r="K572" s="362">
        <v>0</v>
      </c>
    </row>
    <row r="573" spans="2:11" ht="14.1" customHeight="1" x14ac:dyDescent="0.2">
      <c r="B573" s="309">
        <v>41395</v>
      </c>
      <c r="C573" s="310" t="s">
        <v>952</v>
      </c>
      <c r="D573" s="310" t="s">
        <v>856</v>
      </c>
      <c r="E573" s="374" t="s">
        <v>1034</v>
      </c>
      <c r="F573" s="362">
        <v>3</v>
      </c>
      <c r="G573" s="362">
        <f t="shared" si="8"/>
        <v>360</v>
      </c>
      <c r="H573" s="362">
        <v>1080</v>
      </c>
      <c r="I573" s="363">
        <v>1.6738814055024202E-3</v>
      </c>
      <c r="J573" s="363">
        <v>4.6496705708400563E-6</v>
      </c>
      <c r="K573" s="362">
        <v>0</v>
      </c>
    </row>
    <row r="574" spans="2:11" ht="14.1" customHeight="1" x14ac:dyDescent="0.2">
      <c r="B574" s="309">
        <v>41395</v>
      </c>
      <c r="C574" s="310" t="s">
        <v>720</v>
      </c>
      <c r="D574" s="310" t="s">
        <v>541</v>
      </c>
      <c r="E574" s="374" t="s">
        <v>1034</v>
      </c>
      <c r="F574" s="362">
        <v>32</v>
      </c>
      <c r="G574" s="362">
        <f t="shared" si="8"/>
        <v>1040</v>
      </c>
      <c r="H574" s="362">
        <v>33280</v>
      </c>
      <c r="I574" s="363">
        <v>5.1580345532519022E-2</v>
      </c>
      <c r="J574" s="363">
        <v>4.9596486088960598E-5</v>
      </c>
      <c r="K574" s="362">
        <v>0</v>
      </c>
    </row>
    <row r="575" spans="2:11" ht="14.1" customHeight="1" x14ac:dyDescent="0.2">
      <c r="B575" s="309">
        <v>41396</v>
      </c>
      <c r="C575" s="310" t="s">
        <v>640</v>
      </c>
      <c r="D575" s="310" t="s">
        <v>541</v>
      </c>
      <c r="E575" s="374" t="s">
        <v>1037</v>
      </c>
      <c r="F575" s="362">
        <v>1</v>
      </c>
      <c r="G575" s="362">
        <f t="shared" si="8"/>
        <v>0</v>
      </c>
      <c r="H575" s="362">
        <v>0</v>
      </c>
      <c r="I575" s="363">
        <v>0</v>
      </c>
      <c r="J575" s="363">
        <v>1.5498901902800187E-6</v>
      </c>
      <c r="K575" s="362">
        <v>0</v>
      </c>
    </row>
    <row r="576" spans="2:11" ht="14.1" customHeight="1" x14ac:dyDescent="0.2">
      <c r="B576" s="309">
        <v>41396</v>
      </c>
      <c r="C576" s="310" t="s">
        <v>700</v>
      </c>
      <c r="D576" s="310" t="s">
        <v>541</v>
      </c>
      <c r="E576" s="374" t="s">
        <v>1035</v>
      </c>
      <c r="F576" s="362">
        <v>5</v>
      </c>
      <c r="G576" s="362">
        <f t="shared" si="8"/>
        <v>210</v>
      </c>
      <c r="H576" s="362">
        <v>1050</v>
      </c>
      <c r="I576" s="363">
        <v>1.6273846997940196E-3</v>
      </c>
      <c r="J576" s="363">
        <v>7.749450951400094E-6</v>
      </c>
      <c r="K576" s="362">
        <v>0</v>
      </c>
    </row>
    <row r="577" spans="2:11" ht="14.1" customHeight="1" x14ac:dyDescent="0.2">
      <c r="B577" s="309">
        <v>41396</v>
      </c>
      <c r="C577" s="310" t="s">
        <v>637</v>
      </c>
      <c r="D577" s="310" t="s">
        <v>541</v>
      </c>
      <c r="E577" s="374" t="s">
        <v>1034</v>
      </c>
      <c r="F577" s="362">
        <v>89</v>
      </c>
      <c r="G577" s="362">
        <f t="shared" si="8"/>
        <v>310</v>
      </c>
      <c r="H577" s="362">
        <v>27590</v>
      </c>
      <c r="I577" s="363">
        <v>4.2761470349825713E-2</v>
      </c>
      <c r="J577" s="363">
        <v>1.3794022693492167E-4</v>
      </c>
      <c r="K577" s="362">
        <v>0</v>
      </c>
    </row>
    <row r="578" spans="2:11" ht="14.1" customHeight="1" x14ac:dyDescent="0.2">
      <c r="B578" s="309">
        <v>41396</v>
      </c>
      <c r="C578" s="310" t="s">
        <v>638</v>
      </c>
      <c r="D578" s="310" t="s">
        <v>856</v>
      </c>
      <c r="E578" s="374" t="s">
        <v>1037</v>
      </c>
      <c r="F578" s="362">
        <v>1</v>
      </c>
      <c r="G578" s="362">
        <f t="shared" si="8"/>
        <v>345</v>
      </c>
      <c r="H578" s="362">
        <v>345</v>
      </c>
      <c r="I578" s="363">
        <v>5.3471211564660645E-4</v>
      </c>
      <c r="J578" s="363">
        <v>1.5498901902800187E-6</v>
      </c>
      <c r="K578" s="362">
        <v>0</v>
      </c>
    </row>
    <row r="579" spans="2:11" ht="14.1" customHeight="1" x14ac:dyDescent="0.2">
      <c r="B579" s="309">
        <v>41396</v>
      </c>
      <c r="C579" s="310" t="s">
        <v>833</v>
      </c>
      <c r="D579" s="310" t="s">
        <v>541</v>
      </c>
      <c r="E579" s="374" t="s">
        <v>1038</v>
      </c>
      <c r="F579" s="362">
        <v>36</v>
      </c>
      <c r="G579" s="362">
        <f t="shared" si="8"/>
        <v>370</v>
      </c>
      <c r="H579" s="362">
        <v>13320</v>
      </c>
      <c r="I579" s="363">
        <v>2.0644537334529849E-2</v>
      </c>
      <c r="J579" s="363">
        <v>5.5796046850080672E-5</v>
      </c>
      <c r="K579" s="362">
        <v>0</v>
      </c>
    </row>
    <row r="580" spans="2:11" ht="14.1" customHeight="1" x14ac:dyDescent="0.2">
      <c r="B580" s="309">
        <v>41396</v>
      </c>
      <c r="C580" s="310" t="s">
        <v>770</v>
      </c>
      <c r="D580" s="310" t="s">
        <v>541</v>
      </c>
      <c r="E580" s="374" t="s">
        <v>1040</v>
      </c>
      <c r="F580" s="362">
        <v>1</v>
      </c>
      <c r="G580" s="362">
        <f t="shared" si="8"/>
        <v>450</v>
      </c>
      <c r="H580" s="362">
        <v>450</v>
      </c>
      <c r="I580" s="363">
        <v>6.9745058562600837E-4</v>
      </c>
      <c r="J580" s="363">
        <v>1.5498901902800187E-6</v>
      </c>
      <c r="K580" s="362">
        <v>0</v>
      </c>
    </row>
    <row r="581" spans="2:11" ht="14.1" customHeight="1" x14ac:dyDescent="0.2">
      <c r="B581" s="309">
        <v>41396</v>
      </c>
      <c r="C581" s="310" t="s">
        <v>755</v>
      </c>
      <c r="D581" s="310" t="s">
        <v>856</v>
      </c>
      <c r="E581" s="374" t="s">
        <v>1036</v>
      </c>
      <c r="F581" s="362">
        <v>44</v>
      </c>
      <c r="G581" s="362">
        <f t="shared" si="8"/>
        <v>440</v>
      </c>
      <c r="H581" s="362">
        <v>19360</v>
      </c>
      <c r="I581" s="363">
        <v>3.000587408382116E-2</v>
      </c>
      <c r="J581" s="363">
        <v>6.8195168372320826E-5</v>
      </c>
      <c r="K581" s="362">
        <v>0</v>
      </c>
    </row>
    <row r="582" spans="2:11" ht="14.1" customHeight="1" x14ac:dyDescent="0.2">
      <c r="B582" s="309">
        <v>41396</v>
      </c>
      <c r="C582" s="310" t="s">
        <v>878</v>
      </c>
      <c r="D582" s="310" t="s">
        <v>541</v>
      </c>
      <c r="E582" s="374" t="s">
        <v>1038</v>
      </c>
      <c r="F582" s="362">
        <v>1</v>
      </c>
      <c r="G582" s="362">
        <f t="shared" si="8"/>
        <v>450</v>
      </c>
      <c r="H582" s="362">
        <v>450</v>
      </c>
      <c r="I582" s="363">
        <v>6.9745058562600837E-4</v>
      </c>
      <c r="J582" s="363">
        <v>1.5498901902800187E-6</v>
      </c>
      <c r="K582" s="362">
        <v>0</v>
      </c>
    </row>
    <row r="583" spans="2:11" ht="14.1" customHeight="1" x14ac:dyDescent="0.2">
      <c r="B583" s="309">
        <v>41396</v>
      </c>
      <c r="C583" s="310" t="s">
        <v>652</v>
      </c>
      <c r="D583" s="310" t="s">
        <v>541</v>
      </c>
      <c r="E583" s="374" t="s">
        <v>1035</v>
      </c>
      <c r="F583" s="362">
        <v>86</v>
      </c>
      <c r="G583" s="362">
        <f t="shared" si="8"/>
        <v>225</v>
      </c>
      <c r="H583" s="362">
        <v>19350</v>
      </c>
      <c r="I583" s="363">
        <v>2.9990375181918362E-2</v>
      </c>
      <c r="J583" s="363">
        <v>1.3329055636408162E-4</v>
      </c>
      <c r="K583" s="362">
        <v>0</v>
      </c>
    </row>
    <row r="584" spans="2:11" ht="14.1" customHeight="1" x14ac:dyDescent="0.2">
      <c r="B584" s="309">
        <v>41396</v>
      </c>
      <c r="C584" s="310" t="s">
        <v>778</v>
      </c>
      <c r="D584" s="310" t="s">
        <v>541</v>
      </c>
      <c r="E584" s="374" t="s">
        <v>1034</v>
      </c>
      <c r="F584" s="362">
        <v>18</v>
      </c>
      <c r="G584" s="362">
        <f t="shared" ref="G584:G647" si="9">H584/F584</f>
        <v>240</v>
      </c>
      <c r="H584" s="362">
        <v>4320</v>
      </c>
      <c r="I584" s="363">
        <v>6.6955256220096807E-3</v>
      </c>
      <c r="J584" s="363">
        <v>2.7898023425040336E-5</v>
      </c>
      <c r="K584" s="362">
        <v>0</v>
      </c>
    </row>
    <row r="585" spans="2:11" ht="14.1" customHeight="1" x14ac:dyDescent="0.2">
      <c r="B585" s="309">
        <v>41397</v>
      </c>
      <c r="C585" s="310" t="s">
        <v>644</v>
      </c>
      <c r="D585" s="310" t="s">
        <v>541</v>
      </c>
      <c r="E585" s="374" t="s">
        <v>1034</v>
      </c>
      <c r="F585" s="362">
        <v>81</v>
      </c>
      <c r="G585" s="362">
        <f t="shared" si="9"/>
        <v>240</v>
      </c>
      <c r="H585" s="362">
        <v>19440</v>
      </c>
      <c r="I585" s="363">
        <v>3.0129865299043563E-2</v>
      </c>
      <c r="J585" s="363">
        <v>1.2554110541268152E-4</v>
      </c>
      <c r="K585" s="362">
        <v>0</v>
      </c>
    </row>
    <row r="586" spans="2:11" ht="14.1" customHeight="1" x14ac:dyDescent="0.2">
      <c r="B586" s="309">
        <v>41397</v>
      </c>
      <c r="C586" s="310" t="s">
        <v>818</v>
      </c>
      <c r="D586" s="310" t="s">
        <v>541</v>
      </c>
      <c r="E586" s="374" t="s">
        <v>1035</v>
      </c>
      <c r="F586" s="362">
        <v>90</v>
      </c>
      <c r="G586" s="362">
        <f t="shared" si="9"/>
        <v>210</v>
      </c>
      <c r="H586" s="362">
        <v>18900</v>
      </c>
      <c r="I586" s="363">
        <v>2.9292924596292354E-2</v>
      </c>
      <c r="J586" s="363">
        <v>1.3949011712520169E-4</v>
      </c>
      <c r="K586" s="362">
        <v>0</v>
      </c>
    </row>
    <row r="587" spans="2:11" ht="14.1" customHeight="1" x14ac:dyDescent="0.2">
      <c r="B587" s="309">
        <v>41397</v>
      </c>
      <c r="C587" s="310" t="s">
        <v>719</v>
      </c>
      <c r="D587" s="310" t="s">
        <v>541</v>
      </c>
      <c r="E587" s="374" t="s">
        <v>1034</v>
      </c>
      <c r="F587" s="362">
        <v>27</v>
      </c>
      <c r="G587" s="362">
        <f t="shared" si="9"/>
        <v>240</v>
      </c>
      <c r="H587" s="362">
        <v>6480</v>
      </c>
      <c r="I587" s="363">
        <v>1.0043288433014521E-2</v>
      </c>
      <c r="J587" s="363">
        <v>4.1847035137560505E-5</v>
      </c>
      <c r="K587" s="362">
        <v>0</v>
      </c>
    </row>
    <row r="588" spans="2:11" ht="14.1" customHeight="1" x14ac:dyDescent="0.2">
      <c r="B588" s="309">
        <v>41397</v>
      </c>
      <c r="C588" s="310" t="s">
        <v>649</v>
      </c>
      <c r="D588" s="310" t="s">
        <v>541</v>
      </c>
      <c r="E588" s="374" t="s">
        <v>1036</v>
      </c>
      <c r="F588" s="362">
        <v>36</v>
      </c>
      <c r="G588" s="362">
        <f t="shared" si="9"/>
        <v>340</v>
      </c>
      <c r="H588" s="362">
        <v>12240</v>
      </c>
      <c r="I588" s="363">
        <v>1.8970655929027427E-2</v>
      </c>
      <c r="J588" s="363">
        <v>5.5796046850080672E-5</v>
      </c>
      <c r="K588" s="362">
        <v>0</v>
      </c>
    </row>
    <row r="589" spans="2:11" ht="14.1" customHeight="1" x14ac:dyDescent="0.2">
      <c r="B589" s="309">
        <v>41398</v>
      </c>
      <c r="C589" s="310" t="s">
        <v>837</v>
      </c>
      <c r="D589" s="310" t="s">
        <v>541</v>
      </c>
      <c r="E589" s="374" t="s">
        <v>1037</v>
      </c>
      <c r="F589" s="362">
        <v>1</v>
      </c>
      <c r="G589" s="362">
        <f t="shared" si="9"/>
        <v>120</v>
      </c>
      <c r="H589" s="362">
        <v>120</v>
      </c>
      <c r="I589" s="363">
        <v>1.8598682283360224E-4</v>
      </c>
      <c r="J589" s="363">
        <v>1.5498901902800187E-6</v>
      </c>
      <c r="K589" s="362">
        <v>0</v>
      </c>
    </row>
    <row r="590" spans="2:11" ht="14.1" customHeight="1" x14ac:dyDescent="0.2">
      <c r="B590" s="309">
        <v>41398</v>
      </c>
      <c r="C590" s="310" t="s">
        <v>1017</v>
      </c>
      <c r="D590" s="310" t="s">
        <v>541</v>
      </c>
      <c r="E590" s="374" t="s">
        <v>1037</v>
      </c>
      <c r="F590" s="362">
        <v>3</v>
      </c>
      <c r="G590" s="362">
        <f t="shared" si="9"/>
        <v>120</v>
      </c>
      <c r="H590" s="362">
        <v>360</v>
      </c>
      <c r="I590" s="363">
        <v>5.5796046850080676E-4</v>
      </c>
      <c r="J590" s="363">
        <v>4.6496705708400563E-6</v>
      </c>
      <c r="K590" s="362">
        <v>0</v>
      </c>
    </row>
    <row r="591" spans="2:11" ht="14.1" customHeight="1" x14ac:dyDescent="0.2">
      <c r="B591" s="309">
        <v>41399</v>
      </c>
      <c r="C591" s="310" t="s">
        <v>759</v>
      </c>
      <c r="D591" s="310" t="s">
        <v>541</v>
      </c>
      <c r="E591" s="374" t="s">
        <v>1038</v>
      </c>
      <c r="F591" s="362">
        <v>17</v>
      </c>
      <c r="G591" s="362">
        <f t="shared" si="9"/>
        <v>180</v>
      </c>
      <c r="H591" s="362">
        <v>3060</v>
      </c>
      <c r="I591" s="363">
        <v>4.7426639822568568E-3</v>
      </c>
      <c r="J591" s="363">
        <v>2.6348133234760317E-5</v>
      </c>
      <c r="K591" s="362">
        <v>0</v>
      </c>
    </row>
    <row r="592" spans="2:11" ht="14.1" customHeight="1" x14ac:dyDescent="0.2">
      <c r="B592" s="309">
        <v>41399</v>
      </c>
      <c r="C592" s="310" t="s">
        <v>561</v>
      </c>
      <c r="D592" s="310" t="s">
        <v>541</v>
      </c>
      <c r="E592" s="374" t="s">
        <v>1042</v>
      </c>
      <c r="F592" s="362">
        <v>47</v>
      </c>
      <c r="G592" s="362">
        <f t="shared" si="9"/>
        <v>420</v>
      </c>
      <c r="H592" s="362">
        <v>19740</v>
      </c>
      <c r="I592" s="363">
        <v>3.0594832356127567E-2</v>
      </c>
      <c r="J592" s="363">
        <v>7.2844838943160882E-5</v>
      </c>
      <c r="K592" s="362">
        <v>0</v>
      </c>
    </row>
    <row r="593" spans="2:11" ht="14.1" customHeight="1" x14ac:dyDescent="0.2">
      <c r="B593" s="309">
        <v>41399</v>
      </c>
      <c r="C593" s="310" t="s">
        <v>873</v>
      </c>
      <c r="D593" s="310" t="s">
        <v>541</v>
      </c>
      <c r="E593" s="374" t="s">
        <v>1034</v>
      </c>
      <c r="F593" s="362">
        <v>8</v>
      </c>
      <c r="G593" s="362">
        <f t="shared" si="9"/>
        <v>445</v>
      </c>
      <c r="H593" s="362">
        <v>3560</v>
      </c>
      <c r="I593" s="363">
        <v>5.5176090773968664E-3</v>
      </c>
      <c r="J593" s="363">
        <v>1.2399121522240149E-5</v>
      </c>
      <c r="K593" s="362">
        <v>0</v>
      </c>
    </row>
    <row r="594" spans="2:11" ht="14.1" customHeight="1" x14ac:dyDescent="0.2">
      <c r="B594" s="309">
        <v>41399</v>
      </c>
      <c r="C594" s="310" t="s">
        <v>790</v>
      </c>
      <c r="D594" s="310" t="s">
        <v>541</v>
      </c>
      <c r="E594" s="374" t="s">
        <v>1035</v>
      </c>
      <c r="F594" s="362">
        <v>33</v>
      </c>
      <c r="G594" s="362">
        <f t="shared" si="9"/>
        <v>660</v>
      </c>
      <c r="H594" s="362">
        <v>21780</v>
      </c>
      <c r="I594" s="363">
        <v>3.3756608344298805E-2</v>
      </c>
      <c r="J594" s="363">
        <v>5.1146376279240616E-5</v>
      </c>
      <c r="K594" s="362">
        <v>0</v>
      </c>
    </row>
    <row r="595" spans="2:11" ht="14.1" customHeight="1" x14ac:dyDescent="0.2">
      <c r="B595" s="309">
        <v>41400</v>
      </c>
      <c r="C595" s="310" t="s">
        <v>980</v>
      </c>
      <c r="D595" s="310" t="s">
        <v>541</v>
      </c>
      <c r="E595" s="374" t="s">
        <v>1034</v>
      </c>
      <c r="F595" s="362">
        <v>17</v>
      </c>
      <c r="G595" s="362">
        <f t="shared" si="9"/>
        <v>255</v>
      </c>
      <c r="H595" s="362">
        <v>4335</v>
      </c>
      <c r="I595" s="363">
        <v>6.7187739748638805E-3</v>
      </c>
      <c r="J595" s="363">
        <v>2.6348133234760317E-5</v>
      </c>
      <c r="K595" s="362">
        <v>0</v>
      </c>
    </row>
    <row r="596" spans="2:11" ht="14.1" customHeight="1" x14ac:dyDescent="0.2">
      <c r="B596" s="309">
        <v>41401</v>
      </c>
      <c r="C596" s="310" t="s">
        <v>637</v>
      </c>
      <c r="D596" s="310" t="s">
        <v>541</v>
      </c>
      <c r="E596" s="374" t="s">
        <v>1034</v>
      </c>
      <c r="F596" s="362">
        <v>203</v>
      </c>
      <c r="G596" s="362">
        <f t="shared" si="9"/>
        <v>224</v>
      </c>
      <c r="H596" s="362">
        <v>45472</v>
      </c>
      <c r="I596" s="363">
        <v>7.0476606732413002E-2</v>
      </c>
      <c r="J596" s="363">
        <v>3.1462770862684378E-4</v>
      </c>
      <c r="K596" s="362">
        <v>0</v>
      </c>
    </row>
    <row r="597" spans="2:11" ht="14.1" customHeight="1" x14ac:dyDescent="0.2">
      <c r="B597" s="309">
        <v>41401</v>
      </c>
      <c r="C597" s="310" t="s">
        <v>954</v>
      </c>
      <c r="D597" s="310" t="s">
        <v>541</v>
      </c>
      <c r="E597" s="374" t="s">
        <v>1034</v>
      </c>
      <c r="F597" s="362">
        <v>54</v>
      </c>
      <c r="G597" s="362">
        <f t="shared" si="9"/>
        <v>285</v>
      </c>
      <c r="H597" s="362">
        <v>15390</v>
      </c>
      <c r="I597" s="363">
        <v>2.3852810028409489E-2</v>
      </c>
      <c r="J597" s="363">
        <v>8.3694070275121011E-5</v>
      </c>
      <c r="K597" s="362">
        <v>0</v>
      </c>
    </row>
    <row r="598" spans="2:11" ht="14.1" customHeight="1" x14ac:dyDescent="0.2">
      <c r="B598" s="309">
        <v>41401</v>
      </c>
      <c r="C598" s="310" t="s">
        <v>961</v>
      </c>
      <c r="D598" s="310" t="s">
        <v>541</v>
      </c>
      <c r="E598" s="374" t="s">
        <v>1034</v>
      </c>
      <c r="F598" s="362">
        <v>65</v>
      </c>
      <c r="G598" s="362">
        <f t="shared" si="9"/>
        <v>253</v>
      </c>
      <c r="H598" s="362">
        <v>16445</v>
      </c>
      <c r="I598" s="363">
        <v>2.5487944179154908E-2</v>
      </c>
      <c r="J598" s="363">
        <v>1.0074286236820121E-4</v>
      </c>
      <c r="K598" s="362">
        <v>0</v>
      </c>
    </row>
    <row r="599" spans="2:11" ht="14.1" customHeight="1" x14ac:dyDescent="0.2">
      <c r="B599" s="309">
        <v>41401</v>
      </c>
      <c r="C599" s="310" t="s">
        <v>858</v>
      </c>
      <c r="D599" s="310" t="s">
        <v>541</v>
      </c>
      <c r="E599" s="374" t="s">
        <v>1034</v>
      </c>
      <c r="F599" s="362">
        <v>21</v>
      </c>
      <c r="G599" s="362">
        <f t="shared" si="9"/>
        <v>235</v>
      </c>
      <c r="H599" s="362">
        <v>4935</v>
      </c>
      <c r="I599" s="363">
        <v>7.6487080890318918E-3</v>
      </c>
      <c r="J599" s="363">
        <v>3.2547693995880395E-5</v>
      </c>
      <c r="K599" s="362">
        <v>0</v>
      </c>
    </row>
    <row r="600" spans="2:11" ht="14.1" customHeight="1" x14ac:dyDescent="0.2">
      <c r="B600" s="309">
        <v>41401</v>
      </c>
      <c r="C600" s="310" t="s">
        <v>854</v>
      </c>
      <c r="D600" s="310" t="s">
        <v>856</v>
      </c>
      <c r="E600" s="374" t="s">
        <v>1036</v>
      </c>
      <c r="F600" s="362">
        <v>28</v>
      </c>
      <c r="G600" s="362">
        <f t="shared" si="9"/>
        <v>410</v>
      </c>
      <c r="H600" s="362">
        <v>11480</v>
      </c>
      <c r="I600" s="363">
        <v>1.7792739384414613E-2</v>
      </c>
      <c r="J600" s="363">
        <v>4.3396925327840524E-5</v>
      </c>
      <c r="K600" s="362">
        <v>0</v>
      </c>
    </row>
    <row r="601" spans="2:11" ht="14.1" customHeight="1" x14ac:dyDescent="0.2">
      <c r="B601" s="309">
        <v>41401</v>
      </c>
      <c r="C601" s="310" t="s">
        <v>730</v>
      </c>
      <c r="D601" s="310" t="s">
        <v>541</v>
      </c>
      <c r="E601" s="374" t="s">
        <v>1035</v>
      </c>
      <c r="F601" s="362">
        <v>36</v>
      </c>
      <c r="G601" s="362">
        <f t="shared" si="9"/>
        <v>455</v>
      </c>
      <c r="H601" s="362">
        <v>16380</v>
      </c>
      <c r="I601" s="363">
        <v>2.5387201316786706E-2</v>
      </c>
      <c r="J601" s="363">
        <v>5.5796046850080672E-5</v>
      </c>
      <c r="K601" s="362">
        <v>0</v>
      </c>
    </row>
    <row r="602" spans="2:11" ht="14.1" customHeight="1" x14ac:dyDescent="0.2">
      <c r="B602" s="309">
        <v>41401</v>
      </c>
      <c r="C602" s="310" t="s">
        <v>553</v>
      </c>
      <c r="D602" s="310" t="s">
        <v>541</v>
      </c>
      <c r="E602" s="374" t="s">
        <v>1039</v>
      </c>
      <c r="F602" s="362">
        <v>150</v>
      </c>
      <c r="G602" s="362">
        <f t="shared" si="9"/>
        <v>462</v>
      </c>
      <c r="H602" s="362">
        <v>69300</v>
      </c>
      <c r="I602" s="363">
        <v>0.1074073901864053</v>
      </c>
      <c r="J602" s="363">
        <v>2.324835285420028E-4</v>
      </c>
      <c r="K602" s="362">
        <v>0</v>
      </c>
    </row>
    <row r="603" spans="2:11" ht="14.1" customHeight="1" x14ac:dyDescent="0.2">
      <c r="B603" s="309">
        <v>41401</v>
      </c>
      <c r="C603" s="310" t="s">
        <v>751</v>
      </c>
      <c r="D603" s="310" t="s">
        <v>541</v>
      </c>
      <c r="E603" s="374" t="s">
        <v>1039</v>
      </c>
      <c r="F603" s="362">
        <v>69</v>
      </c>
      <c r="G603" s="362">
        <f t="shared" si="9"/>
        <v>495</v>
      </c>
      <c r="H603" s="362">
        <v>34155</v>
      </c>
      <c r="I603" s="363">
        <v>5.2936499449014039E-2</v>
      </c>
      <c r="J603" s="363">
        <v>1.0694242312932129E-4</v>
      </c>
      <c r="K603" s="362">
        <v>0</v>
      </c>
    </row>
    <row r="604" spans="2:11" ht="14.1" customHeight="1" x14ac:dyDescent="0.2">
      <c r="B604" s="309">
        <v>41401</v>
      </c>
      <c r="C604" s="310" t="s">
        <v>660</v>
      </c>
      <c r="D604" s="310" t="s">
        <v>541</v>
      </c>
      <c r="E604" s="374" t="s">
        <v>1035</v>
      </c>
      <c r="F604" s="362">
        <v>1</v>
      </c>
      <c r="G604" s="362">
        <f t="shared" si="9"/>
        <v>570</v>
      </c>
      <c r="H604" s="362">
        <v>570</v>
      </c>
      <c r="I604" s="363">
        <v>8.8343740845961069E-4</v>
      </c>
      <c r="J604" s="363">
        <v>1.5498901902800187E-6</v>
      </c>
      <c r="K604" s="362">
        <v>0</v>
      </c>
    </row>
    <row r="605" spans="2:11" ht="14.1" customHeight="1" x14ac:dyDescent="0.2">
      <c r="B605" s="309">
        <v>41402</v>
      </c>
      <c r="C605" s="310" t="s">
        <v>758</v>
      </c>
      <c r="D605" s="310" t="s">
        <v>541</v>
      </c>
      <c r="E605" s="374" t="s">
        <v>1037</v>
      </c>
      <c r="F605" s="362">
        <v>11</v>
      </c>
      <c r="G605" s="362">
        <f t="shared" si="9"/>
        <v>225</v>
      </c>
      <c r="H605" s="362">
        <v>2475</v>
      </c>
      <c r="I605" s="363">
        <v>3.8359782209430463E-3</v>
      </c>
      <c r="J605" s="363">
        <v>1.7048792093080207E-5</v>
      </c>
      <c r="K605" s="362">
        <v>0</v>
      </c>
    </row>
    <row r="606" spans="2:11" ht="14.1" customHeight="1" x14ac:dyDescent="0.2">
      <c r="B606" s="309">
        <v>41402</v>
      </c>
      <c r="C606" s="310" t="s">
        <v>559</v>
      </c>
      <c r="D606" s="310" t="s">
        <v>856</v>
      </c>
      <c r="E606" s="374" t="s">
        <v>1034</v>
      </c>
      <c r="F606" s="362">
        <v>20</v>
      </c>
      <c r="G606" s="362">
        <f t="shared" si="9"/>
        <v>260</v>
      </c>
      <c r="H606" s="362">
        <v>5200</v>
      </c>
      <c r="I606" s="363">
        <v>8.0594289894560973E-3</v>
      </c>
      <c r="J606" s="363">
        <v>3.0997803805600376E-5</v>
      </c>
      <c r="K606" s="362">
        <v>0</v>
      </c>
    </row>
    <row r="607" spans="2:11" ht="14.1" customHeight="1" x14ac:dyDescent="0.2">
      <c r="B607" s="309">
        <v>41402</v>
      </c>
      <c r="C607" s="310" t="s">
        <v>784</v>
      </c>
      <c r="D607" s="310" t="s">
        <v>541</v>
      </c>
      <c r="E607" s="374" t="s">
        <v>1034</v>
      </c>
      <c r="F607" s="362">
        <v>56</v>
      </c>
      <c r="G607" s="362">
        <f t="shared" si="9"/>
        <v>235</v>
      </c>
      <c r="H607" s="362">
        <v>13160</v>
      </c>
      <c r="I607" s="363">
        <v>2.0396554904085047E-2</v>
      </c>
      <c r="J607" s="363">
        <v>8.6793850655681048E-5</v>
      </c>
      <c r="K607" s="362">
        <v>0</v>
      </c>
    </row>
    <row r="608" spans="2:11" ht="14.1" customHeight="1" x14ac:dyDescent="0.2">
      <c r="B608" s="309">
        <v>41402</v>
      </c>
      <c r="C608" s="310" t="s">
        <v>872</v>
      </c>
      <c r="D608" s="310" t="s">
        <v>541</v>
      </c>
      <c r="E608" s="374" t="s">
        <v>1034</v>
      </c>
      <c r="F608" s="362">
        <v>24</v>
      </c>
      <c r="G608" s="362">
        <f t="shared" si="9"/>
        <v>345</v>
      </c>
      <c r="H608" s="362">
        <v>8280</v>
      </c>
      <c r="I608" s="363">
        <v>1.2833090775518554E-2</v>
      </c>
      <c r="J608" s="363">
        <v>3.719736456672045E-5</v>
      </c>
      <c r="K608" s="362">
        <v>0</v>
      </c>
    </row>
    <row r="609" spans="2:11" ht="14.1" customHeight="1" x14ac:dyDescent="0.2">
      <c r="B609" s="309">
        <v>41402</v>
      </c>
      <c r="C609" s="310" t="s">
        <v>754</v>
      </c>
      <c r="D609" s="310" t="s">
        <v>541</v>
      </c>
      <c r="E609" s="374" t="s">
        <v>1037</v>
      </c>
      <c r="F609" s="362">
        <v>2</v>
      </c>
      <c r="G609" s="362">
        <f t="shared" si="9"/>
        <v>165</v>
      </c>
      <c r="H609" s="362">
        <v>330</v>
      </c>
      <c r="I609" s="363">
        <v>5.1146376279240615E-4</v>
      </c>
      <c r="J609" s="363">
        <v>3.0997803805600374E-6</v>
      </c>
      <c r="K609" s="362">
        <v>0</v>
      </c>
    </row>
    <row r="610" spans="2:11" ht="14.1" customHeight="1" x14ac:dyDescent="0.2">
      <c r="B610" s="309">
        <v>41402</v>
      </c>
      <c r="C610" s="310" t="s">
        <v>725</v>
      </c>
      <c r="D610" s="310" t="s">
        <v>541</v>
      </c>
      <c r="E610" s="374" t="s">
        <v>1034</v>
      </c>
      <c r="F610" s="362">
        <v>62</v>
      </c>
      <c r="G610" s="362">
        <f t="shared" si="9"/>
        <v>435</v>
      </c>
      <c r="H610" s="362">
        <v>26970</v>
      </c>
      <c r="I610" s="363">
        <v>4.1800538431852101E-2</v>
      </c>
      <c r="J610" s="363">
        <v>9.6093191797361159E-5</v>
      </c>
      <c r="K610" s="362">
        <v>0</v>
      </c>
    </row>
    <row r="611" spans="2:11" ht="14.1" customHeight="1" x14ac:dyDescent="0.2">
      <c r="B611" s="309">
        <v>41402</v>
      </c>
      <c r="C611" s="310" t="s">
        <v>957</v>
      </c>
      <c r="D611" s="310" t="s">
        <v>541</v>
      </c>
      <c r="E611" s="374" t="s">
        <v>1039</v>
      </c>
      <c r="F611" s="362">
        <v>108</v>
      </c>
      <c r="G611" s="362">
        <f t="shared" si="9"/>
        <v>425</v>
      </c>
      <c r="H611" s="362">
        <v>45900</v>
      </c>
      <c r="I611" s="363">
        <v>7.1139959733852856E-2</v>
      </c>
      <c r="J611" s="363">
        <v>1.6738814055024202E-4</v>
      </c>
      <c r="K611" s="362">
        <v>0</v>
      </c>
    </row>
    <row r="612" spans="2:11" ht="14.1" customHeight="1" x14ac:dyDescent="0.2">
      <c r="B612" s="309">
        <v>41402</v>
      </c>
      <c r="C612" s="310" t="s">
        <v>754</v>
      </c>
      <c r="D612" s="310" t="s">
        <v>541</v>
      </c>
      <c r="E612" s="374" t="s">
        <v>1035</v>
      </c>
      <c r="F612" s="362">
        <v>2</v>
      </c>
      <c r="G612" s="362">
        <f t="shared" si="9"/>
        <v>519</v>
      </c>
      <c r="H612" s="362">
        <v>1038</v>
      </c>
      <c r="I612" s="363">
        <v>1.6087860175106594E-3</v>
      </c>
      <c r="J612" s="363">
        <v>3.0997803805600374E-6</v>
      </c>
      <c r="K612" s="362">
        <v>0</v>
      </c>
    </row>
    <row r="613" spans="2:11" ht="14.1" customHeight="1" x14ac:dyDescent="0.2">
      <c r="B613" s="309">
        <v>41402</v>
      </c>
      <c r="C613" s="310" t="s">
        <v>804</v>
      </c>
      <c r="D613" s="310" t="s">
        <v>541</v>
      </c>
      <c r="E613" s="374" t="s">
        <v>1034</v>
      </c>
      <c r="F613" s="362">
        <v>38</v>
      </c>
      <c r="G613" s="362">
        <f t="shared" si="9"/>
        <v>700</v>
      </c>
      <c r="H613" s="362">
        <v>26600</v>
      </c>
      <c r="I613" s="363">
        <v>4.1227079061448499E-2</v>
      </c>
      <c r="J613" s="363">
        <v>5.8895827230640709E-5</v>
      </c>
      <c r="K613" s="362">
        <v>0</v>
      </c>
    </row>
    <row r="614" spans="2:11" ht="14.1" customHeight="1" x14ac:dyDescent="0.2">
      <c r="B614" s="309">
        <v>41403</v>
      </c>
      <c r="C614" s="310" t="s">
        <v>980</v>
      </c>
      <c r="D614" s="310" t="s">
        <v>541</v>
      </c>
      <c r="E614" s="374" t="s">
        <v>1034</v>
      </c>
      <c r="F614" s="362">
        <v>23</v>
      </c>
      <c r="G614" s="362">
        <f t="shared" si="9"/>
        <v>220</v>
      </c>
      <c r="H614" s="362">
        <v>5060</v>
      </c>
      <c r="I614" s="363">
        <v>7.8424443628168951E-3</v>
      </c>
      <c r="J614" s="363">
        <v>3.5647474376440432E-5</v>
      </c>
      <c r="K614" s="362">
        <v>0</v>
      </c>
    </row>
    <row r="615" spans="2:11" ht="14.1" customHeight="1" x14ac:dyDescent="0.2">
      <c r="B615" s="309">
        <v>41403</v>
      </c>
      <c r="C615" s="310" t="s">
        <v>860</v>
      </c>
      <c r="D615" s="310" t="s">
        <v>541</v>
      </c>
      <c r="E615" s="374" t="s">
        <v>1034</v>
      </c>
      <c r="F615" s="362">
        <v>31</v>
      </c>
      <c r="G615" s="362">
        <f t="shared" si="9"/>
        <v>275</v>
      </c>
      <c r="H615" s="362">
        <v>8525</v>
      </c>
      <c r="I615" s="363">
        <v>1.321281387213716E-2</v>
      </c>
      <c r="J615" s="363">
        <v>4.8046595898680579E-5</v>
      </c>
      <c r="K615" s="362">
        <v>0</v>
      </c>
    </row>
    <row r="616" spans="2:11" ht="14.1" customHeight="1" x14ac:dyDescent="0.2">
      <c r="B616" s="309">
        <v>41403</v>
      </c>
      <c r="C616" s="310" t="s">
        <v>996</v>
      </c>
      <c r="D616" s="310" t="s">
        <v>541</v>
      </c>
      <c r="E616" s="374"/>
      <c r="F616" s="362">
        <v>199</v>
      </c>
      <c r="G616" s="362">
        <f t="shared" si="9"/>
        <v>330</v>
      </c>
      <c r="H616" s="362">
        <v>65670</v>
      </c>
      <c r="I616" s="363">
        <v>0.10178128879568883</v>
      </c>
      <c r="J616" s="363">
        <v>3.084281478657237E-4</v>
      </c>
      <c r="K616" s="362">
        <v>0</v>
      </c>
    </row>
    <row r="617" spans="2:11" ht="14.1" customHeight="1" x14ac:dyDescent="0.2">
      <c r="B617" s="309">
        <v>41403</v>
      </c>
      <c r="C617" s="310" t="s">
        <v>905</v>
      </c>
      <c r="D617" s="310" t="s">
        <v>541</v>
      </c>
      <c r="E617" s="374" t="s">
        <v>1034</v>
      </c>
      <c r="F617" s="362">
        <v>15</v>
      </c>
      <c r="G617" s="362">
        <f t="shared" si="9"/>
        <v>450</v>
      </c>
      <c r="H617" s="362">
        <v>6750</v>
      </c>
      <c r="I617" s="363">
        <v>1.0461758784390126E-2</v>
      </c>
      <c r="J617" s="363">
        <v>2.324835285420028E-5</v>
      </c>
      <c r="K617" s="362">
        <v>0</v>
      </c>
    </row>
    <row r="618" spans="2:11" ht="14.1" customHeight="1" x14ac:dyDescent="0.2">
      <c r="B618" s="309">
        <v>41404</v>
      </c>
      <c r="C618" s="310" t="s">
        <v>997</v>
      </c>
      <c r="D618" s="310" t="s">
        <v>541</v>
      </c>
      <c r="E618" s="374" t="s">
        <v>1039</v>
      </c>
      <c r="F618" s="362">
        <v>34</v>
      </c>
      <c r="G618" s="362">
        <f t="shared" si="9"/>
        <v>375</v>
      </c>
      <c r="H618" s="362">
        <v>12750</v>
      </c>
      <c r="I618" s="363">
        <v>1.9761099926070239E-2</v>
      </c>
      <c r="J618" s="363">
        <v>5.2696266469520635E-5</v>
      </c>
      <c r="K618" s="362">
        <v>0</v>
      </c>
    </row>
    <row r="619" spans="2:11" ht="14.1" customHeight="1" x14ac:dyDescent="0.2">
      <c r="B619" s="309">
        <v>41404</v>
      </c>
      <c r="C619" s="310" t="s">
        <v>553</v>
      </c>
      <c r="D619" s="310" t="s">
        <v>541</v>
      </c>
      <c r="E619" s="374" t="s">
        <v>1034</v>
      </c>
      <c r="F619" s="362">
        <v>90</v>
      </c>
      <c r="G619" s="362">
        <f t="shared" si="9"/>
        <v>375</v>
      </c>
      <c r="H619" s="362">
        <v>33750</v>
      </c>
      <c r="I619" s="363">
        <v>5.2308793921950633E-2</v>
      </c>
      <c r="J619" s="363">
        <v>1.3949011712520169E-4</v>
      </c>
      <c r="K619" s="362">
        <v>0</v>
      </c>
    </row>
    <row r="620" spans="2:11" ht="14.1" customHeight="1" x14ac:dyDescent="0.2">
      <c r="B620" s="309">
        <v>41404</v>
      </c>
      <c r="C620" s="310" t="s">
        <v>952</v>
      </c>
      <c r="D620" s="310" t="s">
        <v>541</v>
      </c>
      <c r="E620" s="374" t="s">
        <v>1034</v>
      </c>
      <c r="F620" s="362">
        <v>33</v>
      </c>
      <c r="G620" s="362">
        <f t="shared" si="9"/>
        <v>95</v>
      </c>
      <c r="H620" s="362">
        <v>3135</v>
      </c>
      <c r="I620" s="363">
        <v>4.8589057465278588E-3</v>
      </c>
      <c r="J620" s="363">
        <v>5.1146376279240616E-5</v>
      </c>
      <c r="K620" s="362">
        <v>0</v>
      </c>
    </row>
    <row r="621" spans="2:11" ht="14.1" customHeight="1" x14ac:dyDescent="0.2">
      <c r="B621" s="309">
        <v>41404</v>
      </c>
      <c r="C621" s="310" t="s">
        <v>953</v>
      </c>
      <c r="D621" s="310" t="s">
        <v>541</v>
      </c>
      <c r="E621" s="374" t="s">
        <v>1034</v>
      </c>
      <c r="F621" s="362">
        <v>96</v>
      </c>
      <c r="G621" s="362">
        <f t="shared" si="9"/>
        <v>400</v>
      </c>
      <c r="H621" s="362">
        <v>38400</v>
      </c>
      <c r="I621" s="363">
        <v>5.9515783306752716E-2</v>
      </c>
      <c r="J621" s="363">
        <v>1.487894582668818E-4</v>
      </c>
      <c r="K621" s="362">
        <v>0</v>
      </c>
    </row>
    <row r="622" spans="2:11" ht="14.1" customHeight="1" x14ac:dyDescent="0.2">
      <c r="B622" s="309">
        <v>41404</v>
      </c>
      <c r="C622" s="310" t="s">
        <v>776</v>
      </c>
      <c r="D622" s="310" t="s">
        <v>541</v>
      </c>
      <c r="E622" s="374" t="s">
        <v>1044</v>
      </c>
      <c r="F622" s="362">
        <v>43</v>
      </c>
      <c r="G622" s="362">
        <f t="shared" si="9"/>
        <v>340</v>
      </c>
      <c r="H622" s="362">
        <v>14620</v>
      </c>
      <c r="I622" s="363">
        <v>2.2659394581893873E-2</v>
      </c>
      <c r="J622" s="363">
        <v>6.6645278182040808E-5</v>
      </c>
      <c r="K622" s="362">
        <v>0</v>
      </c>
    </row>
    <row r="623" spans="2:11" ht="14.1" customHeight="1" x14ac:dyDescent="0.2">
      <c r="B623" s="309">
        <v>41404</v>
      </c>
      <c r="C623" s="310" t="s">
        <v>629</v>
      </c>
      <c r="D623" s="310" t="s">
        <v>541</v>
      </c>
      <c r="E623" s="374" t="s">
        <v>1035</v>
      </c>
      <c r="F623" s="362">
        <v>3</v>
      </c>
      <c r="G623" s="362">
        <f t="shared" si="9"/>
        <v>360</v>
      </c>
      <c r="H623" s="362">
        <v>1080</v>
      </c>
      <c r="I623" s="363">
        <v>1.6738814055024202E-3</v>
      </c>
      <c r="J623" s="363">
        <v>4.6496705708400563E-6</v>
      </c>
      <c r="K623" s="362">
        <v>0</v>
      </c>
    </row>
    <row r="624" spans="2:11" ht="14.1" customHeight="1" x14ac:dyDescent="0.2">
      <c r="B624" s="309">
        <v>41405</v>
      </c>
      <c r="C624" s="310" t="s">
        <v>599</v>
      </c>
      <c r="D624" s="310" t="s">
        <v>541</v>
      </c>
      <c r="E624" s="374" t="s">
        <v>1035</v>
      </c>
      <c r="F624" s="362">
        <v>3</v>
      </c>
      <c r="G624" s="362">
        <f t="shared" si="9"/>
        <v>175</v>
      </c>
      <c r="H624" s="362">
        <v>525</v>
      </c>
      <c r="I624" s="363">
        <v>8.1369234989700978E-4</v>
      </c>
      <c r="J624" s="363">
        <v>4.6496705708400563E-6</v>
      </c>
      <c r="K624" s="362">
        <v>0</v>
      </c>
    </row>
    <row r="625" spans="2:11" ht="14.1" customHeight="1" x14ac:dyDescent="0.2">
      <c r="B625" s="309">
        <v>41405</v>
      </c>
      <c r="C625" s="310" t="s">
        <v>1006</v>
      </c>
      <c r="D625" s="310" t="s">
        <v>541</v>
      </c>
      <c r="E625" s="374" t="s">
        <v>1037</v>
      </c>
      <c r="F625" s="362">
        <v>1</v>
      </c>
      <c r="G625" s="362">
        <f t="shared" si="9"/>
        <v>540</v>
      </c>
      <c r="H625" s="362">
        <v>540</v>
      </c>
      <c r="I625" s="363">
        <v>8.3694070275121008E-4</v>
      </c>
      <c r="J625" s="363">
        <v>1.5498901902800187E-6</v>
      </c>
      <c r="K625" s="362">
        <v>0</v>
      </c>
    </row>
    <row r="626" spans="2:11" ht="14.1" customHeight="1" x14ac:dyDescent="0.2">
      <c r="B626" s="309">
        <v>41406</v>
      </c>
      <c r="C626" s="310" t="s">
        <v>836</v>
      </c>
      <c r="D626" s="310" t="s">
        <v>856</v>
      </c>
      <c r="E626" s="374" t="s">
        <v>1035</v>
      </c>
      <c r="F626" s="362">
        <v>1</v>
      </c>
      <c r="G626" s="362">
        <f t="shared" si="9"/>
        <v>240</v>
      </c>
      <c r="H626" s="362">
        <v>240</v>
      </c>
      <c r="I626" s="363">
        <v>3.7197364566720449E-4</v>
      </c>
      <c r="J626" s="363">
        <v>1.5498901902800187E-6</v>
      </c>
      <c r="K626" s="362">
        <v>0</v>
      </c>
    </row>
    <row r="627" spans="2:11" ht="14.1" customHeight="1" x14ac:dyDescent="0.2">
      <c r="B627" s="309">
        <v>41406</v>
      </c>
      <c r="C627" s="310" t="s">
        <v>669</v>
      </c>
      <c r="D627" s="310" t="s">
        <v>541</v>
      </c>
      <c r="E627" s="374" t="s">
        <v>1034</v>
      </c>
      <c r="F627" s="362">
        <v>17</v>
      </c>
      <c r="G627" s="362">
        <f t="shared" si="9"/>
        <v>365</v>
      </c>
      <c r="H627" s="362">
        <v>6205</v>
      </c>
      <c r="I627" s="363">
        <v>9.6170686306875156E-3</v>
      </c>
      <c r="J627" s="363">
        <v>2.6348133234760317E-5</v>
      </c>
      <c r="K627" s="362">
        <v>0</v>
      </c>
    </row>
    <row r="628" spans="2:11" ht="14.1" customHeight="1" x14ac:dyDescent="0.2">
      <c r="B628" s="309">
        <v>41406</v>
      </c>
      <c r="C628" s="310" t="s">
        <v>801</v>
      </c>
      <c r="D628" s="310" t="s">
        <v>541</v>
      </c>
      <c r="E628" s="374" t="s">
        <v>1035</v>
      </c>
      <c r="F628" s="362">
        <v>31</v>
      </c>
      <c r="G628" s="362">
        <f t="shared" si="9"/>
        <v>361</v>
      </c>
      <c r="H628" s="362">
        <v>11191</v>
      </c>
      <c r="I628" s="363">
        <v>1.734482111942369E-2</v>
      </c>
      <c r="J628" s="363">
        <v>4.8046595898680579E-5</v>
      </c>
      <c r="K628" s="362">
        <v>0</v>
      </c>
    </row>
    <row r="629" spans="2:11" ht="14.1" customHeight="1" x14ac:dyDescent="0.2">
      <c r="B629" s="309">
        <v>41407</v>
      </c>
      <c r="C629" s="310" t="s">
        <v>598</v>
      </c>
      <c r="D629" s="310" t="s">
        <v>541</v>
      </c>
      <c r="E629" s="374" t="s">
        <v>1035</v>
      </c>
      <c r="F629" s="362">
        <v>1</v>
      </c>
      <c r="G629" s="362">
        <f t="shared" si="9"/>
        <v>105</v>
      </c>
      <c r="H629" s="362">
        <v>105</v>
      </c>
      <c r="I629" s="363">
        <v>1.6273846997940197E-4</v>
      </c>
      <c r="J629" s="363">
        <v>1.5498901902800187E-6</v>
      </c>
      <c r="K629" s="362">
        <v>0</v>
      </c>
    </row>
    <row r="630" spans="2:11" ht="14.1" customHeight="1" x14ac:dyDescent="0.2">
      <c r="B630" s="309">
        <v>41407</v>
      </c>
      <c r="C630" s="310" t="s">
        <v>632</v>
      </c>
      <c r="D630" s="310" t="s">
        <v>541</v>
      </c>
      <c r="E630" s="374" t="s">
        <v>1034</v>
      </c>
      <c r="F630" s="362">
        <v>316</v>
      </c>
      <c r="G630" s="362">
        <f t="shared" si="9"/>
        <v>271</v>
      </c>
      <c r="H630" s="362">
        <v>85636</v>
      </c>
      <c r="I630" s="363">
        <v>0.13272639633481967</v>
      </c>
      <c r="J630" s="363">
        <v>4.8976530012848594E-4</v>
      </c>
      <c r="K630" s="362">
        <v>0</v>
      </c>
    </row>
    <row r="631" spans="2:11" ht="14.1" customHeight="1" x14ac:dyDescent="0.2">
      <c r="B631" s="309">
        <v>41407</v>
      </c>
      <c r="C631" s="310" t="s">
        <v>965</v>
      </c>
      <c r="D631" s="310" t="s">
        <v>541</v>
      </c>
      <c r="E631" s="374" t="s">
        <v>1042</v>
      </c>
      <c r="F631" s="362">
        <v>122</v>
      </c>
      <c r="G631" s="362">
        <f t="shared" si="9"/>
        <v>440</v>
      </c>
      <c r="H631" s="362">
        <v>53680</v>
      </c>
      <c r="I631" s="363">
        <v>8.3198105414231407E-2</v>
      </c>
      <c r="J631" s="363">
        <v>1.8908660321416228E-4</v>
      </c>
      <c r="K631" s="362">
        <v>0</v>
      </c>
    </row>
    <row r="632" spans="2:11" ht="14.1" customHeight="1" x14ac:dyDescent="0.2">
      <c r="B632" s="309">
        <v>41407</v>
      </c>
      <c r="C632" s="310" t="s">
        <v>606</v>
      </c>
      <c r="D632" s="310" t="s">
        <v>541</v>
      </c>
      <c r="E632" s="374" t="s">
        <v>1034</v>
      </c>
      <c r="F632" s="362">
        <v>47</v>
      </c>
      <c r="G632" s="362">
        <f t="shared" si="9"/>
        <v>60</v>
      </c>
      <c r="H632" s="362">
        <v>2820</v>
      </c>
      <c r="I632" s="363">
        <v>4.3706903365896528E-3</v>
      </c>
      <c r="J632" s="363">
        <v>7.2844838943160882E-5</v>
      </c>
      <c r="K632" s="362">
        <v>0</v>
      </c>
    </row>
    <row r="633" spans="2:11" ht="14.1" customHeight="1" x14ac:dyDescent="0.2">
      <c r="B633" s="309">
        <v>41407</v>
      </c>
      <c r="C633" s="310" t="s">
        <v>956</v>
      </c>
      <c r="D633" s="310" t="s">
        <v>541</v>
      </c>
      <c r="E633" s="374" t="s">
        <v>1035</v>
      </c>
      <c r="F633" s="362">
        <v>17</v>
      </c>
      <c r="G633" s="362">
        <f t="shared" si="9"/>
        <v>216</v>
      </c>
      <c r="H633" s="362">
        <v>3672</v>
      </c>
      <c r="I633" s="363">
        <v>5.6911967787082289E-3</v>
      </c>
      <c r="J633" s="363">
        <v>2.6348133234760317E-5</v>
      </c>
      <c r="K633" s="362">
        <v>0</v>
      </c>
    </row>
    <row r="634" spans="2:11" ht="14.1" customHeight="1" x14ac:dyDescent="0.2">
      <c r="B634" s="309">
        <v>41408</v>
      </c>
      <c r="C634" s="310" t="s">
        <v>805</v>
      </c>
      <c r="D634" s="310" t="s">
        <v>541</v>
      </c>
      <c r="E634" s="374" t="s">
        <v>1035</v>
      </c>
      <c r="F634" s="362">
        <v>106</v>
      </c>
      <c r="G634" s="362">
        <f t="shared" si="9"/>
        <v>0</v>
      </c>
      <c r="H634" s="362">
        <v>0</v>
      </c>
      <c r="I634" s="363">
        <v>0</v>
      </c>
      <c r="J634" s="363">
        <v>1.6428836016968198E-4</v>
      </c>
      <c r="K634" s="362">
        <v>0</v>
      </c>
    </row>
    <row r="635" spans="2:11" ht="14.1" customHeight="1" x14ac:dyDescent="0.2">
      <c r="B635" s="309">
        <v>41408</v>
      </c>
      <c r="C635" s="310" t="s">
        <v>716</v>
      </c>
      <c r="D635" s="310" t="s">
        <v>541</v>
      </c>
      <c r="E635" s="374"/>
      <c r="F635" s="362">
        <v>17</v>
      </c>
      <c r="G635" s="362">
        <f t="shared" si="9"/>
        <v>255</v>
      </c>
      <c r="H635" s="362">
        <v>4335</v>
      </c>
      <c r="I635" s="363">
        <v>6.7187739748638805E-3</v>
      </c>
      <c r="J635" s="363">
        <v>2.6348133234760317E-5</v>
      </c>
      <c r="K635" s="362">
        <v>0</v>
      </c>
    </row>
    <row r="636" spans="2:11" ht="14.1" customHeight="1" x14ac:dyDescent="0.2">
      <c r="B636" s="309">
        <v>41408</v>
      </c>
      <c r="C636" s="310" t="s">
        <v>791</v>
      </c>
      <c r="D636" s="310" t="s">
        <v>541</v>
      </c>
      <c r="E636" s="374" t="s">
        <v>1038</v>
      </c>
      <c r="F636" s="362">
        <v>12</v>
      </c>
      <c r="G636" s="362">
        <f t="shared" si="9"/>
        <v>75</v>
      </c>
      <c r="H636" s="362">
        <v>900</v>
      </c>
      <c r="I636" s="363">
        <v>1.3949011712520167E-3</v>
      </c>
      <c r="J636" s="363">
        <v>1.8598682283360225E-5</v>
      </c>
      <c r="K636" s="362">
        <v>0</v>
      </c>
    </row>
    <row r="637" spans="2:11" ht="14.1" customHeight="1" x14ac:dyDescent="0.2">
      <c r="B637" s="309">
        <v>41408</v>
      </c>
      <c r="C637" s="310" t="s">
        <v>559</v>
      </c>
      <c r="D637" s="310" t="s">
        <v>541</v>
      </c>
      <c r="E637" s="374" t="s">
        <v>1034</v>
      </c>
      <c r="F637" s="362">
        <v>69</v>
      </c>
      <c r="G637" s="362">
        <f t="shared" si="9"/>
        <v>330</v>
      </c>
      <c r="H637" s="362">
        <v>22770</v>
      </c>
      <c r="I637" s="363">
        <v>3.5290999632676026E-2</v>
      </c>
      <c r="J637" s="363">
        <v>1.0694242312932129E-4</v>
      </c>
      <c r="K637" s="362">
        <v>0</v>
      </c>
    </row>
    <row r="638" spans="2:11" ht="14.1" customHeight="1" x14ac:dyDescent="0.2">
      <c r="B638" s="309">
        <v>41408</v>
      </c>
      <c r="C638" s="310" t="s">
        <v>821</v>
      </c>
      <c r="D638" s="310" t="s">
        <v>541</v>
      </c>
      <c r="E638" s="374" t="s">
        <v>1035</v>
      </c>
      <c r="F638" s="362">
        <v>109</v>
      </c>
      <c r="G638" s="362">
        <f t="shared" si="9"/>
        <v>375</v>
      </c>
      <c r="H638" s="362">
        <v>40875</v>
      </c>
      <c r="I638" s="363">
        <v>6.3351761527695769E-2</v>
      </c>
      <c r="J638" s="363">
        <v>1.6893803074052204E-4</v>
      </c>
      <c r="K638" s="362">
        <v>0</v>
      </c>
    </row>
    <row r="639" spans="2:11" ht="14.1" customHeight="1" x14ac:dyDescent="0.2">
      <c r="B639" s="309">
        <v>41408</v>
      </c>
      <c r="C639" s="310" t="s">
        <v>857</v>
      </c>
      <c r="D639" s="310" t="s">
        <v>541</v>
      </c>
      <c r="E639" s="374" t="s">
        <v>1039</v>
      </c>
      <c r="F639" s="362">
        <v>122</v>
      </c>
      <c r="G639" s="362">
        <f t="shared" si="9"/>
        <v>480</v>
      </c>
      <c r="H639" s="362">
        <v>58560</v>
      </c>
      <c r="I639" s="363">
        <v>9.076156954279789E-2</v>
      </c>
      <c r="J639" s="363">
        <v>1.8908660321416228E-4</v>
      </c>
      <c r="K639" s="362">
        <v>0</v>
      </c>
    </row>
    <row r="640" spans="2:11" ht="14.1" customHeight="1" x14ac:dyDescent="0.2">
      <c r="B640" s="309">
        <v>41408</v>
      </c>
      <c r="C640" s="310" t="s">
        <v>994</v>
      </c>
      <c r="D640" s="310" t="s">
        <v>541</v>
      </c>
      <c r="E640" s="374" t="s">
        <v>1039</v>
      </c>
      <c r="F640" s="362">
        <v>18</v>
      </c>
      <c r="G640" s="362">
        <f t="shared" si="9"/>
        <v>465</v>
      </c>
      <c r="H640" s="362">
        <v>8370</v>
      </c>
      <c r="I640" s="363">
        <v>1.2972580892643757E-2</v>
      </c>
      <c r="J640" s="363">
        <v>2.7898023425040336E-5</v>
      </c>
      <c r="K640" s="362">
        <v>0</v>
      </c>
    </row>
    <row r="641" spans="2:11" ht="14.1" customHeight="1" x14ac:dyDescent="0.2">
      <c r="B641" s="309">
        <v>41408</v>
      </c>
      <c r="C641" s="310" t="s">
        <v>628</v>
      </c>
      <c r="D641" s="310" t="s">
        <v>541</v>
      </c>
      <c r="E641" s="374" t="s">
        <v>1042</v>
      </c>
      <c r="F641" s="362">
        <v>164</v>
      </c>
      <c r="G641" s="362">
        <f t="shared" si="9"/>
        <v>435</v>
      </c>
      <c r="H641" s="362">
        <v>71340</v>
      </c>
      <c r="I641" s="363">
        <v>0.11056916617457653</v>
      </c>
      <c r="J641" s="363">
        <v>2.5418199120592308E-4</v>
      </c>
      <c r="K641" s="362">
        <v>0</v>
      </c>
    </row>
    <row r="642" spans="2:11" ht="14.1" customHeight="1" x14ac:dyDescent="0.2">
      <c r="B642" s="309">
        <v>41408</v>
      </c>
      <c r="C642" s="310" t="s">
        <v>698</v>
      </c>
      <c r="D642" s="310" t="s">
        <v>541</v>
      </c>
      <c r="E642" s="374" t="s">
        <v>1034</v>
      </c>
      <c r="F642" s="362">
        <v>1</v>
      </c>
      <c r="G642" s="362">
        <f t="shared" si="9"/>
        <v>275</v>
      </c>
      <c r="H642" s="362">
        <v>275</v>
      </c>
      <c r="I642" s="363">
        <v>4.2621980232700511E-4</v>
      </c>
      <c r="J642" s="363">
        <v>1.5498901902800187E-6</v>
      </c>
      <c r="K642" s="362">
        <v>0</v>
      </c>
    </row>
    <row r="643" spans="2:11" ht="14.1" customHeight="1" x14ac:dyDescent="0.2">
      <c r="B643" s="309">
        <v>41409</v>
      </c>
      <c r="C643" s="310" t="s">
        <v>857</v>
      </c>
      <c r="D643" s="310" t="s">
        <v>541</v>
      </c>
      <c r="E643" s="374" t="s">
        <v>1038</v>
      </c>
      <c r="F643" s="362">
        <v>42</v>
      </c>
      <c r="G643" s="362">
        <f t="shared" si="9"/>
        <v>135</v>
      </c>
      <c r="H643" s="362">
        <v>5670</v>
      </c>
      <c r="I643" s="363">
        <v>8.7878773788877054E-3</v>
      </c>
      <c r="J643" s="363">
        <v>6.5095387991760789E-5</v>
      </c>
      <c r="K643" s="362">
        <v>0</v>
      </c>
    </row>
    <row r="644" spans="2:11" ht="14.1" customHeight="1" x14ac:dyDescent="0.2">
      <c r="B644" s="309">
        <v>41409</v>
      </c>
      <c r="C644" s="310" t="s">
        <v>565</v>
      </c>
      <c r="D644" s="310" t="s">
        <v>541</v>
      </c>
      <c r="E644" s="374" t="s">
        <v>1034</v>
      </c>
      <c r="F644" s="362">
        <v>21</v>
      </c>
      <c r="G644" s="362">
        <f t="shared" si="9"/>
        <v>320</v>
      </c>
      <c r="H644" s="362">
        <v>6720</v>
      </c>
      <c r="I644" s="363">
        <v>1.0415262078681726E-2</v>
      </c>
      <c r="J644" s="363">
        <v>3.2547693995880395E-5</v>
      </c>
      <c r="K644" s="362">
        <v>0</v>
      </c>
    </row>
    <row r="645" spans="2:11" ht="14.1" customHeight="1" x14ac:dyDescent="0.2">
      <c r="B645" s="309">
        <v>41409</v>
      </c>
      <c r="C645" s="310" t="s">
        <v>645</v>
      </c>
      <c r="D645" s="310" t="s">
        <v>541</v>
      </c>
      <c r="E645" s="374" t="s">
        <v>1034</v>
      </c>
      <c r="F645" s="362">
        <v>69</v>
      </c>
      <c r="G645" s="362">
        <f t="shared" si="9"/>
        <v>450</v>
      </c>
      <c r="H645" s="362">
        <v>31050</v>
      </c>
      <c r="I645" s="363">
        <v>4.8124090408194577E-2</v>
      </c>
      <c r="J645" s="363">
        <v>1.0694242312932129E-4</v>
      </c>
      <c r="K645" s="362">
        <v>0</v>
      </c>
    </row>
    <row r="646" spans="2:11" ht="14.1" customHeight="1" x14ac:dyDescent="0.2">
      <c r="B646" s="309">
        <v>41409</v>
      </c>
      <c r="C646" s="310" t="s">
        <v>740</v>
      </c>
      <c r="D646" s="310" t="s">
        <v>541</v>
      </c>
      <c r="E646" s="374" t="s">
        <v>1037</v>
      </c>
      <c r="F646" s="362">
        <v>58</v>
      </c>
      <c r="G646" s="362">
        <f t="shared" si="9"/>
        <v>490</v>
      </c>
      <c r="H646" s="362">
        <v>28420</v>
      </c>
      <c r="I646" s="363">
        <v>4.4047879207758128E-2</v>
      </c>
      <c r="J646" s="363">
        <v>8.9893631036241085E-5</v>
      </c>
      <c r="K646" s="362">
        <v>0</v>
      </c>
    </row>
    <row r="647" spans="2:11" ht="14.1" customHeight="1" x14ac:dyDescent="0.2">
      <c r="B647" s="309">
        <v>41409</v>
      </c>
      <c r="C647" s="310" t="s">
        <v>836</v>
      </c>
      <c r="D647" s="310" t="s">
        <v>541</v>
      </c>
      <c r="E647" s="374" t="s">
        <v>1035</v>
      </c>
      <c r="F647" s="362">
        <v>2</v>
      </c>
      <c r="G647" s="362">
        <f t="shared" si="9"/>
        <v>205</v>
      </c>
      <c r="H647" s="362">
        <v>410</v>
      </c>
      <c r="I647" s="363">
        <v>6.3545497801480763E-4</v>
      </c>
      <c r="J647" s="363">
        <v>3.0997803805600374E-6</v>
      </c>
      <c r="K647" s="362">
        <v>0</v>
      </c>
    </row>
    <row r="648" spans="2:11" ht="14.1" customHeight="1" x14ac:dyDescent="0.2">
      <c r="B648" s="309">
        <v>41409</v>
      </c>
      <c r="C648" s="310" t="s">
        <v>698</v>
      </c>
      <c r="D648" s="310" t="s">
        <v>856</v>
      </c>
      <c r="E648" s="374" t="s">
        <v>1034</v>
      </c>
      <c r="F648" s="362">
        <v>35</v>
      </c>
      <c r="G648" s="362">
        <f t="shared" ref="G648:G711" si="10">H648/F648</f>
        <v>220.61714285714288</v>
      </c>
      <c r="H648" s="362">
        <v>7721.6</v>
      </c>
      <c r="I648" s="363">
        <v>1.1967632093266192E-2</v>
      </c>
      <c r="J648" s="363">
        <v>5.4246156659800653E-5</v>
      </c>
      <c r="K648" s="362">
        <v>0</v>
      </c>
    </row>
    <row r="649" spans="2:11" ht="14.1" customHeight="1" x14ac:dyDescent="0.2">
      <c r="B649" s="309">
        <v>41410</v>
      </c>
      <c r="C649" s="310" t="s">
        <v>802</v>
      </c>
      <c r="D649" s="310" t="s">
        <v>541</v>
      </c>
      <c r="E649" s="374" t="s">
        <v>1034</v>
      </c>
      <c r="F649" s="362">
        <v>106</v>
      </c>
      <c r="G649" s="362">
        <f t="shared" si="10"/>
        <v>0</v>
      </c>
      <c r="H649" s="362">
        <v>0</v>
      </c>
      <c r="I649" s="363">
        <v>0</v>
      </c>
      <c r="J649" s="363">
        <v>1.6428836016968198E-4</v>
      </c>
      <c r="K649" s="362">
        <v>0</v>
      </c>
    </row>
    <row r="650" spans="2:11" ht="14.1" customHeight="1" x14ac:dyDescent="0.2">
      <c r="B650" s="309">
        <v>41410</v>
      </c>
      <c r="C650" s="310" t="s">
        <v>957</v>
      </c>
      <c r="D650" s="310" t="s">
        <v>541</v>
      </c>
      <c r="E650" s="374" t="s">
        <v>1040</v>
      </c>
      <c r="F650" s="362">
        <v>1</v>
      </c>
      <c r="G650" s="362">
        <f t="shared" si="10"/>
        <v>350</v>
      </c>
      <c r="H650" s="362">
        <v>350</v>
      </c>
      <c r="I650" s="363">
        <v>5.4246156659800652E-4</v>
      </c>
      <c r="J650" s="363">
        <v>1.5498901902800187E-6</v>
      </c>
      <c r="K650" s="362">
        <v>0</v>
      </c>
    </row>
    <row r="651" spans="2:11" ht="14.1" customHeight="1" x14ac:dyDescent="0.2">
      <c r="B651" s="309">
        <v>41410</v>
      </c>
      <c r="C651" s="310" t="s">
        <v>637</v>
      </c>
      <c r="D651" s="310" t="s">
        <v>541</v>
      </c>
      <c r="E651" s="374" t="s">
        <v>1034</v>
      </c>
      <c r="F651" s="362">
        <v>105</v>
      </c>
      <c r="G651" s="362">
        <f t="shared" si="10"/>
        <v>420</v>
      </c>
      <c r="H651" s="362">
        <v>44100</v>
      </c>
      <c r="I651" s="363">
        <v>6.8350157391348823E-2</v>
      </c>
      <c r="J651" s="363">
        <v>1.6273846997940197E-4</v>
      </c>
      <c r="K651" s="362">
        <v>0</v>
      </c>
    </row>
    <row r="652" spans="2:11" ht="14.1" customHeight="1" x14ac:dyDescent="0.2">
      <c r="B652" s="309">
        <v>41410</v>
      </c>
      <c r="C652" s="310" t="s">
        <v>720</v>
      </c>
      <c r="D652" s="310" t="s">
        <v>541</v>
      </c>
      <c r="E652" s="374" t="s">
        <v>1034</v>
      </c>
      <c r="F652" s="362">
        <v>33</v>
      </c>
      <c r="G652" s="362">
        <f t="shared" si="10"/>
        <v>270</v>
      </c>
      <c r="H652" s="362">
        <v>8910</v>
      </c>
      <c r="I652" s="363">
        <v>1.3809521595394966E-2</v>
      </c>
      <c r="J652" s="363">
        <v>5.1146376279240616E-5</v>
      </c>
      <c r="K652" s="362">
        <v>0</v>
      </c>
    </row>
    <row r="653" spans="2:11" ht="14.1" customHeight="1" x14ac:dyDescent="0.2">
      <c r="B653" s="309">
        <v>41411</v>
      </c>
      <c r="C653" s="310" t="s">
        <v>634</v>
      </c>
      <c r="D653" s="310" t="s">
        <v>541</v>
      </c>
      <c r="E653" s="374" t="s">
        <v>1036</v>
      </c>
      <c r="F653" s="362">
        <v>345</v>
      </c>
      <c r="G653" s="362">
        <f t="shared" si="10"/>
        <v>270</v>
      </c>
      <c r="H653" s="362">
        <v>93150</v>
      </c>
      <c r="I653" s="363">
        <v>0.14437227122458374</v>
      </c>
      <c r="J653" s="363">
        <v>5.3471211564660645E-4</v>
      </c>
      <c r="K653" s="362">
        <v>0</v>
      </c>
    </row>
    <row r="654" spans="2:11" ht="14.1" customHeight="1" x14ac:dyDescent="0.2">
      <c r="B654" s="309">
        <v>41411</v>
      </c>
      <c r="C654" s="310" t="s">
        <v>555</v>
      </c>
      <c r="D654" s="310" t="s">
        <v>541</v>
      </c>
      <c r="E654" s="374" t="s">
        <v>1034</v>
      </c>
      <c r="F654" s="362">
        <v>95</v>
      </c>
      <c r="G654" s="362">
        <f t="shared" si="10"/>
        <v>390</v>
      </c>
      <c r="H654" s="362">
        <v>37050</v>
      </c>
      <c r="I654" s="363">
        <v>5.7423431549874691E-2</v>
      </c>
      <c r="J654" s="363">
        <v>1.4723956807660178E-4</v>
      </c>
      <c r="K654" s="362">
        <v>0</v>
      </c>
    </row>
    <row r="655" spans="2:11" ht="14.1" customHeight="1" x14ac:dyDescent="0.2">
      <c r="B655" s="309">
        <v>41411</v>
      </c>
      <c r="C655" s="310" t="s">
        <v>822</v>
      </c>
      <c r="D655" s="310" t="s">
        <v>541</v>
      </c>
      <c r="E655" s="374" t="s">
        <v>1035</v>
      </c>
      <c r="F655" s="362">
        <v>4</v>
      </c>
      <c r="G655" s="362">
        <f t="shared" si="10"/>
        <v>389</v>
      </c>
      <c r="H655" s="362">
        <v>1556</v>
      </c>
      <c r="I655" s="363">
        <v>2.4116291360757091E-3</v>
      </c>
      <c r="J655" s="363">
        <v>6.1995607611200747E-6</v>
      </c>
      <c r="K655" s="362">
        <v>0</v>
      </c>
    </row>
    <row r="656" spans="2:11" ht="14.1" customHeight="1" x14ac:dyDescent="0.2">
      <c r="B656" s="309">
        <v>41413</v>
      </c>
      <c r="C656" s="310" t="s">
        <v>755</v>
      </c>
      <c r="D656" s="310" t="s">
        <v>541</v>
      </c>
      <c r="E656" s="374" t="s">
        <v>1036</v>
      </c>
      <c r="F656" s="362">
        <v>36</v>
      </c>
      <c r="G656" s="362">
        <f t="shared" si="10"/>
        <v>240</v>
      </c>
      <c r="H656" s="362">
        <v>8640</v>
      </c>
      <c r="I656" s="363">
        <v>1.3391051244019361E-2</v>
      </c>
      <c r="J656" s="363">
        <v>5.5796046850080672E-5</v>
      </c>
      <c r="K656" s="362">
        <v>0</v>
      </c>
    </row>
    <row r="657" spans="2:11" ht="14.1" customHeight="1" x14ac:dyDescent="0.2">
      <c r="B657" s="309">
        <v>41413</v>
      </c>
      <c r="C657" s="310" t="s">
        <v>823</v>
      </c>
      <c r="D657" s="310" t="s">
        <v>541</v>
      </c>
      <c r="E657" s="374" t="s">
        <v>1035</v>
      </c>
      <c r="F657" s="362">
        <v>2</v>
      </c>
      <c r="G657" s="362">
        <f t="shared" si="10"/>
        <v>240</v>
      </c>
      <c r="H657" s="362">
        <v>480</v>
      </c>
      <c r="I657" s="363">
        <v>7.4394729133440897E-4</v>
      </c>
      <c r="J657" s="363">
        <v>3.0997803805600374E-6</v>
      </c>
      <c r="K657" s="362">
        <v>0</v>
      </c>
    </row>
    <row r="658" spans="2:11" ht="14.1" customHeight="1" x14ac:dyDescent="0.2">
      <c r="B658" s="309">
        <v>41413</v>
      </c>
      <c r="C658" s="310" t="s">
        <v>893</v>
      </c>
      <c r="D658" s="310" t="s">
        <v>541</v>
      </c>
      <c r="E658" s="374" t="s">
        <v>1035</v>
      </c>
      <c r="F658" s="362">
        <v>28</v>
      </c>
      <c r="G658" s="362">
        <f t="shared" si="10"/>
        <v>450</v>
      </c>
      <c r="H658" s="362">
        <v>12600</v>
      </c>
      <c r="I658" s="363">
        <v>1.9528616397528235E-2</v>
      </c>
      <c r="J658" s="363">
        <v>4.3396925327840524E-5</v>
      </c>
      <c r="K658" s="362">
        <v>0</v>
      </c>
    </row>
    <row r="659" spans="2:11" ht="14.1" customHeight="1" x14ac:dyDescent="0.2">
      <c r="B659" s="309">
        <v>41413</v>
      </c>
      <c r="C659" s="310" t="s">
        <v>933</v>
      </c>
      <c r="D659" s="310" t="s">
        <v>541</v>
      </c>
      <c r="E659" s="374" t="s">
        <v>1034</v>
      </c>
      <c r="F659" s="362">
        <v>4</v>
      </c>
      <c r="G659" s="362">
        <f t="shared" si="10"/>
        <v>450</v>
      </c>
      <c r="H659" s="362">
        <v>1800</v>
      </c>
      <c r="I659" s="363">
        <v>2.7898023425040335E-3</v>
      </c>
      <c r="J659" s="363">
        <v>6.1995607611200747E-6</v>
      </c>
      <c r="K659" s="362">
        <v>0</v>
      </c>
    </row>
    <row r="660" spans="2:11" ht="14.1" customHeight="1" x14ac:dyDescent="0.2">
      <c r="B660" s="309">
        <v>41413</v>
      </c>
      <c r="C660" s="310" t="s">
        <v>625</v>
      </c>
      <c r="D660" s="310" t="s">
        <v>541</v>
      </c>
      <c r="E660" s="374" t="s">
        <v>1034</v>
      </c>
      <c r="F660" s="362">
        <v>29</v>
      </c>
      <c r="G660" s="362">
        <f t="shared" si="10"/>
        <v>420</v>
      </c>
      <c r="H660" s="362">
        <v>12180</v>
      </c>
      <c r="I660" s="363">
        <v>1.8877662517610628E-2</v>
      </c>
      <c r="J660" s="363">
        <v>4.4946815518120542E-5</v>
      </c>
      <c r="K660" s="362">
        <v>0</v>
      </c>
    </row>
    <row r="661" spans="2:11" ht="14.1" customHeight="1" x14ac:dyDescent="0.2">
      <c r="B661" s="309">
        <v>41414</v>
      </c>
      <c r="C661" s="310" t="s">
        <v>904</v>
      </c>
      <c r="D661" s="310" t="s">
        <v>541</v>
      </c>
      <c r="E661" s="374" t="s">
        <v>1035</v>
      </c>
      <c r="F661" s="362">
        <v>46</v>
      </c>
      <c r="G661" s="362">
        <f t="shared" si="10"/>
        <v>120</v>
      </c>
      <c r="H661" s="362">
        <v>5520</v>
      </c>
      <c r="I661" s="363">
        <v>8.5553938503457033E-3</v>
      </c>
      <c r="J661" s="363">
        <v>7.1294948752880863E-5</v>
      </c>
      <c r="K661" s="362">
        <v>0</v>
      </c>
    </row>
    <row r="662" spans="2:11" ht="14.1" customHeight="1" x14ac:dyDescent="0.2">
      <c r="B662" s="309">
        <v>41414</v>
      </c>
      <c r="C662" s="310" t="s">
        <v>983</v>
      </c>
      <c r="D662" s="310" t="s">
        <v>856</v>
      </c>
      <c r="E662" s="374" t="s">
        <v>1034</v>
      </c>
      <c r="F662" s="362">
        <v>106</v>
      </c>
      <c r="G662" s="362">
        <f t="shared" si="10"/>
        <v>210</v>
      </c>
      <c r="H662" s="362">
        <v>22260</v>
      </c>
      <c r="I662" s="363">
        <v>3.4500555635633215E-2</v>
      </c>
      <c r="J662" s="363">
        <v>1.6428836016968198E-4</v>
      </c>
      <c r="K662" s="362">
        <v>0</v>
      </c>
    </row>
    <row r="663" spans="2:11" ht="14.1" customHeight="1" x14ac:dyDescent="0.2">
      <c r="B663" s="309">
        <v>41414</v>
      </c>
      <c r="C663" s="310" t="s">
        <v>634</v>
      </c>
      <c r="D663" s="310" t="s">
        <v>856</v>
      </c>
      <c r="E663" s="374" t="s">
        <v>1034</v>
      </c>
      <c r="F663" s="362">
        <v>270</v>
      </c>
      <c r="G663" s="362">
        <f t="shared" si="10"/>
        <v>326</v>
      </c>
      <c r="H663" s="362">
        <v>88020</v>
      </c>
      <c r="I663" s="363">
        <v>0.13642133454844724</v>
      </c>
      <c r="J663" s="363">
        <v>4.1847035137560504E-4</v>
      </c>
      <c r="K663" s="362">
        <v>0</v>
      </c>
    </row>
    <row r="664" spans="2:11" ht="14.1" customHeight="1" x14ac:dyDescent="0.2">
      <c r="B664" s="309">
        <v>41415</v>
      </c>
      <c r="C664" s="310" t="s">
        <v>755</v>
      </c>
      <c r="D664" s="310" t="s">
        <v>541</v>
      </c>
      <c r="E664" s="374" t="s">
        <v>1034</v>
      </c>
      <c r="F664" s="362">
        <v>4</v>
      </c>
      <c r="G664" s="362">
        <f t="shared" si="10"/>
        <v>120</v>
      </c>
      <c r="H664" s="362">
        <v>480</v>
      </c>
      <c r="I664" s="363">
        <v>7.4394729133440897E-4</v>
      </c>
      <c r="J664" s="363">
        <v>6.1995607611200747E-6</v>
      </c>
      <c r="K664" s="362">
        <v>0</v>
      </c>
    </row>
    <row r="665" spans="2:11" ht="14.1" customHeight="1" x14ac:dyDescent="0.2">
      <c r="B665" s="309">
        <v>41415</v>
      </c>
      <c r="C665" s="310" t="s">
        <v>734</v>
      </c>
      <c r="D665" s="310" t="s">
        <v>856</v>
      </c>
      <c r="E665" s="374" t="s">
        <v>1034</v>
      </c>
      <c r="F665" s="362">
        <v>34</v>
      </c>
      <c r="G665" s="362">
        <f t="shared" si="10"/>
        <v>127</v>
      </c>
      <c r="H665" s="362">
        <v>4318</v>
      </c>
      <c r="I665" s="363">
        <v>6.6924258416291207E-3</v>
      </c>
      <c r="J665" s="363">
        <v>5.2696266469520635E-5</v>
      </c>
      <c r="K665" s="362">
        <v>0</v>
      </c>
    </row>
    <row r="666" spans="2:11" ht="14.1" customHeight="1" x14ac:dyDescent="0.2">
      <c r="B666" s="309">
        <v>41415</v>
      </c>
      <c r="C666" s="310" t="s">
        <v>791</v>
      </c>
      <c r="D666" s="310" t="s">
        <v>541</v>
      </c>
      <c r="E666" s="374" t="s">
        <v>1034</v>
      </c>
      <c r="F666" s="362">
        <v>96</v>
      </c>
      <c r="G666" s="362">
        <f t="shared" si="10"/>
        <v>230</v>
      </c>
      <c r="H666" s="362">
        <v>22080</v>
      </c>
      <c r="I666" s="363">
        <v>3.4221575401382813E-2</v>
      </c>
      <c r="J666" s="363">
        <v>1.487894582668818E-4</v>
      </c>
      <c r="K666" s="362">
        <v>0</v>
      </c>
    </row>
    <row r="667" spans="2:11" ht="14.1" customHeight="1" x14ac:dyDescent="0.2">
      <c r="B667" s="309">
        <v>41415</v>
      </c>
      <c r="C667" s="310" t="s">
        <v>642</v>
      </c>
      <c r="D667" s="310" t="s">
        <v>541</v>
      </c>
      <c r="E667" s="374" t="s">
        <v>1034</v>
      </c>
      <c r="F667" s="362">
        <v>120</v>
      </c>
      <c r="G667" s="362">
        <f t="shared" si="10"/>
        <v>248</v>
      </c>
      <c r="H667" s="362">
        <v>29760</v>
      </c>
      <c r="I667" s="363">
        <v>4.6124732062733355E-2</v>
      </c>
      <c r="J667" s="363">
        <v>1.8598682283360224E-4</v>
      </c>
      <c r="K667" s="362">
        <v>0</v>
      </c>
    </row>
    <row r="668" spans="2:11" ht="14.1" customHeight="1" x14ac:dyDescent="0.2">
      <c r="B668" s="309">
        <v>41415</v>
      </c>
      <c r="C668" s="310" t="s">
        <v>647</v>
      </c>
      <c r="D668" s="310" t="s">
        <v>541</v>
      </c>
      <c r="E668" s="374" t="s">
        <v>1034</v>
      </c>
      <c r="F668" s="362">
        <v>28</v>
      </c>
      <c r="G668" s="362">
        <f t="shared" si="10"/>
        <v>180</v>
      </c>
      <c r="H668" s="362">
        <v>5040</v>
      </c>
      <c r="I668" s="363">
        <v>7.8114465590112944E-3</v>
      </c>
      <c r="J668" s="363">
        <v>4.3396925327840524E-5</v>
      </c>
      <c r="K668" s="362">
        <v>0</v>
      </c>
    </row>
    <row r="669" spans="2:11" ht="14.1" customHeight="1" x14ac:dyDescent="0.2">
      <c r="B669" s="309">
        <v>41415</v>
      </c>
      <c r="C669" s="310" t="s">
        <v>716</v>
      </c>
      <c r="D669" s="310" t="s">
        <v>856</v>
      </c>
      <c r="E669" s="374" t="s">
        <v>1034</v>
      </c>
      <c r="F669" s="362">
        <v>29</v>
      </c>
      <c r="G669" s="362">
        <f t="shared" si="10"/>
        <v>305</v>
      </c>
      <c r="H669" s="362">
        <v>8845</v>
      </c>
      <c r="I669" s="363">
        <v>1.3708778733026766E-2</v>
      </c>
      <c r="J669" s="363">
        <v>4.4946815518120542E-5</v>
      </c>
      <c r="K669" s="362">
        <v>0</v>
      </c>
    </row>
    <row r="670" spans="2:11" ht="14.1" customHeight="1" x14ac:dyDescent="0.2">
      <c r="B670" s="309">
        <v>41415</v>
      </c>
      <c r="C670" s="310" t="s">
        <v>641</v>
      </c>
      <c r="D670" s="310" t="s">
        <v>541</v>
      </c>
      <c r="E670" s="374" t="s">
        <v>1034</v>
      </c>
      <c r="F670" s="362">
        <v>64</v>
      </c>
      <c r="G670" s="362">
        <f t="shared" si="10"/>
        <v>300</v>
      </c>
      <c r="H670" s="362">
        <v>19200</v>
      </c>
      <c r="I670" s="363">
        <v>2.9757891653376358E-2</v>
      </c>
      <c r="J670" s="363">
        <v>9.9192972177921196E-5</v>
      </c>
      <c r="K670" s="362">
        <v>0</v>
      </c>
    </row>
    <row r="671" spans="2:11" ht="14.1" customHeight="1" x14ac:dyDescent="0.2">
      <c r="B671" s="309">
        <v>41415</v>
      </c>
      <c r="C671" s="310" t="s">
        <v>754</v>
      </c>
      <c r="D671" s="310" t="s">
        <v>541</v>
      </c>
      <c r="E671" s="374" t="s">
        <v>1034</v>
      </c>
      <c r="F671" s="362">
        <v>1</v>
      </c>
      <c r="G671" s="362">
        <f t="shared" si="10"/>
        <v>120</v>
      </c>
      <c r="H671" s="362">
        <v>120</v>
      </c>
      <c r="I671" s="363">
        <v>1.8598682283360224E-4</v>
      </c>
      <c r="J671" s="363">
        <v>1.5498901902800187E-6</v>
      </c>
      <c r="K671" s="362">
        <v>0</v>
      </c>
    </row>
    <row r="672" spans="2:11" ht="14.1" customHeight="1" x14ac:dyDescent="0.2">
      <c r="B672" s="309">
        <v>41415</v>
      </c>
      <c r="C672" s="310" t="s">
        <v>732</v>
      </c>
      <c r="D672" s="310" t="s">
        <v>856</v>
      </c>
      <c r="E672" s="374" t="s">
        <v>1034</v>
      </c>
      <c r="F672" s="362">
        <v>179</v>
      </c>
      <c r="G672" s="362">
        <f t="shared" si="10"/>
        <v>400</v>
      </c>
      <c r="H672" s="362">
        <v>71600</v>
      </c>
      <c r="I672" s="363">
        <v>0.11097213762404934</v>
      </c>
      <c r="J672" s="363">
        <v>2.7743034406012333E-4</v>
      </c>
      <c r="K672" s="362">
        <v>0</v>
      </c>
    </row>
    <row r="673" spans="2:11" ht="14.1" customHeight="1" x14ac:dyDescent="0.2">
      <c r="B673" s="309">
        <v>41416</v>
      </c>
      <c r="C673" s="310" t="s">
        <v>632</v>
      </c>
      <c r="D673" s="310" t="s">
        <v>541</v>
      </c>
      <c r="E673" s="374" t="s">
        <v>1034</v>
      </c>
      <c r="F673" s="362">
        <v>9</v>
      </c>
      <c r="G673" s="362">
        <f t="shared" si="10"/>
        <v>195</v>
      </c>
      <c r="H673" s="362">
        <v>1755</v>
      </c>
      <c r="I673" s="363">
        <v>2.7200572839414325E-3</v>
      </c>
      <c r="J673" s="363">
        <v>1.3949011712520168E-5</v>
      </c>
      <c r="K673" s="362">
        <v>0</v>
      </c>
    </row>
    <row r="674" spans="2:11" ht="14.1" customHeight="1" x14ac:dyDescent="0.2">
      <c r="B674" s="309">
        <v>41416</v>
      </c>
      <c r="C674" s="310" t="s">
        <v>906</v>
      </c>
      <c r="D674" s="310" t="s">
        <v>541</v>
      </c>
      <c r="E674" s="374" t="s">
        <v>1035</v>
      </c>
      <c r="F674" s="362">
        <v>4</v>
      </c>
      <c r="G674" s="362">
        <f t="shared" si="10"/>
        <v>180</v>
      </c>
      <c r="H674" s="362">
        <v>720</v>
      </c>
      <c r="I674" s="363">
        <v>1.1159209370016135E-3</v>
      </c>
      <c r="J674" s="363">
        <v>6.1995607611200747E-6</v>
      </c>
      <c r="K674" s="362">
        <v>0</v>
      </c>
    </row>
    <row r="675" spans="2:11" ht="14.1" customHeight="1" x14ac:dyDescent="0.2">
      <c r="B675" s="309">
        <v>41416</v>
      </c>
      <c r="C675" s="310" t="s">
        <v>947</v>
      </c>
      <c r="D675" s="310" t="s">
        <v>856</v>
      </c>
      <c r="E675" s="374" t="s">
        <v>1037</v>
      </c>
      <c r="F675" s="362">
        <v>1</v>
      </c>
      <c r="G675" s="362">
        <f t="shared" si="10"/>
        <v>275</v>
      </c>
      <c r="H675" s="362">
        <v>275</v>
      </c>
      <c r="I675" s="363">
        <v>4.2621980232700511E-4</v>
      </c>
      <c r="J675" s="363">
        <v>1.5498901902800187E-6</v>
      </c>
      <c r="K675" s="362">
        <v>0</v>
      </c>
    </row>
    <row r="676" spans="2:11" ht="14.1" customHeight="1" x14ac:dyDescent="0.2">
      <c r="B676" s="309">
        <v>41416</v>
      </c>
      <c r="C676" s="310" t="s">
        <v>906</v>
      </c>
      <c r="D676" s="310" t="s">
        <v>541</v>
      </c>
      <c r="E676" s="374" t="s">
        <v>1035</v>
      </c>
      <c r="F676" s="362">
        <v>8</v>
      </c>
      <c r="G676" s="362">
        <f t="shared" si="10"/>
        <v>180</v>
      </c>
      <c r="H676" s="362">
        <v>1440</v>
      </c>
      <c r="I676" s="363">
        <v>2.231841874003227E-3</v>
      </c>
      <c r="J676" s="363">
        <v>1.2399121522240149E-5</v>
      </c>
      <c r="K676" s="362">
        <v>0</v>
      </c>
    </row>
    <row r="677" spans="2:11" ht="14.1" customHeight="1" x14ac:dyDescent="0.2">
      <c r="B677" s="309">
        <v>41416</v>
      </c>
      <c r="C677" s="310" t="s">
        <v>834</v>
      </c>
      <c r="D677" s="310" t="s">
        <v>541</v>
      </c>
      <c r="E677" s="374" t="s">
        <v>1034</v>
      </c>
      <c r="F677" s="362">
        <v>45</v>
      </c>
      <c r="G677" s="362">
        <f t="shared" si="10"/>
        <v>270</v>
      </c>
      <c r="H677" s="362">
        <v>12150</v>
      </c>
      <c r="I677" s="363">
        <v>1.8831165811902226E-2</v>
      </c>
      <c r="J677" s="363">
        <v>6.9745058562600845E-5</v>
      </c>
      <c r="K677" s="362">
        <v>0</v>
      </c>
    </row>
    <row r="678" spans="2:11" ht="14.1" customHeight="1" x14ac:dyDescent="0.2">
      <c r="B678" s="309">
        <v>41416</v>
      </c>
      <c r="C678" s="310" t="s">
        <v>857</v>
      </c>
      <c r="D678" s="310" t="s">
        <v>541</v>
      </c>
      <c r="E678" s="374" t="s">
        <v>1037</v>
      </c>
      <c r="F678" s="362">
        <v>194</v>
      </c>
      <c r="G678" s="362">
        <f t="shared" si="10"/>
        <v>255</v>
      </c>
      <c r="H678" s="362">
        <v>49470</v>
      </c>
      <c r="I678" s="363">
        <v>7.6673067713152521E-2</v>
      </c>
      <c r="J678" s="363">
        <v>3.0067869691432364E-4</v>
      </c>
      <c r="K678" s="362">
        <v>0</v>
      </c>
    </row>
    <row r="679" spans="2:11" ht="14.1" customHeight="1" x14ac:dyDescent="0.2">
      <c r="B679" s="309">
        <v>41416</v>
      </c>
      <c r="C679" s="310" t="s">
        <v>678</v>
      </c>
      <c r="D679" s="310" t="s">
        <v>541</v>
      </c>
      <c r="E679" s="374" t="s">
        <v>1034</v>
      </c>
      <c r="F679" s="362">
        <v>1</v>
      </c>
      <c r="G679" s="362">
        <f t="shared" si="10"/>
        <v>530</v>
      </c>
      <c r="H679" s="362">
        <v>530</v>
      </c>
      <c r="I679" s="363">
        <v>8.2144180084840984E-4</v>
      </c>
      <c r="J679" s="363">
        <v>1.5498901902800187E-6</v>
      </c>
      <c r="K679" s="362">
        <v>0</v>
      </c>
    </row>
    <row r="680" spans="2:11" ht="14.1" customHeight="1" x14ac:dyDescent="0.2">
      <c r="B680" s="309">
        <v>41417</v>
      </c>
      <c r="C680" s="310" t="s">
        <v>985</v>
      </c>
      <c r="D680" s="310" t="s">
        <v>856</v>
      </c>
      <c r="E680" s="374" t="s">
        <v>1034</v>
      </c>
      <c r="F680" s="362">
        <v>36</v>
      </c>
      <c r="G680" s="362">
        <f t="shared" si="10"/>
        <v>0</v>
      </c>
      <c r="H680" s="362">
        <v>0</v>
      </c>
      <c r="I680" s="363">
        <v>0</v>
      </c>
      <c r="J680" s="363">
        <v>5.5796046850080672E-5</v>
      </c>
      <c r="K680" s="362">
        <v>0</v>
      </c>
    </row>
    <row r="681" spans="2:11" ht="14.1" customHeight="1" x14ac:dyDescent="0.2">
      <c r="B681" s="309">
        <v>41417</v>
      </c>
      <c r="C681" s="310" t="s">
        <v>652</v>
      </c>
      <c r="D681" s="310" t="s">
        <v>541</v>
      </c>
      <c r="E681" s="374" t="s">
        <v>1034</v>
      </c>
      <c r="F681" s="362">
        <v>43</v>
      </c>
      <c r="G681" s="362">
        <f t="shared" si="10"/>
        <v>295</v>
      </c>
      <c r="H681" s="362">
        <v>12685</v>
      </c>
      <c r="I681" s="363">
        <v>1.9660357063702037E-2</v>
      </c>
      <c r="J681" s="363">
        <v>6.6645278182040808E-5</v>
      </c>
      <c r="K681" s="362">
        <v>0</v>
      </c>
    </row>
    <row r="682" spans="2:11" ht="14.1" customHeight="1" x14ac:dyDescent="0.2">
      <c r="B682" s="309">
        <v>41417</v>
      </c>
      <c r="C682" s="310" t="s">
        <v>585</v>
      </c>
      <c r="D682" s="310" t="s">
        <v>856</v>
      </c>
      <c r="E682" s="374" t="s">
        <v>1034</v>
      </c>
      <c r="F682" s="362">
        <v>22</v>
      </c>
      <c r="G682" s="362">
        <f t="shared" si="10"/>
        <v>300</v>
      </c>
      <c r="H682" s="362">
        <v>6600</v>
      </c>
      <c r="I682" s="363">
        <v>1.0229275255848123E-2</v>
      </c>
      <c r="J682" s="363">
        <v>3.4097584186160413E-5</v>
      </c>
      <c r="K682" s="362">
        <v>0</v>
      </c>
    </row>
    <row r="683" spans="2:11" ht="14.1" customHeight="1" x14ac:dyDescent="0.2">
      <c r="B683" s="309">
        <v>41417</v>
      </c>
      <c r="C683" s="310" t="s">
        <v>983</v>
      </c>
      <c r="D683" s="310" t="s">
        <v>541</v>
      </c>
      <c r="E683" s="374" t="s">
        <v>1034</v>
      </c>
      <c r="F683" s="362">
        <v>144</v>
      </c>
      <c r="G683" s="362">
        <f t="shared" si="10"/>
        <v>385</v>
      </c>
      <c r="H683" s="362">
        <v>55440</v>
      </c>
      <c r="I683" s="363">
        <v>8.5925912149124234E-2</v>
      </c>
      <c r="J683" s="363">
        <v>2.2318418740032269E-4</v>
      </c>
      <c r="K683" s="362">
        <v>0</v>
      </c>
    </row>
    <row r="684" spans="2:11" ht="14.1" customHeight="1" x14ac:dyDescent="0.2">
      <c r="B684" s="309">
        <v>41417</v>
      </c>
      <c r="C684" s="310" t="s">
        <v>755</v>
      </c>
      <c r="D684" s="310" t="s">
        <v>541</v>
      </c>
      <c r="E684" s="374" t="s">
        <v>1042</v>
      </c>
      <c r="F684" s="362">
        <v>131</v>
      </c>
      <c r="G684" s="362">
        <f t="shared" si="10"/>
        <v>445</v>
      </c>
      <c r="H684" s="362">
        <v>58295</v>
      </c>
      <c r="I684" s="363">
        <v>9.0350848642373693E-2</v>
      </c>
      <c r="J684" s="363">
        <v>2.0303561492668245E-4</v>
      </c>
      <c r="K684" s="362">
        <v>0</v>
      </c>
    </row>
    <row r="685" spans="2:11" ht="14.1" customHeight="1" x14ac:dyDescent="0.2">
      <c r="B685" s="309">
        <v>41417</v>
      </c>
      <c r="C685" s="310" t="s">
        <v>729</v>
      </c>
      <c r="D685" s="310" t="s">
        <v>541</v>
      </c>
      <c r="E685" s="374" t="s">
        <v>1034</v>
      </c>
      <c r="F685" s="362">
        <v>257</v>
      </c>
      <c r="G685" s="362">
        <f t="shared" si="10"/>
        <v>560</v>
      </c>
      <c r="H685" s="362">
        <v>143920</v>
      </c>
      <c r="I685" s="363">
        <v>0.22306019618510028</v>
      </c>
      <c r="J685" s="363">
        <v>3.9832177890196477E-4</v>
      </c>
      <c r="K685" s="362">
        <v>0</v>
      </c>
    </row>
    <row r="686" spans="2:11" ht="14.1" customHeight="1" x14ac:dyDescent="0.2">
      <c r="B686" s="309">
        <v>41417</v>
      </c>
      <c r="C686" s="310" t="s">
        <v>590</v>
      </c>
      <c r="D686" s="310" t="s">
        <v>541</v>
      </c>
      <c r="E686" s="374" t="s">
        <v>1037</v>
      </c>
      <c r="F686" s="362">
        <v>4</v>
      </c>
      <c r="G686" s="362">
        <f t="shared" si="10"/>
        <v>245</v>
      </c>
      <c r="H686" s="362">
        <v>980</v>
      </c>
      <c r="I686" s="363">
        <v>1.5188923864744182E-3</v>
      </c>
      <c r="J686" s="363">
        <v>6.1995607611200747E-6</v>
      </c>
      <c r="K686" s="362">
        <v>0</v>
      </c>
    </row>
    <row r="687" spans="2:11" ht="14.1" customHeight="1" x14ac:dyDescent="0.2">
      <c r="B687" s="309">
        <v>41418</v>
      </c>
      <c r="C687" s="310" t="s">
        <v>766</v>
      </c>
      <c r="D687" s="310" t="s">
        <v>541</v>
      </c>
      <c r="E687" s="374" t="s">
        <v>1035</v>
      </c>
      <c r="F687" s="362">
        <v>1</v>
      </c>
      <c r="G687" s="362">
        <f t="shared" si="10"/>
        <v>180</v>
      </c>
      <c r="H687" s="362">
        <v>180</v>
      </c>
      <c r="I687" s="363">
        <v>2.7898023425040338E-4</v>
      </c>
      <c r="J687" s="363">
        <v>1.5498901902800187E-6</v>
      </c>
      <c r="K687" s="362">
        <v>0</v>
      </c>
    </row>
    <row r="688" spans="2:11" ht="14.1" customHeight="1" x14ac:dyDescent="0.2">
      <c r="B688" s="309">
        <v>41418</v>
      </c>
      <c r="C688" s="310" t="s">
        <v>828</v>
      </c>
      <c r="D688" s="310" t="s">
        <v>541</v>
      </c>
      <c r="E688" s="374" t="s">
        <v>1034</v>
      </c>
      <c r="F688" s="362">
        <v>264</v>
      </c>
      <c r="G688" s="362">
        <f t="shared" si="10"/>
        <v>290</v>
      </c>
      <c r="H688" s="362">
        <v>76560</v>
      </c>
      <c r="I688" s="363">
        <v>0.11865959296783823</v>
      </c>
      <c r="J688" s="363">
        <v>4.0917101023392493E-4</v>
      </c>
      <c r="K688" s="362">
        <v>0</v>
      </c>
    </row>
    <row r="689" spans="2:11" ht="14.1" customHeight="1" x14ac:dyDescent="0.2">
      <c r="B689" s="309">
        <v>41418</v>
      </c>
      <c r="C689" s="310" t="s">
        <v>637</v>
      </c>
      <c r="D689" s="310" t="s">
        <v>541</v>
      </c>
      <c r="E689" s="374" t="s">
        <v>1034</v>
      </c>
      <c r="F689" s="362">
        <v>116</v>
      </c>
      <c r="G689" s="362">
        <f t="shared" si="10"/>
        <v>310</v>
      </c>
      <c r="H689" s="362">
        <v>35960</v>
      </c>
      <c r="I689" s="363">
        <v>5.5734051242469468E-2</v>
      </c>
      <c r="J689" s="363">
        <v>1.7978726207248217E-4</v>
      </c>
      <c r="K689" s="362">
        <v>0</v>
      </c>
    </row>
    <row r="690" spans="2:11" ht="14.1" customHeight="1" x14ac:dyDescent="0.2">
      <c r="B690" s="309">
        <v>41418</v>
      </c>
      <c r="C690" s="310" t="s">
        <v>993</v>
      </c>
      <c r="D690" s="310" t="s">
        <v>541</v>
      </c>
      <c r="E690" s="374" t="s">
        <v>1034</v>
      </c>
      <c r="F690" s="362">
        <v>19</v>
      </c>
      <c r="G690" s="362">
        <f t="shared" si="10"/>
        <v>385</v>
      </c>
      <c r="H690" s="362">
        <v>7315</v>
      </c>
      <c r="I690" s="363">
        <v>1.1337446741898337E-2</v>
      </c>
      <c r="J690" s="363">
        <v>2.9447913615320354E-5</v>
      </c>
      <c r="K690" s="362">
        <v>0</v>
      </c>
    </row>
    <row r="691" spans="2:11" ht="14.1" customHeight="1" x14ac:dyDescent="0.2">
      <c r="B691" s="309">
        <v>41418</v>
      </c>
      <c r="C691" s="310" t="s">
        <v>979</v>
      </c>
      <c r="D691" s="310" t="s">
        <v>541</v>
      </c>
      <c r="E691" s="374" t="s">
        <v>1034</v>
      </c>
      <c r="F691" s="362">
        <v>105</v>
      </c>
      <c r="G691" s="362">
        <f t="shared" si="10"/>
        <v>410</v>
      </c>
      <c r="H691" s="362">
        <v>43050</v>
      </c>
      <c r="I691" s="363">
        <v>6.6722772691554799E-2</v>
      </c>
      <c r="J691" s="363">
        <v>1.6273846997940197E-4</v>
      </c>
      <c r="K691" s="362">
        <v>0</v>
      </c>
    </row>
    <row r="692" spans="2:11" ht="14.1" customHeight="1" x14ac:dyDescent="0.2">
      <c r="B692" s="309">
        <v>41418</v>
      </c>
      <c r="C692" s="310" t="s">
        <v>805</v>
      </c>
      <c r="D692" s="310" t="s">
        <v>541</v>
      </c>
      <c r="E692" s="374" t="s">
        <v>1034</v>
      </c>
      <c r="F692" s="362">
        <v>2</v>
      </c>
      <c r="G692" s="362">
        <f t="shared" si="10"/>
        <v>540</v>
      </c>
      <c r="H692" s="362">
        <v>1080</v>
      </c>
      <c r="I692" s="363">
        <v>1.6738814055024202E-3</v>
      </c>
      <c r="J692" s="363">
        <v>3.0997803805600374E-6</v>
      </c>
      <c r="K692" s="362">
        <v>0</v>
      </c>
    </row>
    <row r="693" spans="2:11" ht="14.1" customHeight="1" x14ac:dyDescent="0.2">
      <c r="B693" s="309">
        <v>41419</v>
      </c>
      <c r="C693" s="310" t="s">
        <v>634</v>
      </c>
      <c r="D693" s="310" t="s">
        <v>541</v>
      </c>
      <c r="E693" s="374" t="s">
        <v>1035</v>
      </c>
      <c r="F693" s="362">
        <v>24</v>
      </c>
      <c r="G693" s="362">
        <f t="shared" si="10"/>
        <v>103</v>
      </c>
      <c r="H693" s="362">
        <v>2472</v>
      </c>
      <c r="I693" s="363">
        <v>3.8313285503722063E-3</v>
      </c>
      <c r="J693" s="363">
        <v>3.719736456672045E-5</v>
      </c>
      <c r="K693" s="362">
        <v>0</v>
      </c>
    </row>
    <row r="694" spans="2:11" ht="14.1" customHeight="1" x14ac:dyDescent="0.2">
      <c r="B694" s="309">
        <v>41420</v>
      </c>
      <c r="C694" s="310" t="s">
        <v>822</v>
      </c>
      <c r="D694" s="310" t="s">
        <v>541</v>
      </c>
      <c r="E694" s="374" t="s">
        <v>1035</v>
      </c>
      <c r="F694" s="362">
        <v>6</v>
      </c>
      <c r="G694" s="362">
        <f t="shared" si="10"/>
        <v>180</v>
      </c>
      <c r="H694" s="362">
        <v>1080</v>
      </c>
      <c r="I694" s="363">
        <v>1.6738814055024202E-3</v>
      </c>
      <c r="J694" s="363">
        <v>9.2993411416801125E-6</v>
      </c>
      <c r="K694" s="362">
        <v>0</v>
      </c>
    </row>
    <row r="695" spans="2:11" ht="14.1" customHeight="1" x14ac:dyDescent="0.2">
      <c r="B695" s="309">
        <v>41420</v>
      </c>
      <c r="C695" s="310" t="s">
        <v>881</v>
      </c>
      <c r="D695" s="310" t="s">
        <v>541</v>
      </c>
      <c r="E695" s="374" t="s">
        <v>1037</v>
      </c>
      <c r="F695" s="362">
        <v>13</v>
      </c>
      <c r="G695" s="362">
        <f t="shared" si="10"/>
        <v>225</v>
      </c>
      <c r="H695" s="362">
        <v>2925</v>
      </c>
      <c r="I695" s="363">
        <v>4.5334288065690545E-3</v>
      </c>
      <c r="J695" s="363">
        <v>2.0148572473640243E-5</v>
      </c>
      <c r="K695" s="362">
        <v>0</v>
      </c>
    </row>
    <row r="696" spans="2:11" ht="14.1" customHeight="1" x14ac:dyDescent="0.2">
      <c r="B696" s="309">
        <v>41420</v>
      </c>
      <c r="C696" s="310" t="s">
        <v>763</v>
      </c>
      <c r="D696" s="310" t="s">
        <v>541</v>
      </c>
      <c r="E696" s="374" t="s">
        <v>1035</v>
      </c>
      <c r="F696" s="362">
        <v>2</v>
      </c>
      <c r="G696" s="362">
        <f t="shared" si="10"/>
        <v>180</v>
      </c>
      <c r="H696" s="362">
        <v>360</v>
      </c>
      <c r="I696" s="363">
        <v>5.5796046850080676E-4</v>
      </c>
      <c r="J696" s="363">
        <v>3.0997803805600374E-6</v>
      </c>
      <c r="K696" s="362">
        <v>0</v>
      </c>
    </row>
    <row r="697" spans="2:11" ht="14.1" customHeight="1" x14ac:dyDescent="0.2">
      <c r="B697" s="309">
        <v>41420</v>
      </c>
      <c r="C697" s="310" t="s">
        <v>616</v>
      </c>
      <c r="D697" s="310" t="s">
        <v>541</v>
      </c>
      <c r="E697" s="374" t="s">
        <v>1035</v>
      </c>
      <c r="F697" s="362">
        <v>30</v>
      </c>
      <c r="G697" s="362">
        <f t="shared" si="10"/>
        <v>415</v>
      </c>
      <c r="H697" s="362">
        <v>12450</v>
      </c>
      <c r="I697" s="363">
        <v>1.9296132868986231E-2</v>
      </c>
      <c r="J697" s="363">
        <v>4.6496705708400561E-5</v>
      </c>
      <c r="K697" s="362">
        <v>0</v>
      </c>
    </row>
    <row r="698" spans="2:11" ht="14.1" customHeight="1" x14ac:dyDescent="0.2">
      <c r="B698" s="309">
        <v>41420</v>
      </c>
      <c r="C698" s="310" t="s">
        <v>820</v>
      </c>
      <c r="D698" s="310" t="s">
        <v>541</v>
      </c>
      <c r="E698" s="374" t="s">
        <v>1037</v>
      </c>
      <c r="F698" s="362">
        <v>1</v>
      </c>
      <c r="G698" s="362">
        <f t="shared" si="10"/>
        <v>420</v>
      </c>
      <c r="H698" s="362">
        <v>420</v>
      </c>
      <c r="I698" s="363">
        <v>6.5095387991760787E-4</v>
      </c>
      <c r="J698" s="363">
        <v>1.5498901902800187E-6</v>
      </c>
      <c r="K698" s="362">
        <v>0</v>
      </c>
    </row>
    <row r="699" spans="2:11" ht="14.1" customHeight="1" x14ac:dyDescent="0.2">
      <c r="B699" s="309">
        <v>41420</v>
      </c>
      <c r="C699" s="310" t="s">
        <v>757</v>
      </c>
      <c r="D699" s="310" t="s">
        <v>541</v>
      </c>
      <c r="E699" s="374" t="s">
        <v>1036</v>
      </c>
      <c r="F699" s="362">
        <v>15</v>
      </c>
      <c r="G699" s="362">
        <f t="shared" si="10"/>
        <v>480</v>
      </c>
      <c r="H699" s="362">
        <v>7200</v>
      </c>
      <c r="I699" s="363">
        <v>1.1159209370016134E-2</v>
      </c>
      <c r="J699" s="363">
        <v>2.324835285420028E-5</v>
      </c>
      <c r="K699" s="362">
        <v>0</v>
      </c>
    </row>
    <row r="700" spans="2:11" ht="14.1" customHeight="1" x14ac:dyDescent="0.2">
      <c r="B700" s="309">
        <v>41420</v>
      </c>
      <c r="C700" s="310" t="s">
        <v>912</v>
      </c>
      <c r="D700" s="310" t="s">
        <v>541</v>
      </c>
      <c r="E700" s="374"/>
      <c r="F700" s="362">
        <v>50</v>
      </c>
      <c r="G700" s="362">
        <f t="shared" si="10"/>
        <v>600</v>
      </c>
      <c r="H700" s="362">
        <v>30000</v>
      </c>
      <c r="I700" s="363">
        <v>4.649670570840056E-2</v>
      </c>
      <c r="J700" s="363">
        <v>7.7494509514000937E-5</v>
      </c>
      <c r="K700" s="362">
        <v>0</v>
      </c>
    </row>
    <row r="701" spans="2:11" ht="14.1" customHeight="1" x14ac:dyDescent="0.2">
      <c r="B701" s="309">
        <v>41420</v>
      </c>
      <c r="C701" s="310" t="s">
        <v>674</v>
      </c>
      <c r="D701" s="310" t="s">
        <v>541</v>
      </c>
      <c r="E701" s="374" t="s">
        <v>1034</v>
      </c>
      <c r="F701" s="362">
        <v>12</v>
      </c>
      <c r="G701" s="362">
        <f t="shared" si="10"/>
        <v>870</v>
      </c>
      <c r="H701" s="362">
        <v>10440</v>
      </c>
      <c r="I701" s="363">
        <v>1.6180853586523394E-2</v>
      </c>
      <c r="J701" s="363">
        <v>1.8598682283360225E-5</v>
      </c>
      <c r="K701" s="362">
        <v>0</v>
      </c>
    </row>
    <row r="702" spans="2:11" ht="14.1" customHeight="1" x14ac:dyDescent="0.2">
      <c r="B702" s="309">
        <v>41421</v>
      </c>
      <c r="C702" s="310" t="s">
        <v>634</v>
      </c>
      <c r="D702" s="310" t="s">
        <v>541</v>
      </c>
      <c r="E702" s="374" t="s">
        <v>1034</v>
      </c>
      <c r="F702" s="362">
        <v>19</v>
      </c>
      <c r="G702" s="362">
        <f t="shared" si="10"/>
        <v>135</v>
      </c>
      <c r="H702" s="362">
        <v>2565</v>
      </c>
      <c r="I702" s="363">
        <v>3.9754683380682481E-3</v>
      </c>
      <c r="J702" s="363">
        <v>2.9447913615320354E-5</v>
      </c>
      <c r="K702" s="362">
        <v>0</v>
      </c>
    </row>
    <row r="703" spans="2:11" ht="14.1" customHeight="1" x14ac:dyDescent="0.2">
      <c r="B703" s="309">
        <v>41421</v>
      </c>
      <c r="C703" s="310" t="s">
        <v>724</v>
      </c>
      <c r="D703" s="310" t="s">
        <v>856</v>
      </c>
      <c r="E703" s="374" t="s">
        <v>1034</v>
      </c>
      <c r="F703" s="362">
        <v>5</v>
      </c>
      <c r="G703" s="362">
        <f t="shared" si="10"/>
        <v>222</v>
      </c>
      <c r="H703" s="362">
        <v>1110</v>
      </c>
      <c r="I703" s="363">
        <v>1.7203781112108208E-3</v>
      </c>
      <c r="J703" s="363">
        <v>7.749450951400094E-6</v>
      </c>
      <c r="K703" s="362">
        <v>0</v>
      </c>
    </row>
    <row r="704" spans="2:11" ht="14.1" customHeight="1" x14ac:dyDescent="0.2">
      <c r="B704" s="309">
        <v>41421</v>
      </c>
      <c r="C704" s="310" t="s">
        <v>647</v>
      </c>
      <c r="D704" s="310" t="s">
        <v>541</v>
      </c>
      <c r="E704" s="374" t="s">
        <v>1036</v>
      </c>
      <c r="F704" s="362">
        <v>45</v>
      </c>
      <c r="G704" s="362">
        <f t="shared" si="10"/>
        <v>490</v>
      </c>
      <c r="H704" s="362">
        <v>22050</v>
      </c>
      <c r="I704" s="363">
        <v>3.4175078695674412E-2</v>
      </c>
      <c r="J704" s="363">
        <v>6.9745058562600845E-5</v>
      </c>
      <c r="K704" s="362">
        <v>0</v>
      </c>
    </row>
    <row r="705" spans="2:11" ht="14.1" customHeight="1" x14ac:dyDescent="0.2">
      <c r="B705" s="309">
        <v>41421</v>
      </c>
      <c r="C705" s="310" t="s">
        <v>698</v>
      </c>
      <c r="D705" s="310" t="s">
        <v>541</v>
      </c>
      <c r="E705" s="374" t="s">
        <v>1034</v>
      </c>
      <c r="F705" s="362">
        <v>2</v>
      </c>
      <c r="G705" s="362">
        <f t="shared" si="10"/>
        <v>270</v>
      </c>
      <c r="H705" s="362">
        <v>540</v>
      </c>
      <c r="I705" s="363">
        <v>8.3694070275121008E-4</v>
      </c>
      <c r="J705" s="363">
        <v>3.0997803805600374E-6</v>
      </c>
      <c r="K705" s="362">
        <v>0</v>
      </c>
    </row>
    <row r="706" spans="2:11" ht="14.1" customHeight="1" x14ac:dyDescent="0.2">
      <c r="B706" s="309">
        <v>41422</v>
      </c>
      <c r="C706" s="310" t="s">
        <v>751</v>
      </c>
      <c r="D706" s="310" t="s">
        <v>541</v>
      </c>
      <c r="E706" s="374" t="s">
        <v>1034</v>
      </c>
      <c r="F706" s="362">
        <v>10</v>
      </c>
      <c r="G706" s="362">
        <f t="shared" si="10"/>
        <v>150</v>
      </c>
      <c r="H706" s="362">
        <v>1500</v>
      </c>
      <c r="I706" s="363">
        <v>2.3248352854200278E-3</v>
      </c>
      <c r="J706" s="363">
        <v>1.5498901902800188E-5</v>
      </c>
      <c r="K706" s="362">
        <v>0</v>
      </c>
    </row>
    <row r="707" spans="2:11" ht="14.1" customHeight="1" x14ac:dyDescent="0.2">
      <c r="B707" s="309">
        <v>41422</v>
      </c>
      <c r="C707" s="310" t="s">
        <v>647</v>
      </c>
      <c r="D707" s="310" t="s">
        <v>856</v>
      </c>
      <c r="E707" s="374" t="s">
        <v>1034</v>
      </c>
      <c r="F707" s="362">
        <v>120</v>
      </c>
      <c r="G707" s="362">
        <f t="shared" si="10"/>
        <v>230</v>
      </c>
      <c r="H707" s="362">
        <v>27600</v>
      </c>
      <c r="I707" s="363">
        <v>4.2776969251728518E-2</v>
      </c>
      <c r="J707" s="363">
        <v>1.8598682283360224E-4</v>
      </c>
      <c r="K707" s="362">
        <v>0</v>
      </c>
    </row>
    <row r="708" spans="2:11" ht="14.1" customHeight="1" x14ac:dyDescent="0.2">
      <c r="B708" s="309">
        <v>41422</v>
      </c>
      <c r="C708" s="310" t="s">
        <v>639</v>
      </c>
      <c r="D708" s="310" t="s">
        <v>541</v>
      </c>
      <c r="E708" s="374" t="s">
        <v>1038</v>
      </c>
      <c r="F708" s="362">
        <v>29</v>
      </c>
      <c r="G708" s="362">
        <f t="shared" si="10"/>
        <v>313</v>
      </c>
      <c r="H708" s="362">
        <v>9077</v>
      </c>
      <c r="I708" s="363">
        <v>1.4068353257171729E-2</v>
      </c>
      <c r="J708" s="363">
        <v>4.4946815518120542E-5</v>
      </c>
      <c r="K708" s="362">
        <v>0</v>
      </c>
    </row>
    <row r="709" spans="2:11" ht="14.1" customHeight="1" x14ac:dyDescent="0.2">
      <c r="B709" s="309">
        <v>41422</v>
      </c>
      <c r="C709" s="310" t="s">
        <v>716</v>
      </c>
      <c r="D709" s="310" t="s">
        <v>541</v>
      </c>
      <c r="E709" s="374" t="s">
        <v>1034</v>
      </c>
      <c r="F709" s="362">
        <v>15</v>
      </c>
      <c r="G709" s="362">
        <f t="shared" si="10"/>
        <v>360</v>
      </c>
      <c r="H709" s="362">
        <v>5400</v>
      </c>
      <c r="I709" s="363">
        <v>8.3694070275121008E-3</v>
      </c>
      <c r="J709" s="363">
        <v>2.324835285420028E-5</v>
      </c>
      <c r="K709" s="362">
        <v>0</v>
      </c>
    </row>
    <row r="710" spans="2:11" ht="14.1" customHeight="1" x14ac:dyDescent="0.2">
      <c r="B710" s="309">
        <v>41422</v>
      </c>
      <c r="C710" s="310" t="s">
        <v>751</v>
      </c>
      <c r="D710" s="310" t="s">
        <v>541</v>
      </c>
      <c r="E710" s="374" t="s">
        <v>1034</v>
      </c>
      <c r="F710" s="362">
        <v>16</v>
      </c>
      <c r="G710" s="362">
        <f t="shared" si="10"/>
        <v>180</v>
      </c>
      <c r="H710" s="362">
        <v>2880</v>
      </c>
      <c r="I710" s="363">
        <v>4.4636837480064541E-3</v>
      </c>
      <c r="J710" s="363">
        <v>2.4798243044480299E-5</v>
      </c>
      <c r="K710" s="362">
        <v>0</v>
      </c>
    </row>
    <row r="711" spans="2:11" ht="14.1" customHeight="1" x14ac:dyDescent="0.2">
      <c r="B711" s="309">
        <v>41422</v>
      </c>
      <c r="C711" s="310" t="s">
        <v>647</v>
      </c>
      <c r="D711" s="310" t="s">
        <v>541</v>
      </c>
      <c r="E711" s="374" t="s">
        <v>1034</v>
      </c>
      <c r="F711" s="362">
        <v>18</v>
      </c>
      <c r="G711" s="362">
        <f t="shared" si="10"/>
        <v>360</v>
      </c>
      <c r="H711" s="362">
        <v>6480</v>
      </c>
      <c r="I711" s="363">
        <v>1.0043288433014521E-2</v>
      </c>
      <c r="J711" s="363">
        <v>2.7898023425040336E-5</v>
      </c>
      <c r="K711" s="362">
        <v>0</v>
      </c>
    </row>
    <row r="712" spans="2:11" ht="14.1" customHeight="1" x14ac:dyDescent="0.2">
      <c r="B712" s="309">
        <v>41422</v>
      </c>
      <c r="C712" s="310" t="s">
        <v>854</v>
      </c>
      <c r="D712" s="310" t="s">
        <v>541</v>
      </c>
      <c r="E712" s="374" t="s">
        <v>1034</v>
      </c>
      <c r="F712" s="362">
        <v>6</v>
      </c>
      <c r="G712" s="362">
        <f t="shared" ref="G712:G775" si="11">H712/F712</f>
        <v>435</v>
      </c>
      <c r="H712" s="362">
        <v>2610</v>
      </c>
      <c r="I712" s="363">
        <v>4.0452133966308486E-3</v>
      </c>
      <c r="J712" s="363">
        <v>9.2993411416801125E-6</v>
      </c>
      <c r="K712" s="362">
        <v>0</v>
      </c>
    </row>
    <row r="713" spans="2:11" ht="14.1" customHeight="1" x14ac:dyDescent="0.2">
      <c r="B713" s="309">
        <v>41422</v>
      </c>
      <c r="C713" s="310" t="s">
        <v>589</v>
      </c>
      <c r="D713" s="310" t="s">
        <v>541</v>
      </c>
      <c r="E713" s="374" t="s">
        <v>1034</v>
      </c>
      <c r="F713" s="362">
        <v>41</v>
      </c>
      <c r="G713" s="362">
        <f t="shared" si="11"/>
        <v>390</v>
      </c>
      <c r="H713" s="362">
        <v>15990</v>
      </c>
      <c r="I713" s="363">
        <v>2.4782744142577497E-2</v>
      </c>
      <c r="J713" s="363">
        <v>6.3545497801480771E-5</v>
      </c>
      <c r="K713" s="362">
        <v>0</v>
      </c>
    </row>
    <row r="714" spans="2:11" ht="14.1" customHeight="1" x14ac:dyDescent="0.2">
      <c r="B714" s="309">
        <v>41423</v>
      </c>
      <c r="C714" s="310" t="s">
        <v>859</v>
      </c>
      <c r="D714" s="310" t="s">
        <v>541</v>
      </c>
      <c r="E714" s="374" t="s">
        <v>1034</v>
      </c>
      <c r="F714" s="362">
        <v>33</v>
      </c>
      <c r="G714" s="362">
        <f t="shared" si="11"/>
        <v>125</v>
      </c>
      <c r="H714" s="362">
        <v>4125</v>
      </c>
      <c r="I714" s="363">
        <v>6.3932970349050771E-3</v>
      </c>
      <c r="J714" s="363">
        <v>5.1146376279240616E-5</v>
      </c>
      <c r="K714" s="362">
        <v>0</v>
      </c>
    </row>
    <row r="715" spans="2:11" ht="14.1" customHeight="1" x14ac:dyDescent="0.2">
      <c r="B715" s="309">
        <v>41423</v>
      </c>
      <c r="C715" s="310" t="s">
        <v>836</v>
      </c>
      <c r="D715" s="310" t="s">
        <v>541</v>
      </c>
      <c r="E715" s="374" t="s">
        <v>1034</v>
      </c>
      <c r="F715" s="362">
        <v>41</v>
      </c>
      <c r="G715" s="362">
        <f t="shared" si="11"/>
        <v>240</v>
      </c>
      <c r="H715" s="362">
        <v>9840</v>
      </c>
      <c r="I715" s="363">
        <v>1.5250919472355384E-2</v>
      </c>
      <c r="J715" s="363">
        <v>6.3545497801480771E-5</v>
      </c>
      <c r="K715" s="362">
        <v>0</v>
      </c>
    </row>
    <row r="716" spans="2:11" ht="14.1" customHeight="1" x14ac:dyDescent="0.2">
      <c r="B716" s="309">
        <v>41423</v>
      </c>
      <c r="C716" s="310" t="s">
        <v>997</v>
      </c>
      <c r="D716" s="310" t="s">
        <v>541</v>
      </c>
      <c r="E716" s="374" t="s">
        <v>1037</v>
      </c>
      <c r="F716" s="362">
        <v>2</v>
      </c>
      <c r="G716" s="362">
        <f t="shared" si="11"/>
        <v>270</v>
      </c>
      <c r="H716" s="362">
        <v>540</v>
      </c>
      <c r="I716" s="363">
        <v>8.3694070275121008E-4</v>
      </c>
      <c r="J716" s="363">
        <v>3.0997803805600374E-6</v>
      </c>
      <c r="K716" s="362">
        <v>0</v>
      </c>
    </row>
    <row r="717" spans="2:11" ht="14.1" customHeight="1" x14ac:dyDescent="0.2">
      <c r="B717" s="309">
        <v>41423</v>
      </c>
      <c r="C717" s="310" t="s">
        <v>760</v>
      </c>
      <c r="D717" s="310" t="s">
        <v>541</v>
      </c>
      <c r="E717" s="374" t="s">
        <v>1034</v>
      </c>
      <c r="F717" s="362">
        <v>22</v>
      </c>
      <c r="G717" s="362">
        <f t="shared" si="11"/>
        <v>270</v>
      </c>
      <c r="H717" s="362">
        <v>5940</v>
      </c>
      <c r="I717" s="363">
        <v>9.20634773026331E-3</v>
      </c>
      <c r="J717" s="363">
        <v>3.4097584186160413E-5</v>
      </c>
      <c r="K717" s="362">
        <v>0</v>
      </c>
    </row>
    <row r="718" spans="2:11" ht="14.1" customHeight="1" x14ac:dyDescent="0.2">
      <c r="B718" s="309">
        <v>41423</v>
      </c>
      <c r="C718" s="310" t="s">
        <v>639</v>
      </c>
      <c r="D718" s="310" t="s">
        <v>541</v>
      </c>
      <c r="E718" s="374" t="s">
        <v>1038</v>
      </c>
      <c r="F718" s="362">
        <v>21</v>
      </c>
      <c r="G718" s="362">
        <f t="shared" si="11"/>
        <v>285</v>
      </c>
      <c r="H718" s="362">
        <v>5985</v>
      </c>
      <c r="I718" s="363">
        <v>9.2760927888259122E-3</v>
      </c>
      <c r="J718" s="363">
        <v>3.2547693995880395E-5</v>
      </c>
      <c r="K718" s="362">
        <v>0</v>
      </c>
    </row>
    <row r="719" spans="2:11" ht="14.1" customHeight="1" x14ac:dyDescent="0.2">
      <c r="B719" s="309">
        <v>41423</v>
      </c>
      <c r="C719" s="310" t="s">
        <v>775</v>
      </c>
      <c r="D719" s="310" t="s">
        <v>541</v>
      </c>
      <c r="E719" s="374" t="s">
        <v>1044</v>
      </c>
      <c r="F719" s="362">
        <v>10</v>
      </c>
      <c r="G719" s="362">
        <f t="shared" si="11"/>
        <v>295</v>
      </c>
      <c r="H719" s="362">
        <v>2950</v>
      </c>
      <c r="I719" s="363">
        <v>4.5721760613260552E-3</v>
      </c>
      <c r="J719" s="363">
        <v>1.5498901902800188E-5</v>
      </c>
      <c r="K719" s="362">
        <v>0</v>
      </c>
    </row>
    <row r="720" spans="2:11" ht="14.1" customHeight="1" x14ac:dyDescent="0.2">
      <c r="B720" s="309">
        <v>41423</v>
      </c>
      <c r="C720" s="310" t="s">
        <v>937</v>
      </c>
      <c r="D720" s="310" t="s">
        <v>856</v>
      </c>
      <c r="E720" s="374" t="s">
        <v>1034</v>
      </c>
      <c r="F720" s="362">
        <v>173</v>
      </c>
      <c r="G720" s="362">
        <f t="shared" si="11"/>
        <v>360</v>
      </c>
      <c r="H720" s="362">
        <v>62280</v>
      </c>
      <c r="I720" s="363">
        <v>9.6527161050639562E-2</v>
      </c>
      <c r="J720" s="363">
        <v>2.6813100291844322E-4</v>
      </c>
      <c r="K720" s="362">
        <v>0</v>
      </c>
    </row>
    <row r="721" spans="2:11" ht="14.1" customHeight="1" x14ac:dyDescent="0.2">
      <c r="B721" s="309">
        <v>41423</v>
      </c>
      <c r="C721" s="310" t="s">
        <v>883</v>
      </c>
      <c r="D721" s="310" t="s">
        <v>541</v>
      </c>
      <c r="E721" s="374" t="s">
        <v>1034</v>
      </c>
      <c r="F721" s="362">
        <v>28</v>
      </c>
      <c r="G721" s="362">
        <f t="shared" si="11"/>
        <v>360</v>
      </c>
      <c r="H721" s="362">
        <v>10080</v>
      </c>
      <c r="I721" s="363">
        <v>1.5622893118022589E-2</v>
      </c>
      <c r="J721" s="363">
        <v>4.3396925327840524E-5</v>
      </c>
      <c r="K721" s="362">
        <v>0</v>
      </c>
    </row>
    <row r="722" spans="2:11" ht="14.1" customHeight="1" x14ac:dyDescent="0.2">
      <c r="B722" s="309">
        <v>41423</v>
      </c>
      <c r="C722" s="310" t="s">
        <v>647</v>
      </c>
      <c r="D722" s="310" t="s">
        <v>541</v>
      </c>
      <c r="E722" s="374" t="s">
        <v>1034</v>
      </c>
      <c r="F722" s="362">
        <v>20</v>
      </c>
      <c r="G722" s="362">
        <f t="shared" si="11"/>
        <v>380</v>
      </c>
      <c r="H722" s="362">
        <v>7600</v>
      </c>
      <c r="I722" s="363">
        <v>1.1779165446128143E-2</v>
      </c>
      <c r="J722" s="363">
        <v>3.0997803805600376E-5</v>
      </c>
      <c r="K722" s="362">
        <v>0</v>
      </c>
    </row>
    <row r="723" spans="2:11" ht="14.1" customHeight="1" x14ac:dyDescent="0.2">
      <c r="B723" s="309">
        <v>41423</v>
      </c>
      <c r="C723" s="310" t="s">
        <v>791</v>
      </c>
      <c r="D723" s="310" t="s">
        <v>541</v>
      </c>
      <c r="E723" s="374" t="s">
        <v>1034</v>
      </c>
      <c r="F723" s="362">
        <v>82</v>
      </c>
      <c r="G723" s="362">
        <f t="shared" si="11"/>
        <v>410</v>
      </c>
      <c r="H723" s="362">
        <v>33620</v>
      </c>
      <c r="I723" s="363">
        <v>5.2107308197214229E-2</v>
      </c>
      <c r="J723" s="363">
        <v>1.2709099560296154E-4</v>
      </c>
      <c r="K723" s="362">
        <v>0</v>
      </c>
    </row>
    <row r="724" spans="2:11" ht="14.1" customHeight="1" x14ac:dyDescent="0.2">
      <c r="B724" s="309">
        <v>41423</v>
      </c>
      <c r="C724" s="310" t="s">
        <v>735</v>
      </c>
      <c r="D724" s="310" t="s">
        <v>541</v>
      </c>
      <c r="E724" s="374" t="s">
        <v>1037</v>
      </c>
      <c r="F724" s="362">
        <v>16</v>
      </c>
      <c r="G724" s="362">
        <f t="shared" si="11"/>
        <v>450</v>
      </c>
      <c r="H724" s="362">
        <v>7200</v>
      </c>
      <c r="I724" s="363">
        <v>1.1159209370016134E-2</v>
      </c>
      <c r="J724" s="363">
        <v>2.4798243044480299E-5</v>
      </c>
      <c r="K724" s="362">
        <v>0</v>
      </c>
    </row>
    <row r="725" spans="2:11" ht="14.1" customHeight="1" x14ac:dyDescent="0.2">
      <c r="B725" s="309">
        <v>41423</v>
      </c>
      <c r="C725" s="310" t="s">
        <v>793</v>
      </c>
      <c r="D725" s="310" t="s">
        <v>541</v>
      </c>
      <c r="E725" s="374" t="s">
        <v>1037</v>
      </c>
      <c r="F725" s="362">
        <v>38</v>
      </c>
      <c r="G725" s="362">
        <f t="shared" si="11"/>
        <v>465</v>
      </c>
      <c r="H725" s="362">
        <v>17670</v>
      </c>
      <c r="I725" s="363">
        <v>2.7386559662247931E-2</v>
      </c>
      <c r="J725" s="363">
        <v>5.8895827230640709E-5</v>
      </c>
      <c r="K725" s="362">
        <v>0</v>
      </c>
    </row>
    <row r="726" spans="2:11" ht="14.1" customHeight="1" x14ac:dyDescent="0.2">
      <c r="B726" s="309">
        <v>41423</v>
      </c>
      <c r="C726" s="310" t="s">
        <v>909</v>
      </c>
      <c r="D726" s="310" t="s">
        <v>541</v>
      </c>
      <c r="E726" s="374" t="s">
        <v>1039</v>
      </c>
      <c r="F726" s="362">
        <v>358</v>
      </c>
      <c r="G726" s="362">
        <f t="shared" si="11"/>
        <v>465</v>
      </c>
      <c r="H726" s="362">
        <v>166470</v>
      </c>
      <c r="I726" s="363">
        <v>0.25801021997591472</v>
      </c>
      <c r="J726" s="363">
        <v>5.5486068812024667E-4</v>
      </c>
      <c r="K726" s="362">
        <v>0</v>
      </c>
    </row>
    <row r="727" spans="2:11" ht="14.1" customHeight="1" x14ac:dyDescent="0.2">
      <c r="B727" s="309">
        <v>41424</v>
      </c>
      <c r="C727" s="310" t="s">
        <v>652</v>
      </c>
      <c r="D727" s="310" t="s">
        <v>541</v>
      </c>
      <c r="E727" s="374" t="s">
        <v>1035</v>
      </c>
      <c r="F727" s="362">
        <v>15</v>
      </c>
      <c r="G727" s="362">
        <f t="shared" si="11"/>
        <v>145</v>
      </c>
      <c r="H727" s="362">
        <v>2175</v>
      </c>
      <c r="I727" s="363">
        <v>3.3710111638590406E-3</v>
      </c>
      <c r="J727" s="363">
        <v>2.324835285420028E-5</v>
      </c>
      <c r="K727" s="362">
        <v>0</v>
      </c>
    </row>
    <row r="728" spans="2:11" ht="14.1" customHeight="1" x14ac:dyDescent="0.2">
      <c r="B728" s="309">
        <v>41424</v>
      </c>
      <c r="C728" s="310" t="s">
        <v>605</v>
      </c>
      <c r="D728" s="310" t="s">
        <v>541</v>
      </c>
      <c r="E728" s="374" t="s">
        <v>1034</v>
      </c>
      <c r="F728" s="362">
        <v>16</v>
      </c>
      <c r="G728" s="362">
        <f t="shared" si="11"/>
        <v>270</v>
      </c>
      <c r="H728" s="362">
        <v>4320</v>
      </c>
      <c r="I728" s="363">
        <v>6.6955256220096807E-3</v>
      </c>
      <c r="J728" s="363">
        <v>2.4798243044480299E-5</v>
      </c>
      <c r="K728" s="362">
        <v>0</v>
      </c>
    </row>
    <row r="729" spans="2:11" ht="14.1" customHeight="1" x14ac:dyDescent="0.2">
      <c r="B729" s="309">
        <v>41424</v>
      </c>
      <c r="C729" s="310" t="s">
        <v>755</v>
      </c>
      <c r="D729" s="310" t="s">
        <v>541</v>
      </c>
      <c r="E729" s="374" t="s">
        <v>1036</v>
      </c>
      <c r="F729" s="362">
        <v>37</v>
      </c>
      <c r="G729" s="362">
        <f t="shared" si="11"/>
        <v>395</v>
      </c>
      <c r="H729" s="362">
        <v>14615</v>
      </c>
      <c r="I729" s="363">
        <v>2.2651645130942474E-2</v>
      </c>
      <c r="J729" s="363">
        <v>5.734593704036069E-5</v>
      </c>
      <c r="K729" s="362">
        <v>0</v>
      </c>
    </row>
    <row r="730" spans="2:11" ht="14.1" customHeight="1" x14ac:dyDescent="0.2">
      <c r="B730" s="309">
        <v>41424</v>
      </c>
      <c r="C730" s="310" t="s">
        <v>639</v>
      </c>
      <c r="D730" s="310" t="s">
        <v>541</v>
      </c>
      <c r="E730" s="374" t="s">
        <v>1038</v>
      </c>
      <c r="F730" s="362">
        <v>13</v>
      </c>
      <c r="G730" s="362">
        <f t="shared" si="11"/>
        <v>375</v>
      </c>
      <c r="H730" s="362">
        <v>4875</v>
      </c>
      <c r="I730" s="363">
        <v>7.5557146776150906E-3</v>
      </c>
      <c r="J730" s="363">
        <v>2.0148572473640243E-5</v>
      </c>
      <c r="K730" s="362">
        <v>0</v>
      </c>
    </row>
    <row r="731" spans="2:11" ht="14.1" customHeight="1" x14ac:dyDescent="0.2">
      <c r="B731" s="309">
        <v>41424</v>
      </c>
      <c r="C731" s="310" t="s">
        <v>857</v>
      </c>
      <c r="D731" s="310" t="s">
        <v>541</v>
      </c>
      <c r="E731" s="374" t="s">
        <v>1037</v>
      </c>
      <c r="F731" s="362">
        <v>66</v>
      </c>
      <c r="G731" s="362">
        <f t="shared" si="11"/>
        <v>465</v>
      </c>
      <c r="H731" s="362">
        <v>30690</v>
      </c>
      <c r="I731" s="363">
        <v>4.7566129939693773E-2</v>
      </c>
      <c r="J731" s="363">
        <v>1.0229275255848123E-4</v>
      </c>
      <c r="K731" s="362">
        <v>0</v>
      </c>
    </row>
    <row r="732" spans="2:11" ht="14.1" customHeight="1" x14ac:dyDescent="0.2">
      <c r="B732" s="309">
        <v>41424</v>
      </c>
      <c r="C732" s="310" t="s">
        <v>1009</v>
      </c>
      <c r="D732" s="310" t="s">
        <v>856</v>
      </c>
      <c r="E732" s="374"/>
      <c r="F732" s="362">
        <v>53</v>
      </c>
      <c r="G732" s="362">
        <f t="shared" si="11"/>
        <v>505</v>
      </c>
      <c r="H732" s="362">
        <v>26765</v>
      </c>
      <c r="I732" s="363">
        <v>4.14828109428447E-2</v>
      </c>
      <c r="J732" s="363">
        <v>8.2144180084840992E-5</v>
      </c>
      <c r="K732" s="362">
        <v>0</v>
      </c>
    </row>
    <row r="733" spans="2:11" ht="14.1" customHeight="1" x14ac:dyDescent="0.2">
      <c r="B733" s="309">
        <v>41424</v>
      </c>
      <c r="C733" s="310" t="s">
        <v>636</v>
      </c>
      <c r="D733" s="310" t="s">
        <v>541</v>
      </c>
      <c r="E733" s="374" t="s">
        <v>1034</v>
      </c>
      <c r="F733" s="362">
        <v>178</v>
      </c>
      <c r="G733" s="362">
        <f t="shared" si="11"/>
        <v>1439</v>
      </c>
      <c r="H733" s="362">
        <v>256142</v>
      </c>
      <c r="I733" s="363">
        <v>0.39699197311870454</v>
      </c>
      <c r="J733" s="363">
        <v>2.7588045386984334E-4</v>
      </c>
      <c r="K733" s="362">
        <v>0</v>
      </c>
    </row>
    <row r="734" spans="2:11" ht="14.1" customHeight="1" x14ac:dyDescent="0.2">
      <c r="B734" s="309">
        <v>41425</v>
      </c>
      <c r="C734" s="310" t="s">
        <v>755</v>
      </c>
      <c r="D734" s="310" t="s">
        <v>541</v>
      </c>
      <c r="E734" s="374" t="s">
        <v>1034</v>
      </c>
      <c r="F734" s="362">
        <v>124</v>
      </c>
      <c r="G734" s="362">
        <f t="shared" si="11"/>
        <v>105</v>
      </c>
      <c r="H734" s="362">
        <v>13020</v>
      </c>
      <c r="I734" s="363">
        <v>2.0179570277445841E-2</v>
      </c>
      <c r="J734" s="363">
        <v>1.9218638359472232E-4</v>
      </c>
      <c r="K734" s="362">
        <v>0</v>
      </c>
    </row>
    <row r="735" spans="2:11" ht="14.1" customHeight="1" x14ac:dyDescent="0.2">
      <c r="B735" s="309">
        <v>41425</v>
      </c>
      <c r="C735" s="310" t="s">
        <v>755</v>
      </c>
      <c r="D735" s="310" t="s">
        <v>541</v>
      </c>
      <c r="E735" s="374" t="s">
        <v>1034</v>
      </c>
      <c r="F735" s="362">
        <v>1</v>
      </c>
      <c r="G735" s="362">
        <f t="shared" si="11"/>
        <v>135</v>
      </c>
      <c r="H735" s="362">
        <v>135</v>
      </c>
      <c r="I735" s="363">
        <v>2.0923517568780252E-4</v>
      </c>
      <c r="J735" s="363">
        <v>1.5498901902800187E-6</v>
      </c>
      <c r="K735" s="362">
        <v>0</v>
      </c>
    </row>
    <row r="736" spans="2:11" ht="14.1" customHeight="1" x14ac:dyDescent="0.2">
      <c r="B736" s="309">
        <v>41425</v>
      </c>
      <c r="C736" s="310" t="s">
        <v>640</v>
      </c>
      <c r="D736" s="310" t="s">
        <v>541</v>
      </c>
      <c r="E736" s="374" t="s">
        <v>1034</v>
      </c>
      <c r="F736" s="362">
        <v>28</v>
      </c>
      <c r="G736" s="362">
        <f t="shared" si="11"/>
        <v>225</v>
      </c>
      <c r="H736" s="362">
        <v>6300</v>
      </c>
      <c r="I736" s="363">
        <v>9.7643081987641173E-3</v>
      </c>
      <c r="J736" s="363">
        <v>4.3396925327840524E-5</v>
      </c>
      <c r="K736" s="362">
        <v>0</v>
      </c>
    </row>
    <row r="737" spans="2:11" ht="14.1" customHeight="1" x14ac:dyDescent="0.2">
      <c r="B737" s="309">
        <v>41425</v>
      </c>
      <c r="C737" s="310" t="s">
        <v>980</v>
      </c>
      <c r="D737" s="310" t="s">
        <v>541</v>
      </c>
      <c r="E737" s="374" t="s">
        <v>1034</v>
      </c>
      <c r="F737" s="362">
        <v>25</v>
      </c>
      <c r="G737" s="362">
        <f t="shared" si="11"/>
        <v>270</v>
      </c>
      <c r="H737" s="362">
        <v>6750</v>
      </c>
      <c r="I737" s="363">
        <v>1.0461758784390126E-2</v>
      </c>
      <c r="J737" s="363">
        <v>3.8747254757000469E-5</v>
      </c>
      <c r="K737" s="362">
        <v>0</v>
      </c>
    </row>
    <row r="738" spans="2:11" ht="14.1" customHeight="1" x14ac:dyDescent="0.2">
      <c r="B738" s="309">
        <v>41425</v>
      </c>
      <c r="C738" s="310" t="s">
        <v>568</v>
      </c>
      <c r="D738" s="310" t="s">
        <v>541</v>
      </c>
      <c r="E738" s="374"/>
      <c r="F738" s="362">
        <v>7</v>
      </c>
      <c r="G738" s="362">
        <f t="shared" si="11"/>
        <v>276</v>
      </c>
      <c r="H738" s="362">
        <v>1932</v>
      </c>
      <c r="I738" s="363">
        <v>2.9943878476209962E-3</v>
      </c>
      <c r="J738" s="363">
        <v>1.0849231331960131E-5</v>
      </c>
      <c r="K738" s="362">
        <v>0</v>
      </c>
    </row>
    <row r="739" spans="2:11" ht="14.1" customHeight="1" x14ac:dyDescent="0.2">
      <c r="B739" s="309">
        <v>41425</v>
      </c>
      <c r="C739" s="310" t="s">
        <v>715</v>
      </c>
      <c r="D739" s="310" t="s">
        <v>541</v>
      </c>
      <c r="E739" s="374" t="s">
        <v>1034</v>
      </c>
      <c r="F739" s="362">
        <v>52</v>
      </c>
      <c r="G739" s="362">
        <f t="shared" si="11"/>
        <v>270</v>
      </c>
      <c r="H739" s="362">
        <v>14040</v>
      </c>
      <c r="I739" s="363">
        <v>2.176045827153146E-2</v>
      </c>
      <c r="J739" s="363">
        <v>8.0594289894560974E-5</v>
      </c>
      <c r="K739" s="362">
        <v>0</v>
      </c>
    </row>
    <row r="740" spans="2:11" ht="14.1" customHeight="1" x14ac:dyDescent="0.2">
      <c r="B740" s="309">
        <v>41425</v>
      </c>
      <c r="C740" s="310" t="s">
        <v>907</v>
      </c>
      <c r="D740" s="310" t="s">
        <v>541</v>
      </c>
      <c r="E740" s="374" t="s">
        <v>1038</v>
      </c>
      <c r="F740" s="362">
        <v>45</v>
      </c>
      <c r="G740" s="362">
        <f t="shared" si="11"/>
        <v>270</v>
      </c>
      <c r="H740" s="362">
        <v>12150</v>
      </c>
      <c r="I740" s="363">
        <v>1.8831165811902226E-2</v>
      </c>
      <c r="J740" s="363">
        <v>6.9745058562600845E-5</v>
      </c>
      <c r="K740" s="362">
        <v>0</v>
      </c>
    </row>
    <row r="741" spans="2:11" ht="14.1" customHeight="1" x14ac:dyDescent="0.2">
      <c r="B741" s="309">
        <v>41425</v>
      </c>
      <c r="C741" s="310" t="s">
        <v>640</v>
      </c>
      <c r="D741" s="310" t="s">
        <v>541</v>
      </c>
      <c r="E741" s="374" t="s">
        <v>1037</v>
      </c>
      <c r="F741" s="362">
        <v>1</v>
      </c>
      <c r="G741" s="362">
        <f t="shared" si="11"/>
        <v>315</v>
      </c>
      <c r="H741" s="362">
        <v>315</v>
      </c>
      <c r="I741" s="363">
        <v>4.882154099382059E-4</v>
      </c>
      <c r="J741" s="363">
        <v>1.5498901902800187E-6</v>
      </c>
      <c r="K741" s="362">
        <v>0</v>
      </c>
    </row>
    <row r="742" spans="2:11" ht="14.1" customHeight="1" x14ac:dyDescent="0.2">
      <c r="B742" s="309">
        <v>41425</v>
      </c>
      <c r="C742" s="310" t="s">
        <v>760</v>
      </c>
      <c r="D742" s="310" t="s">
        <v>541</v>
      </c>
      <c r="E742" s="374" t="s">
        <v>1034</v>
      </c>
      <c r="F742" s="362">
        <v>36</v>
      </c>
      <c r="G742" s="362">
        <f t="shared" si="11"/>
        <v>345</v>
      </c>
      <c r="H742" s="362">
        <v>12420</v>
      </c>
      <c r="I742" s="363">
        <v>1.9249636163277833E-2</v>
      </c>
      <c r="J742" s="363">
        <v>5.5796046850080672E-5</v>
      </c>
      <c r="K742" s="362">
        <v>0</v>
      </c>
    </row>
    <row r="743" spans="2:11" ht="14.1" customHeight="1" x14ac:dyDescent="0.2">
      <c r="B743" s="309">
        <v>41425</v>
      </c>
      <c r="C743" s="310" t="s">
        <v>726</v>
      </c>
      <c r="D743" s="310" t="s">
        <v>541</v>
      </c>
      <c r="E743" s="374" t="s">
        <v>1035</v>
      </c>
      <c r="F743" s="362">
        <v>3</v>
      </c>
      <c r="G743" s="362">
        <f t="shared" si="11"/>
        <v>378</v>
      </c>
      <c r="H743" s="362">
        <v>1134</v>
      </c>
      <c r="I743" s="363">
        <v>1.7575754757775412E-3</v>
      </c>
      <c r="J743" s="363">
        <v>4.6496705708400563E-6</v>
      </c>
      <c r="K743" s="362">
        <v>0</v>
      </c>
    </row>
    <row r="744" spans="2:11" ht="14.1" customHeight="1" x14ac:dyDescent="0.2">
      <c r="B744" s="309">
        <v>41425</v>
      </c>
      <c r="C744" s="310" t="s">
        <v>815</v>
      </c>
      <c r="D744" s="310" t="s">
        <v>541</v>
      </c>
      <c r="E744" s="374" t="s">
        <v>1034</v>
      </c>
      <c r="F744" s="362">
        <v>33</v>
      </c>
      <c r="G744" s="362">
        <f t="shared" si="11"/>
        <v>360</v>
      </c>
      <c r="H744" s="362">
        <v>11880</v>
      </c>
      <c r="I744" s="363">
        <v>1.841269546052662E-2</v>
      </c>
      <c r="J744" s="363">
        <v>5.1146376279240616E-5</v>
      </c>
      <c r="K744" s="362">
        <v>0</v>
      </c>
    </row>
    <row r="745" spans="2:11" ht="14.1" customHeight="1" x14ac:dyDescent="0.2">
      <c r="B745" s="309">
        <v>41426</v>
      </c>
      <c r="C745" s="310" t="s">
        <v>709</v>
      </c>
      <c r="D745" s="310" t="s">
        <v>541</v>
      </c>
      <c r="E745" s="374" t="s">
        <v>1034</v>
      </c>
      <c r="F745" s="362">
        <v>22</v>
      </c>
      <c r="G745" s="362">
        <f t="shared" si="11"/>
        <v>0</v>
      </c>
      <c r="H745" s="362">
        <v>0</v>
      </c>
      <c r="I745" s="363">
        <v>0</v>
      </c>
      <c r="J745" s="363">
        <v>3.4085856074022085E-5</v>
      </c>
      <c r="K745" s="362">
        <v>0</v>
      </c>
    </row>
    <row r="746" spans="2:11" ht="14.1" customHeight="1" x14ac:dyDescent="0.2">
      <c r="B746" s="309">
        <v>41427</v>
      </c>
      <c r="C746" s="310" t="s">
        <v>853</v>
      </c>
      <c r="D746" s="310" t="s">
        <v>541</v>
      </c>
      <c r="E746" s="374" t="s">
        <v>1036</v>
      </c>
      <c r="F746" s="362">
        <v>10</v>
      </c>
      <c r="G746" s="362">
        <f t="shared" si="11"/>
        <v>230</v>
      </c>
      <c r="H746" s="362">
        <v>2300</v>
      </c>
      <c r="I746" s="363">
        <v>3.5635213168295817E-3</v>
      </c>
      <c r="J746" s="363">
        <v>1.5493570942737311E-5</v>
      </c>
      <c r="K746" s="362">
        <v>0</v>
      </c>
    </row>
    <row r="747" spans="2:11" ht="14.1" customHeight="1" x14ac:dyDescent="0.2">
      <c r="B747" s="309">
        <v>41427</v>
      </c>
      <c r="C747" s="310" t="s">
        <v>980</v>
      </c>
      <c r="D747" s="310" t="s">
        <v>541</v>
      </c>
      <c r="E747" s="374" t="s">
        <v>1034</v>
      </c>
      <c r="F747" s="362">
        <v>70</v>
      </c>
      <c r="G747" s="362">
        <f t="shared" si="11"/>
        <v>465</v>
      </c>
      <c r="H747" s="362">
        <v>32550</v>
      </c>
      <c r="I747" s="363">
        <v>5.0431573418609946E-2</v>
      </c>
      <c r="J747" s="363">
        <v>1.0845499659916118E-4</v>
      </c>
      <c r="K747" s="362">
        <v>0</v>
      </c>
    </row>
    <row r="748" spans="2:11" ht="14.1" customHeight="1" x14ac:dyDescent="0.2">
      <c r="B748" s="309">
        <v>41427</v>
      </c>
      <c r="C748" s="310" t="s">
        <v>560</v>
      </c>
      <c r="D748" s="310" t="s">
        <v>541</v>
      </c>
      <c r="E748" s="374" t="s">
        <v>1034</v>
      </c>
      <c r="F748" s="362">
        <v>36</v>
      </c>
      <c r="G748" s="362">
        <f t="shared" si="11"/>
        <v>510</v>
      </c>
      <c r="H748" s="362">
        <v>18360</v>
      </c>
      <c r="I748" s="363">
        <v>2.8446196250865703E-2</v>
      </c>
      <c r="J748" s="363">
        <v>5.5776855393854323E-5</v>
      </c>
      <c r="K748" s="362">
        <v>0</v>
      </c>
    </row>
    <row r="749" spans="2:11" ht="14.1" customHeight="1" x14ac:dyDescent="0.2">
      <c r="B749" s="309">
        <v>41427</v>
      </c>
      <c r="C749" s="310" t="s">
        <v>664</v>
      </c>
      <c r="D749" s="310" t="s">
        <v>541</v>
      </c>
      <c r="E749" s="374" t="s">
        <v>1035</v>
      </c>
      <c r="F749" s="362">
        <v>32</v>
      </c>
      <c r="G749" s="362">
        <f t="shared" si="11"/>
        <v>575</v>
      </c>
      <c r="H749" s="362">
        <v>18400</v>
      </c>
      <c r="I749" s="363">
        <v>2.8508170534636654E-2</v>
      </c>
      <c r="J749" s="363">
        <v>4.9579427016759396E-5</v>
      </c>
      <c r="K749" s="362">
        <v>0</v>
      </c>
    </row>
    <row r="750" spans="2:11" ht="14.1" customHeight="1" x14ac:dyDescent="0.2">
      <c r="B750" s="309">
        <v>41427</v>
      </c>
      <c r="C750" s="310" t="s">
        <v>642</v>
      </c>
      <c r="D750" s="310" t="s">
        <v>541</v>
      </c>
      <c r="E750" s="374" t="s">
        <v>1039</v>
      </c>
      <c r="F750" s="362">
        <v>182</v>
      </c>
      <c r="G750" s="362">
        <f t="shared" si="11"/>
        <v>685</v>
      </c>
      <c r="H750" s="362">
        <v>124670</v>
      </c>
      <c r="I750" s="363">
        <v>0.19315834894310605</v>
      </c>
      <c r="J750" s="363">
        <v>2.8198299115781908E-4</v>
      </c>
      <c r="K750" s="362">
        <v>0</v>
      </c>
    </row>
    <row r="751" spans="2:11" ht="14.1" customHeight="1" x14ac:dyDescent="0.2">
      <c r="B751" s="309">
        <v>41428</v>
      </c>
      <c r="C751" s="310" t="s">
        <v>575</v>
      </c>
      <c r="D751" s="310" t="s">
        <v>541</v>
      </c>
      <c r="E751" s="374" t="s">
        <v>1034</v>
      </c>
      <c r="F751" s="362">
        <v>67</v>
      </c>
      <c r="G751" s="362">
        <f t="shared" si="11"/>
        <v>270</v>
      </c>
      <c r="H751" s="362">
        <v>18090</v>
      </c>
      <c r="I751" s="363">
        <v>2.8027869835411796E-2</v>
      </c>
      <c r="J751" s="363">
        <v>1.0380692531633999E-4</v>
      </c>
      <c r="K751" s="362">
        <v>0</v>
      </c>
    </row>
    <row r="752" spans="2:11" ht="14.1" customHeight="1" x14ac:dyDescent="0.2">
      <c r="B752" s="309">
        <v>41429</v>
      </c>
      <c r="C752" s="310" t="s">
        <v>818</v>
      </c>
      <c r="D752" s="310" t="s">
        <v>541</v>
      </c>
      <c r="E752" s="374" t="s">
        <v>1034</v>
      </c>
      <c r="F752" s="362">
        <v>141</v>
      </c>
      <c r="G752" s="362">
        <f t="shared" si="11"/>
        <v>241</v>
      </c>
      <c r="H752" s="362">
        <v>33981</v>
      </c>
      <c r="I752" s="363">
        <v>5.2648703420515655E-2</v>
      </c>
      <c r="J752" s="363">
        <v>2.1845935029259609E-4</v>
      </c>
      <c r="K752" s="362">
        <v>0</v>
      </c>
    </row>
    <row r="753" spans="2:11" ht="14.1" customHeight="1" x14ac:dyDescent="0.2">
      <c r="B753" s="309">
        <v>41429</v>
      </c>
      <c r="C753" s="310" t="s">
        <v>923</v>
      </c>
      <c r="D753" s="310" t="s">
        <v>856</v>
      </c>
      <c r="E753" s="374" t="s">
        <v>1040</v>
      </c>
      <c r="F753" s="362">
        <v>676</v>
      </c>
      <c r="G753" s="362">
        <f t="shared" si="11"/>
        <v>330</v>
      </c>
      <c r="H753" s="362">
        <v>223080</v>
      </c>
      <c r="I753" s="363">
        <v>0.34563058059058394</v>
      </c>
      <c r="J753" s="363">
        <v>1.0473653957290422E-3</v>
      </c>
      <c r="K753" s="362">
        <v>0</v>
      </c>
    </row>
    <row r="754" spans="2:11" ht="14.1" customHeight="1" x14ac:dyDescent="0.2">
      <c r="B754" s="309">
        <v>41429</v>
      </c>
      <c r="C754" s="310" t="s">
        <v>704</v>
      </c>
      <c r="D754" s="310" t="s">
        <v>541</v>
      </c>
      <c r="E754" s="374" t="s">
        <v>1034</v>
      </c>
      <c r="F754" s="362">
        <v>153</v>
      </c>
      <c r="G754" s="362">
        <f t="shared" si="11"/>
        <v>420</v>
      </c>
      <c r="H754" s="362">
        <v>64260</v>
      </c>
      <c r="I754" s="363">
        <v>9.9561686878029965E-2</v>
      </c>
      <c r="J754" s="363">
        <v>2.3705163542388086E-4</v>
      </c>
      <c r="K754" s="362">
        <v>0</v>
      </c>
    </row>
    <row r="755" spans="2:11" ht="14.1" customHeight="1" x14ac:dyDescent="0.2">
      <c r="B755" s="309">
        <v>41429</v>
      </c>
      <c r="C755" s="310" t="s">
        <v>639</v>
      </c>
      <c r="D755" s="310" t="s">
        <v>541</v>
      </c>
      <c r="E755" s="374" t="s">
        <v>1038</v>
      </c>
      <c r="F755" s="362">
        <v>16</v>
      </c>
      <c r="G755" s="362">
        <f t="shared" si="11"/>
        <v>360</v>
      </c>
      <c r="H755" s="362">
        <v>5760</v>
      </c>
      <c r="I755" s="363">
        <v>8.9242968630166911E-3</v>
      </c>
      <c r="J755" s="363">
        <v>2.4789713508379698E-5</v>
      </c>
      <c r="K755" s="362">
        <v>0</v>
      </c>
    </row>
    <row r="756" spans="2:11" ht="14.1" customHeight="1" x14ac:dyDescent="0.2">
      <c r="B756" s="309">
        <v>41429</v>
      </c>
      <c r="C756" s="310" t="s">
        <v>832</v>
      </c>
      <c r="D756" s="310" t="s">
        <v>541</v>
      </c>
      <c r="E756" s="374" t="s">
        <v>1034</v>
      </c>
      <c r="F756" s="362">
        <v>42</v>
      </c>
      <c r="G756" s="362">
        <f t="shared" si="11"/>
        <v>410</v>
      </c>
      <c r="H756" s="362">
        <v>17220</v>
      </c>
      <c r="I756" s="363">
        <v>2.6679929163393651E-2</v>
      </c>
      <c r="J756" s="363">
        <v>6.50729979594967E-5</v>
      </c>
      <c r="K756" s="362">
        <v>0</v>
      </c>
    </row>
    <row r="757" spans="2:11" ht="14.1" customHeight="1" x14ac:dyDescent="0.2">
      <c r="B757" s="309">
        <v>41429</v>
      </c>
      <c r="C757" s="310" t="s">
        <v>594</v>
      </c>
      <c r="D757" s="310" t="s">
        <v>541</v>
      </c>
      <c r="E757" s="374" t="s">
        <v>1037</v>
      </c>
      <c r="F757" s="362">
        <v>124</v>
      </c>
      <c r="G757" s="362">
        <f t="shared" si="11"/>
        <v>470</v>
      </c>
      <c r="H757" s="362">
        <v>58280</v>
      </c>
      <c r="I757" s="363">
        <v>9.0296531454273049E-2</v>
      </c>
      <c r="J757" s="363">
        <v>1.9212027968994267E-4</v>
      </c>
      <c r="K757" s="362">
        <v>0</v>
      </c>
    </row>
    <row r="758" spans="2:11" ht="14.1" customHeight="1" x14ac:dyDescent="0.2">
      <c r="B758" s="309">
        <v>41429</v>
      </c>
      <c r="C758" s="310" t="s">
        <v>802</v>
      </c>
      <c r="D758" s="310" t="s">
        <v>541</v>
      </c>
      <c r="E758" s="374" t="s">
        <v>1034</v>
      </c>
      <c r="F758" s="362">
        <v>106</v>
      </c>
      <c r="G758" s="362">
        <f t="shared" si="11"/>
        <v>490</v>
      </c>
      <c r="H758" s="362">
        <v>51940</v>
      </c>
      <c r="I758" s="363">
        <v>8.0473607476577599E-2</v>
      </c>
      <c r="J758" s="363">
        <v>1.6423185199301551E-4</v>
      </c>
      <c r="K758" s="362">
        <v>0</v>
      </c>
    </row>
    <row r="759" spans="2:11" ht="14.1" customHeight="1" x14ac:dyDescent="0.2">
      <c r="B759" s="309">
        <v>41430</v>
      </c>
      <c r="C759" s="310" t="s">
        <v>917</v>
      </c>
      <c r="D759" s="310" t="s">
        <v>541</v>
      </c>
      <c r="E759" s="374" t="s">
        <v>1034</v>
      </c>
      <c r="F759" s="362">
        <v>442</v>
      </c>
      <c r="G759" s="362">
        <f t="shared" si="11"/>
        <v>300</v>
      </c>
      <c r="H759" s="362">
        <v>132600</v>
      </c>
      <c r="I759" s="363">
        <v>0.20544475070069673</v>
      </c>
      <c r="J759" s="363">
        <v>6.8481583566898916E-4</v>
      </c>
      <c r="K759" s="362">
        <v>0</v>
      </c>
    </row>
    <row r="760" spans="2:11" ht="14.1" customHeight="1" x14ac:dyDescent="0.2">
      <c r="B760" s="309">
        <v>41430</v>
      </c>
      <c r="C760" s="310" t="s">
        <v>639</v>
      </c>
      <c r="D760" s="310" t="s">
        <v>541</v>
      </c>
      <c r="E760" s="374" t="s">
        <v>1038</v>
      </c>
      <c r="F760" s="362">
        <v>22</v>
      </c>
      <c r="G760" s="362">
        <f t="shared" si="11"/>
        <v>280</v>
      </c>
      <c r="H760" s="362">
        <v>6160</v>
      </c>
      <c r="I760" s="363">
        <v>9.5440397007261844E-3</v>
      </c>
      <c r="J760" s="363">
        <v>3.4085856074022085E-5</v>
      </c>
      <c r="K760" s="362">
        <v>0</v>
      </c>
    </row>
    <row r="761" spans="2:11" ht="14.1" customHeight="1" x14ac:dyDescent="0.2">
      <c r="B761" s="309">
        <v>41430</v>
      </c>
      <c r="C761" s="310" t="s">
        <v>857</v>
      </c>
      <c r="D761" s="310" t="s">
        <v>541</v>
      </c>
      <c r="E761" s="374" t="s">
        <v>1034</v>
      </c>
      <c r="F761" s="362">
        <v>87</v>
      </c>
      <c r="G761" s="362">
        <f t="shared" si="11"/>
        <v>295</v>
      </c>
      <c r="H761" s="362">
        <v>25665</v>
      </c>
      <c r="I761" s="363">
        <v>3.976424982453531E-2</v>
      </c>
      <c r="J761" s="363">
        <v>1.347940672018146E-4</v>
      </c>
      <c r="K761" s="362">
        <v>0</v>
      </c>
    </row>
    <row r="762" spans="2:11" ht="14.1" customHeight="1" x14ac:dyDescent="0.2">
      <c r="B762" s="309">
        <v>41430</v>
      </c>
      <c r="C762" s="310" t="s">
        <v>906</v>
      </c>
      <c r="D762" s="310" t="s">
        <v>856</v>
      </c>
      <c r="E762" s="374" t="s">
        <v>1037</v>
      </c>
      <c r="F762" s="362">
        <v>55</v>
      </c>
      <c r="G762" s="362">
        <f t="shared" si="11"/>
        <v>370</v>
      </c>
      <c r="H762" s="362">
        <v>20350</v>
      </c>
      <c r="I762" s="363">
        <v>3.1529416868470425E-2</v>
      </c>
      <c r="J762" s="363">
        <v>8.521464018505521E-5</v>
      </c>
      <c r="K762" s="362">
        <v>0</v>
      </c>
    </row>
    <row r="763" spans="2:11" ht="14.1" customHeight="1" x14ac:dyDescent="0.2">
      <c r="B763" s="309">
        <v>41430</v>
      </c>
      <c r="C763" s="310" t="s">
        <v>634</v>
      </c>
      <c r="D763" s="310" t="s">
        <v>541</v>
      </c>
      <c r="E763" s="374" t="s">
        <v>1034</v>
      </c>
      <c r="F763" s="362">
        <v>76</v>
      </c>
      <c r="G763" s="362">
        <f t="shared" si="11"/>
        <v>365</v>
      </c>
      <c r="H763" s="362">
        <v>27740</v>
      </c>
      <c r="I763" s="363">
        <v>4.2979165795153304E-2</v>
      </c>
      <c r="J763" s="363">
        <v>1.1775113916480356E-4</v>
      </c>
      <c r="K763" s="362">
        <v>0</v>
      </c>
    </row>
    <row r="764" spans="2:11" ht="14.1" customHeight="1" x14ac:dyDescent="0.2">
      <c r="B764" s="309">
        <v>41430</v>
      </c>
      <c r="C764" s="310" t="s">
        <v>634</v>
      </c>
      <c r="D764" s="310" t="s">
        <v>856</v>
      </c>
      <c r="E764" s="374" t="s">
        <v>1037</v>
      </c>
      <c r="F764" s="362">
        <v>288</v>
      </c>
      <c r="G764" s="362">
        <f t="shared" si="11"/>
        <v>540</v>
      </c>
      <c r="H764" s="362">
        <v>155520</v>
      </c>
      <c r="I764" s="363">
        <v>0.24095601530145067</v>
      </c>
      <c r="J764" s="363">
        <v>4.4621484315083459E-4</v>
      </c>
      <c r="K764" s="362">
        <v>0</v>
      </c>
    </row>
    <row r="765" spans="2:11" ht="14.1" customHeight="1" x14ac:dyDescent="0.2">
      <c r="B765" s="309">
        <v>41431</v>
      </c>
      <c r="C765" s="310" t="s">
        <v>754</v>
      </c>
      <c r="D765" s="310" t="s">
        <v>856</v>
      </c>
      <c r="E765" s="374" t="s">
        <v>1036</v>
      </c>
      <c r="F765" s="362">
        <v>17</v>
      </c>
      <c r="G765" s="362">
        <f t="shared" si="11"/>
        <v>155.20000000000002</v>
      </c>
      <c r="H765" s="362">
        <v>2638.4</v>
      </c>
      <c r="I765" s="363">
        <v>4.0878237575318124E-3</v>
      </c>
      <c r="J765" s="363">
        <v>2.633907060265343E-5</v>
      </c>
      <c r="K765" s="362">
        <v>0</v>
      </c>
    </row>
    <row r="766" spans="2:11" ht="14.1" customHeight="1" x14ac:dyDescent="0.2">
      <c r="B766" s="309">
        <v>41431</v>
      </c>
      <c r="C766" s="310" t="s">
        <v>858</v>
      </c>
      <c r="D766" s="310" t="s">
        <v>856</v>
      </c>
      <c r="E766" s="374" t="s">
        <v>1034</v>
      </c>
      <c r="F766" s="362">
        <v>7</v>
      </c>
      <c r="G766" s="362">
        <f t="shared" si="11"/>
        <v>195</v>
      </c>
      <c r="H766" s="362">
        <v>1365</v>
      </c>
      <c r="I766" s="363">
        <v>2.1148724336836431E-3</v>
      </c>
      <c r="J766" s="363">
        <v>1.0845499659916117E-5</v>
      </c>
      <c r="K766" s="362">
        <v>0</v>
      </c>
    </row>
    <row r="767" spans="2:11" ht="14.1" customHeight="1" x14ac:dyDescent="0.2">
      <c r="B767" s="309">
        <v>41431</v>
      </c>
      <c r="C767" s="310" t="s">
        <v>984</v>
      </c>
      <c r="D767" s="310" t="s">
        <v>541</v>
      </c>
      <c r="E767" s="374" t="s">
        <v>1034</v>
      </c>
      <c r="F767" s="362">
        <v>33</v>
      </c>
      <c r="G767" s="362">
        <f t="shared" si="11"/>
        <v>240</v>
      </c>
      <c r="H767" s="362">
        <v>7920</v>
      </c>
      <c r="I767" s="363">
        <v>1.2270908186647951E-2</v>
      </c>
      <c r="J767" s="363">
        <v>5.1128784111033125E-5</v>
      </c>
      <c r="K767" s="362">
        <v>0</v>
      </c>
    </row>
    <row r="768" spans="2:11" ht="14.1" customHeight="1" x14ac:dyDescent="0.2">
      <c r="B768" s="309">
        <v>41431</v>
      </c>
      <c r="C768" s="310" t="s">
        <v>842</v>
      </c>
      <c r="D768" s="310" t="s">
        <v>541</v>
      </c>
      <c r="E768" s="374" t="s">
        <v>1034</v>
      </c>
      <c r="F768" s="362">
        <v>61</v>
      </c>
      <c r="G768" s="362">
        <f t="shared" si="11"/>
        <v>255</v>
      </c>
      <c r="H768" s="362">
        <v>15555</v>
      </c>
      <c r="I768" s="363">
        <v>2.4100249601427887E-2</v>
      </c>
      <c r="J768" s="363">
        <v>9.4510782750697594E-5</v>
      </c>
      <c r="K768" s="362">
        <v>0</v>
      </c>
    </row>
    <row r="769" spans="2:11" ht="14.1" customHeight="1" x14ac:dyDescent="0.2">
      <c r="B769" s="309">
        <v>41431</v>
      </c>
      <c r="C769" s="310" t="s">
        <v>645</v>
      </c>
      <c r="D769" s="310" t="s">
        <v>856</v>
      </c>
      <c r="E769" s="374" t="s">
        <v>1034</v>
      </c>
      <c r="F769" s="362">
        <v>40</v>
      </c>
      <c r="G769" s="362">
        <f t="shared" si="11"/>
        <v>330</v>
      </c>
      <c r="H769" s="362">
        <v>13200</v>
      </c>
      <c r="I769" s="363">
        <v>2.0451513644413249E-2</v>
      </c>
      <c r="J769" s="363">
        <v>6.1974283770949243E-5</v>
      </c>
      <c r="K769" s="362">
        <v>0</v>
      </c>
    </row>
    <row r="770" spans="2:11" ht="14.1" customHeight="1" x14ac:dyDescent="0.2">
      <c r="B770" s="309">
        <v>41431</v>
      </c>
      <c r="C770" s="310" t="s">
        <v>647</v>
      </c>
      <c r="D770" s="310" t="s">
        <v>541</v>
      </c>
      <c r="E770" s="374" t="s">
        <v>1034</v>
      </c>
      <c r="F770" s="362">
        <v>6</v>
      </c>
      <c r="G770" s="362">
        <f t="shared" si="11"/>
        <v>50</v>
      </c>
      <c r="H770" s="362">
        <v>300</v>
      </c>
      <c r="I770" s="363">
        <v>4.6480712828211933E-4</v>
      </c>
      <c r="J770" s="363">
        <v>9.2961425656423872E-6</v>
      </c>
      <c r="K770" s="362">
        <v>0</v>
      </c>
    </row>
    <row r="771" spans="2:11" ht="14.1" customHeight="1" x14ac:dyDescent="0.2">
      <c r="B771" s="309">
        <v>41431</v>
      </c>
      <c r="C771" s="310" t="s">
        <v>789</v>
      </c>
      <c r="D771" s="310" t="s">
        <v>541</v>
      </c>
      <c r="E771" s="374" t="s">
        <v>1037</v>
      </c>
      <c r="F771" s="362">
        <v>77</v>
      </c>
      <c r="G771" s="362">
        <f t="shared" si="11"/>
        <v>345</v>
      </c>
      <c r="H771" s="362">
        <v>26565</v>
      </c>
      <c r="I771" s="363">
        <v>4.1158671209381666E-2</v>
      </c>
      <c r="J771" s="363">
        <v>1.193004962590773E-4</v>
      </c>
      <c r="K771" s="362">
        <v>0</v>
      </c>
    </row>
    <row r="772" spans="2:11" ht="14.1" customHeight="1" x14ac:dyDescent="0.2">
      <c r="B772" s="309">
        <v>41431</v>
      </c>
      <c r="C772" s="310" t="s">
        <v>616</v>
      </c>
      <c r="D772" s="310" t="s">
        <v>541</v>
      </c>
      <c r="E772" s="374"/>
      <c r="F772" s="362">
        <v>71</v>
      </c>
      <c r="G772" s="362">
        <f t="shared" si="11"/>
        <v>390</v>
      </c>
      <c r="H772" s="362">
        <v>27690</v>
      </c>
      <c r="I772" s="363">
        <v>4.2901697940439618E-2</v>
      </c>
      <c r="J772" s="363">
        <v>1.100043536934349E-4</v>
      </c>
      <c r="K772" s="362">
        <v>0</v>
      </c>
    </row>
    <row r="773" spans="2:11" ht="14.1" customHeight="1" x14ac:dyDescent="0.2">
      <c r="B773" s="309">
        <v>41431</v>
      </c>
      <c r="C773" s="310" t="s">
        <v>894</v>
      </c>
      <c r="D773" s="310" t="s">
        <v>541</v>
      </c>
      <c r="E773" s="374" t="s">
        <v>1035</v>
      </c>
      <c r="F773" s="362">
        <v>1</v>
      </c>
      <c r="G773" s="362">
        <f t="shared" si="11"/>
        <v>390</v>
      </c>
      <c r="H773" s="362">
        <v>390</v>
      </c>
      <c r="I773" s="363">
        <v>6.0424926676675512E-4</v>
      </c>
      <c r="J773" s="363">
        <v>1.5493570942737311E-6</v>
      </c>
      <c r="K773" s="362">
        <v>0</v>
      </c>
    </row>
    <row r="774" spans="2:11" ht="14.1" customHeight="1" x14ac:dyDescent="0.2">
      <c r="B774" s="309">
        <v>41431</v>
      </c>
      <c r="C774" s="310" t="s">
        <v>639</v>
      </c>
      <c r="D774" s="310" t="s">
        <v>856</v>
      </c>
      <c r="E774" s="374" t="s">
        <v>1038</v>
      </c>
      <c r="F774" s="362">
        <v>29</v>
      </c>
      <c r="G774" s="362">
        <f t="shared" si="11"/>
        <v>367</v>
      </c>
      <c r="H774" s="362">
        <v>10643</v>
      </c>
      <c r="I774" s="363">
        <v>1.6489807554355321E-2</v>
      </c>
      <c r="J774" s="363">
        <v>4.4931355733938204E-5</v>
      </c>
      <c r="K774" s="362">
        <v>0</v>
      </c>
    </row>
    <row r="775" spans="2:11" ht="14.1" customHeight="1" x14ac:dyDescent="0.2">
      <c r="B775" s="309">
        <v>41431</v>
      </c>
      <c r="C775" s="310" t="s">
        <v>797</v>
      </c>
      <c r="D775" s="310" t="s">
        <v>541</v>
      </c>
      <c r="E775" s="374" t="s">
        <v>1034</v>
      </c>
      <c r="F775" s="362">
        <v>133</v>
      </c>
      <c r="G775" s="362">
        <f t="shared" si="11"/>
        <v>470</v>
      </c>
      <c r="H775" s="362">
        <v>62510</v>
      </c>
      <c r="I775" s="363">
        <v>9.6850311963050925E-2</v>
      </c>
      <c r="J775" s="363">
        <v>2.0606449353840624E-4</v>
      </c>
      <c r="K775" s="362">
        <v>0</v>
      </c>
    </row>
    <row r="776" spans="2:11" ht="14.1" customHeight="1" x14ac:dyDescent="0.2">
      <c r="B776" s="309">
        <v>41431</v>
      </c>
      <c r="C776" s="310" t="s">
        <v>629</v>
      </c>
      <c r="D776" s="310" t="s">
        <v>541</v>
      </c>
      <c r="E776" s="374" t="s">
        <v>1035</v>
      </c>
      <c r="F776" s="362">
        <v>43</v>
      </c>
      <c r="G776" s="362">
        <f t="shared" ref="G776:G839" si="12">H776/F776</f>
        <v>480</v>
      </c>
      <c r="H776" s="362">
        <v>20640</v>
      </c>
      <c r="I776" s="363">
        <v>3.1978730425809808E-2</v>
      </c>
      <c r="J776" s="363">
        <v>6.6622355053770442E-5</v>
      </c>
      <c r="K776" s="362">
        <v>0</v>
      </c>
    </row>
    <row r="777" spans="2:11" ht="14.1" customHeight="1" x14ac:dyDescent="0.2">
      <c r="B777" s="309">
        <v>41432</v>
      </c>
      <c r="C777" s="310" t="s">
        <v>742</v>
      </c>
      <c r="D777" s="310" t="s">
        <v>541</v>
      </c>
      <c r="E777" s="374" t="s">
        <v>1038</v>
      </c>
      <c r="F777" s="362">
        <v>4</v>
      </c>
      <c r="G777" s="362">
        <f t="shared" si="12"/>
        <v>75</v>
      </c>
      <c r="H777" s="362">
        <v>300</v>
      </c>
      <c r="I777" s="363">
        <v>4.6480712828211933E-4</v>
      </c>
      <c r="J777" s="363">
        <v>6.1974283770949245E-6</v>
      </c>
      <c r="K777" s="362">
        <v>0</v>
      </c>
    </row>
    <row r="778" spans="2:11" ht="14.1" customHeight="1" x14ac:dyDescent="0.2">
      <c r="B778" s="309">
        <v>41432</v>
      </c>
      <c r="C778" s="310" t="s">
        <v>716</v>
      </c>
      <c r="D778" s="310" t="s">
        <v>541</v>
      </c>
      <c r="E778" s="374" t="s">
        <v>1034</v>
      </c>
      <c r="F778" s="362">
        <v>27</v>
      </c>
      <c r="G778" s="362">
        <f t="shared" si="12"/>
        <v>150</v>
      </c>
      <c r="H778" s="362">
        <v>4050</v>
      </c>
      <c r="I778" s="363">
        <v>6.2748962318086108E-3</v>
      </c>
      <c r="J778" s="363">
        <v>4.1832641545390741E-5</v>
      </c>
      <c r="K778" s="362">
        <v>0</v>
      </c>
    </row>
    <row r="779" spans="2:11" ht="14.1" customHeight="1" x14ac:dyDescent="0.2">
      <c r="B779" s="309">
        <v>41432</v>
      </c>
      <c r="C779" s="310" t="s">
        <v>828</v>
      </c>
      <c r="D779" s="310" t="s">
        <v>541</v>
      </c>
      <c r="E779" s="374" t="s">
        <v>1034</v>
      </c>
      <c r="F779" s="362">
        <v>24</v>
      </c>
      <c r="G779" s="362">
        <f t="shared" si="12"/>
        <v>300</v>
      </c>
      <c r="H779" s="362">
        <v>7200</v>
      </c>
      <c r="I779" s="363">
        <v>1.1155371078770864E-2</v>
      </c>
      <c r="J779" s="363">
        <v>3.7184570262569549E-5</v>
      </c>
      <c r="K779" s="362">
        <v>0</v>
      </c>
    </row>
    <row r="780" spans="2:11" ht="14.1" customHeight="1" x14ac:dyDescent="0.2">
      <c r="B780" s="309">
        <v>41432</v>
      </c>
      <c r="C780" s="310" t="s">
        <v>906</v>
      </c>
      <c r="D780" s="310" t="s">
        <v>541</v>
      </c>
      <c r="E780" s="374" t="s">
        <v>1037</v>
      </c>
      <c r="F780" s="362">
        <v>8</v>
      </c>
      <c r="G780" s="362">
        <f t="shared" si="12"/>
        <v>390</v>
      </c>
      <c r="H780" s="362">
        <v>3120</v>
      </c>
      <c r="I780" s="363">
        <v>4.833994134134041E-3</v>
      </c>
      <c r="J780" s="363">
        <v>1.2394856754189849E-5</v>
      </c>
      <c r="K780" s="362">
        <v>0</v>
      </c>
    </row>
    <row r="781" spans="2:11" ht="14.1" customHeight="1" x14ac:dyDescent="0.2">
      <c r="B781" s="309">
        <v>41432</v>
      </c>
      <c r="C781" s="310" t="s">
        <v>726</v>
      </c>
      <c r="D781" s="310" t="s">
        <v>541</v>
      </c>
      <c r="E781" s="374" t="s">
        <v>1035</v>
      </c>
      <c r="F781" s="362">
        <v>7</v>
      </c>
      <c r="G781" s="362">
        <f t="shared" si="12"/>
        <v>265</v>
      </c>
      <c r="H781" s="362">
        <v>1855</v>
      </c>
      <c r="I781" s="363">
        <v>2.8740574098777712E-3</v>
      </c>
      <c r="J781" s="363">
        <v>1.0845499659916117E-5</v>
      </c>
      <c r="K781" s="362">
        <v>0</v>
      </c>
    </row>
    <row r="782" spans="2:11" ht="14.1" customHeight="1" x14ac:dyDescent="0.2">
      <c r="B782" s="309">
        <v>41432</v>
      </c>
      <c r="C782" s="310" t="s">
        <v>755</v>
      </c>
      <c r="D782" s="310" t="s">
        <v>541</v>
      </c>
      <c r="E782" s="374" t="s">
        <v>1037</v>
      </c>
      <c r="F782" s="362">
        <v>54</v>
      </c>
      <c r="G782" s="362">
        <f t="shared" si="12"/>
        <v>350</v>
      </c>
      <c r="H782" s="362">
        <v>18900</v>
      </c>
      <c r="I782" s="363">
        <v>2.9282849081773518E-2</v>
      </c>
      <c r="J782" s="363">
        <v>8.3665283090781481E-5</v>
      </c>
      <c r="K782" s="362">
        <v>0</v>
      </c>
    </row>
    <row r="783" spans="2:11" ht="14.1" customHeight="1" x14ac:dyDescent="0.2">
      <c r="B783" s="309">
        <v>41434</v>
      </c>
      <c r="C783" s="310" t="s">
        <v>1006</v>
      </c>
      <c r="D783" s="310" t="s">
        <v>541</v>
      </c>
      <c r="E783" s="374" t="s">
        <v>1034</v>
      </c>
      <c r="F783" s="362">
        <v>177</v>
      </c>
      <c r="G783" s="362">
        <f t="shared" si="12"/>
        <v>400</v>
      </c>
      <c r="H783" s="362">
        <v>70800</v>
      </c>
      <c r="I783" s="363">
        <v>0.10969448227458016</v>
      </c>
      <c r="J783" s="363">
        <v>2.7423620568645042E-4</v>
      </c>
      <c r="K783" s="362">
        <v>0</v>
      </c>
    </row>
    <row r="784" spans="2:11" ht="14.1" customHeight="1" x14ac:dyDescent="0.2">
      <c r="B784" s="309">
        <v>41434</v>
      </c>
      <c r="C784" s="310" t="s">
        <v>664</v>
      </c>
      <c r="D784" s="310" t="s">
        <v>856</v>
      </c>
      <c r="E784" s="374" t="s">
        <v>1035</v>
      </c>
      <c r="F784" s="362">
        <v>1</v>
      </c>
      <c r="G784" s="362">
        <f t="shared" si="12"/>
        <v>420</v>
      </c>
      <c r="H784" s="362">
        <v>420</v>
      </c>
      <c r="I784" s="363">
        <v>6.5072997959496706E-4</v>
      </c>
      <c r="J784" s="363">
        <v>1.5493570942737311E-6</v>
      </c>
      <c r="K784" s="362">
        <v>0</v>
      </c>
    </row>
    <row r="785" spans="2:11" ht="14.1" customHeight="1" x14ac:dyDescent="0.2">
      <c r="B785" s="309">
        <v>41434</v>
      </c>
      <c r="C785" s="310" t="s">
        <v>557</v>
      </c>
      <c r="D785" s="310" t="s">
        <v>856</v>
      </c>
      <c r="E785" s="374" t="s">
        <v>1034</v>
      </c>
      <c r="F785" s="362">
        <v>9</v>
      </c>
      <c r="G785" s="362">
        <f t="shared" si="12"/>
        <v>360</v>
      </c>
      <c r="H785" s="362">
        <v>3240</v>
      </c>
      <c r="I785" s="363">
        <v>5.0199169854468892E-3</v>
      </c>
      <c r="J785" s="363">
        <v>1.3944213848463581E-5</v>
      </c>
      <c r="K785" s="362">
        <v>0</v>
      </c>
    </row>
    <row r="786" spans="2:11" ht="14.1" customHeight="1" x14ac:dyDescent="0.2">
      <c r="B786" s="309">
        <v>41434</v>
      </c>
      <c r="C786" s="310" t="s">
        <v>672</v>
      </c>
      <c r="D786" s="310" t="s">
        <v>856</v>
      </c>
      <c r="E786" s="374" t="s">
        <v>1034</v>
      </c>
      <c r="F786" s="362">
        <v>4</v>
      </c>
      <c r="G786" s="362">
        <f t="shared" si="12"/>
        <v>560</v>
      </c>
      <c r="H786" s="362">
        <v>2240</v>
      </c>
      <c r="I786" s="363">
        <v>3.4705598911731576E-3</v>
      </c>
      <c r="J786" s="363">
        <v>6.1974283770949245E-6</v>
      </c>
      <c r="K786" s="362">
        <v>0</v>
      </c>
    </row>
    <row r="787" spans="2:11" ht="14.1" customHeight="1" x14ac:dyDescent="0.2">
      <c r="B787" s="309">
        <v>41436</v>
      </c>
      <c r="C787" s="310" t="s">
        <v>979</v>
      </c>
      <c r="D787" s="310" t="s">
        <v>541</v>
      </c>
      <c r="E787" s="374" t="s">
        <v>1039</v>
      </c>
      <c r="F787" s="362">
        <v>93</v>
      </c>
      <c r="G787" s="362">
        <f t="shared" si="12"/>
        <v>65</v>
      </c>
      <c r="H787" s="362">
        <v>6045</v>
      </c>
      <c r="I787" s="363">
        <v>9.3658636348847042E-3</v>
      </c>
      <c r="J787" s="363">
        <v>1.44090209767457E-4</v>
      </c>
      <c r="K787" s="362">
        <v>0</v>
      </c>
    </row>
    <row r="788" spans="2:11" ht="14.1" customHeight="1" x14ac:dyDescent="0.2">
      <c r="B788" s="309">
        <v>41436</v>
      </c>
      <c r="C788" s="310" t="s">
        <v>1006</v>
      </c>
      <c r="D788" s="310" t="s">
        <v>541</v>
      </c>
      <c r="E788" s="374" t="s">
        <v>1034</v>
      </c>
      <c r="F788" s="362">
        <v>30</v>
      </c>
      <c r="G788" s="362">
        <f t="shared" si="12"/>
        <v>180</v>
      </c>
      <c r="H788" s="362">
        <v>5400</v>
      </c>
      <c r="I788" s="363">
        <v>8.3665283090781483E-3</v>
      </c>
      <c r="J788" s="363">
        <v>4.6480712828211933E-5</v>
      </c>
      <c r="K788" s="362">
        <v>0</v>
      </c>
    </row>
    <row r="789" spans="2:11" ht="14.1" customHeight="1" x14ac:dyDescent="0.2">
      <c r="B789" s="309">
        <v>41436</v>
      </c>
      <c r="C789" s="310" t="s">
        <v>984</v>
      </c>
      <c r="D789" s="310" t="s">
        <v>541</v>
      </c>
      <c r="E789" s="374" t="s">
        <v>1034</v>
      </c>
      <c r="F789" s="362">
        <v>76</v>
      </c>
      <c r="G789" s="362">
        <f t="shared" si="12"/>
        <v>240</v>
      </c>
      <c r="H789" s="362">
        <v>18240</v>
      </c>
      <c r="I789" s="363">
        <v>2.8260273399552855E-2</v>
      </c>
      <c r="J789" s="363">
        <v>1.1775113916480356E-4</v>
      </c>
      <c r="K789" s="362">
        <v>0</v>
      </c>
    </row>
    <row r="790" spans="2:11" ht="14.1" customHeight="1" x14ac:dyDescent="0.2">
      <c r="B790" s="309">
        <v>41436</v>
      </c>
      <c r="C790" s="310" t="s">
        <v>923</v>
      </c>
      <c r="D790" s="310" t="s">
        <v>541</v>
      </c>
      <c r="E790" s="374" t="s">
        <v>1034</v>
      </c>
      <c r="F790" s="362">
        <v>99</v>
      </c>
      <c r="G790" s="362">
        <f t="shared" si="12"/>
        <v>250</v>
      </c>
      <c r="H790" s="362">
        <v>24750</v>
      </c>
      <c r="I790" s="363">
        <v>3.8346588083274846E-2</v>
      </c>
      <c r="J790" s="363">
        <v>1.5338635233309939E-4</v>
      </c>
      <c r="K790" s="362">
        <v>0</v>
      </c>
    </row>
    <row r="791" spans="2:11" ht="14.1" customHeight="1" x14ac:dyDescent="0.2">
      <c r="B791" s="309">
        <v>41436</v>
      </c>
      <c r="C791" s="310" t="s">
        <v>671</v>
      </c>
      <c r="D791" s="310" t="s">
        <v>541</v>
      </c>
      <c r="E791" s="374" t="s">
        <v>1037</v>
      </c>
      <c r="F791" s="362">
        <v>6</v>
      </c>
      <c r="G791" s="362">
        <f t="shared" si="12"/>
        <v>445</v>
      </c>
      <c r="H791" s="362">
        <v>2670</v>
      </c>
      <c r="I791" s="363">
        <v>4.1367834417108621E-3</v>
      </c>
      <c r="J791" s="363">
        <v>9.2961425656423872E-6</v>
      </c>
      <c r="K791" s="362">
        <v>0</v>
      </c>
    </row>
    <row r="792" spans="2:11" ht="14.1" customHeight="1" x14ac:dyDescent="0.2">
      <c r="B792" s="309">
        <v>41436</v>
      </c>
      <c r="C792" s="310" t="s">
        <v>815</v>
      </c>
      <c r="D792" s="310" t="s">
        <v>541</v>
      </c>
      <c r="E792" s="374" t="s">
        <v>1035</v>
      </c>
      <c r="F792" s="362">
        <v>115</v>
      </c>
      <c r="G792" s="362">
        <f t="shared" si="12"/>
        <v>450</v>
      </c>
      <c r="H792" s="362">
        <v>51750</v>
      </c>
      <c r="I792" s="363">
        <v>8.0179229628665583E-2</v>
      </c>
      <c r="J792" s="363">
        <v>1.7817606584147908E-4</v>
      </c>
      <c r="K792" s="362">
        <v>0</v>
      </c>
    </row>
    <row r="793" spans="2:11" ht="14.1" customHeight="1" x14ac:dyDescent="0.2">
      <c r="B793" s="309">
        <v>41436</v>
      </c>
      <c r="C793" s="310" t="s">
        <v>896</v>
      </c>
      <c r="D793" s="310" t="s">
        <v>856</v>
      </c>
      <c r="E793" s="374" t="s">
        <v>1034</v>
      </c>
      <c r="F793" s="362">
        <v>89</v>
      </c>
      <c r="G793" s="362">
        <f t="shared" si="12"/>
        <v>405</v>
      </c>
      <c r="H793" s="362">
        <v>36045</v>
      </c>
      <c r="I793" s="363">
        <v>5.5846576463096639E-2</v>
      </c>
      <c r="J793" s="363">
        <v>1.3789278139036206E-4</v>
      </c>
      <c r="K793" s="362">
        <v>0</v>
      </c>
    </row>
    <row r="794" spans="2:11" ht="14.1" customHeight="1" x14ac:dyDescent="0.2">
      <c r="B794" s="309">
        <v>41436</v>
      </c>
      <c r="C794" s="310" t="s">
        <v>585</v>
      </c>
      <c r="D794" s="310" t="s">
        <v>541</v>
      </c>
      <c r="E794" s="374" t="s">
        <v>1038</v>
      </c>
      <c r="F794" s="362">
        <v>23</v>
      </c>
      <c r="G794" s="362">
        <f t="shared" si="12"/>
        <v>345</v>
      </c>
      <c r="H794" s="362">
        <v>7935</v>
      </c>
      <c r="I794" s="363">
        <v>1.2294148543062057E-2</v>
      </c>
      <c r="J794" s="363">
        <v>3.5635213168295814E-5</v>
      </c>
      <c r="K794" s="362">
        <v>0</v>
      </c>
    </row>
    <row r="795" spans="2:11" ht="14.1" customHeight="1" x14ac:dyDescent="0.2">
      <c r="B795" s="309">
        <v>41437</v>
      </c>
      <c r="C795" s="310" t="s">
        <v>630</v>
      </c>
      <c r="D795" s="310" t="s">
        <v>541</v>
      </c>
      <c r="E795" s="374" t="s">
        <v>1035</v>
      </c>
      <c r="F795" s="362">
        <v>79</v>
      </c>
      <c r="G795" s="362">
        <f t="shared" si="12"/>
        <v>120</v>
      </c>
      <c r="H795" s="362">
        <v>9480</v>
      </c>
      <c r="I795" s="363">
        <v>1.468790525371497E-2</v>
      </c>
      <c r="J795" s="363">
        <v>1.2239921044762475E-4</v>
      </c>
      <c r="K795" s="362">
        <v>0</v>
      </c>
    </row>
    <row r="796" spans="2:11" ht="14.1" customHeight="1" x14ac:dyDescent="0.2">
      <c r="B796" s="309">
        <v>41437</v>
      </c>
      <c r="C796" s="310" t="s">
        <v>629</v>
      </c>
      <c r="D796" s="310" t="s">
        <v>541</v>
      </c>
      <c r="E796" s="374" t="s">
        <v>1037</v>
      </c>
      <c r="F796" s="362">
        <v>57</v>
      </c>
      <c r="G796" s="362">
        <f t="shared" si="12"/>
        <v>100</v>
      </c>
      <c r="H796" s="362">
        <v>5700</v>
      </c>
      <c r="I796" s="363">
        <v>8.831335437360267E-3</v>
      </c>
      <c r="J796" s="363">
        <v>8.831335437360268E-5</v>
      </c>
      <c r="K796" s="362">
        <v>0</v>
      </c>
    </row>
    <row r="797" spans="2:11" ht="14.1" customHeight="1" x14ac:dyDescent="0.2">
      <c r="B797" s="309">
        <v>41437</v>
      </c>
      <c r="C797" s="310" t="s">
        <v>955</v>
      </c>
      <c r="D797" s="310" t="s">
        <v>856</v>
      </c>
      <c r="E797" s="374" t="s">
        <v>1036</v>
      </c>
      <c r="F797" s="362">
        <v>17</v>
      </c>
      <c r="G797" s="362">
        <f t="shared" si="12"/>
        <v>215</v>
      </c>
      <c r="H797" s="362">
        <v>3655</v>
      </c>
      <c r="I797" s="363">
        <v>5.6629001795704872E-3</v>
      </c>
      <c r="J797" s="363">
        <v>2.633907060265343E-5</v>
      </c>
      <c r="K797" s="362">
        <v>0</v>
      </c>
    </row>
    <row r="798" spans="2:11" ht="14.1" customHeight="1" x14ac:dyDescent="0.2">
      <c r="B798" s="309">
        <v>41437</v>
      </c>
      <c r="C798" s="310" t="s">
        <v>944</v>
      </c>
      <c r="D798" s="310" t="s">
        <v>541</v>
      </c>
      <c r="E798" s="374" t="s">
        <v>1044</v>
      </c>
      <c r="F798" s="362">
        <v>295</v>
      </c>
      <c r="G798" s="362">
        <f t="shared" si="12"/>
        <v>220</v>
      </c>
      <c r="H798" s="362">
        <v>64900</v>
      </c>
      <c r="I798" s="363">
        <v>0.10055327541836515</v>
      </c>
      <c r="J798" s="363">
        <v>4.5706034281075067E-4</v>
      </c>
      <c r="K798" s="362">
        <v>0</v>
      </c>
    </row>
    <row r="799" spans="2:11" ht="14.1" customHeight="1" x14ac:dyDescent="0.2">
      <c r="B799" s="309">
        <v>41437</v>
      </c>
      <c r="C799" s="310" t="s">
        <v>964</v>
      </c>
      <c r="D799" s="310" t="s">
        <v>541</v>
      </c>
      <c r="E799" s="374" t="s">
        <v>1034</v>
      </c>
      <c r="F799" s="362">
        <v>43</v>
      </c>
      <c r="G799" s="362">
        <f t="shared" si="12"/>
        <v>345</v>
      </c>
      <c r="H799" s="362">
        <v>14835</v>
      </c>
      <c r="I799" s="363">
        <v>2.2984712493550802E-2</v>
      </c>
      <c r="J799" s="363">
        <v>6.6622355053770442E-5</v>
      </c>
      <c r="K799" s="362">
        <v>0</v>
      </c>
    </row>
    <row r="800" spans="2:11" ht="14.1" customHeight="1" x14ac:dyDescent="0.2">
      <c r="B800" s="309">
        <v>41437</v>
      </c>
      <c r="C800" s="310" t="s">
        <v>920</v>
      </c>
      <c r="D800" s="310" t="s">
        <v>541</v>
      </c>
      <c r="E800" s="374" t="s">
        <v>1034</v>
      </c>
      <c r="F800" s="362">
        <v>326</v>
      </c>
      <c r="G800" s="362">
        <f t="shared" si="12"/>
        <v>315</v>
      </c>
      <c r="H800" s="362">
        <v>102690</v>
      </c>
      <c r="I800" s="363">
        <v>0.15910348001096944</v>
      </c>
      <c r="J800" s="363">
        <v>5.0509041273323629E-4</v>
      </c>
      <c r="K800" s="362">
        <v>0</v>
      </c>
    </row>
    <row r="801" spans="2:11" ht="14.1" customHeight="1" x14ac:dyDescent="0.2">
      <c r="B801" s="309">
        <v>41437</v>
      </c>
      <c r="C801" s="310" t="s">
        <v>915</v>
      </c>
      <c r="D801" s="310" t="s">
        <v>541</v>
      </c>
      <c r="E801" s="374" t="s">
        <v>1034</v>
      </c>
      <c r="F801" s="362">
        <v>61</v>
      </c>
      <c r="G801" s="362">
        <f t="shared" si="12"/>
        <v>240</v>
      </c>
      <c r="H801" s="362">
        <v>14640</v>
      </c>
      <c r="I801" s="363">
        <v>2.2682587860167424E-2</v>
      </c>
      <c r="J801" s="363">
        <v>9.4510782750697594E-5</v>
      </c>
      <c r="K801" s="362">
        <v>0</v>
      </c>
    </row>
    <row r="802" spans="2:11" ht="14.1" customHeight="1" x14ac:dyDescent="0.2">
      <c r="B802" s="309">
        <v>41437</v>
      </c>
      <c r="C802" s="310" t="s">
        <v>639</v>
      </c>
      <c r="D802" s="310" t="s">
        <v>541</v>
      </c>
      <c r="E802" s="374" t="s">
        <v>1038</v>
      </c>
      <c r="F802" s="362">
        <v>13</v>
      </c>
      <c r="G802" s="362">
        <f t="shared" si="12"/>
        <v>332</v>
      </c>
      <c r="H802" s="362">
        <v>4316</v>
      </c>
      <c r="I802" s="363">
        <v>6.6870252188854238E-3</v>
      </c>
      <c r="J802" s="363">
        <v>2.0141642225558506E-5</v>
      </c>
      <c r="K802" s="362">
        <v>0</v>
      </c>
    </row>
    <row r="803" spans="2:11" ht="14.1" customHeight="1" x14ac:dyDescent="0.2">
      <c r="B803" s="309">
        <v>41437</v>
      </c>
      <c r="C803" s="310" t="s">
        <v>818</v>
      </c>
      <c r="D803" s="310" t="s">
        <v>541</v>
      </c>
      <c r="E803" s="374" t="s">
        <v>1035</v>
      </c>
      <c r="F803" s="362">
        <v>73</v>
      </c>
      <c r="G803" s="362">
        <f t="shared" si="12"/>
        <v>405</v>
      </c>
      <c r="H803" s="362">
        <v>29565</v>
      </c>
      <c r="I803" s="363">
        <v>4.5806742492202859E-2</v>
      </c>
      <c r="J803" s="363">
        <v>1.1310306788198237E-4</v>
      </c>
      <c r="K803" s="362">
        <v>0</v>
      </c>
    </row>
    <row r="804" spans="2:11" ht="14.1" customHeight="1" x14ac:dyDescent="0.2">
      <c r="B804" s="309">
        <v>41437</v>
      </c>
      <c r="C804" s="310" t="s">
        <v>915</v>
      </c>
      <c r="D804" s="310" t="s">
        <v>541</v>
      </c>
      <c r="E804" s="374" t="s">
        <v>1040</v>
      </c>
      <c r="F804" s="362">
        <v>116</v>
      </c>
      <c r="G804" s="362">
        <f t="shared" si="12"/>
        <v>150</v>
      </c>
      <c r="H804" s="362">
        <v>17400</v>
      </c>
      <c r="I804" s="363">
        <v>2.6958813440362921E-2</v>
      </c>
      <c r="J804" s="363">
        <v>1.7972542293575282E-4</v>
      </c>
      <c r="K804" s="362">
        <v>0</v>
      </c>
    </row>
    <row r="805" spans="2:11" ht="14.1" customHeight="1" x14ac:dyDescent="0.2">
      <c r="B805" s="309">
        <v>41438</v>
      </c>
      <c r="C805" s="310" t="s">
        <v>597</v>
      </c>
      <c r="D805" s="310" t="s">
        <v>856</v>
      </c>
      <c r="E805" s="374" t="s">
        <v>1034</v>
      </c>
      <c r="F805" s="362">
        <v>48</v>
      </c>
      <c r="G805" s="362">
        <f t="shared" si="12"/>
        <v>71</v>
      </c>
      <c r="H805" s="362">
        <v>3408</v>
      </c>
      <c r="I805" s="363">
        <v>5.2802089772848761E-3</v>
      </c>
      <c r="J805" s="363">
        <v>7.4369140525139098E-5</v>
      </c>
      <c r="K805" s="362">
        <v>0</v>
      </c>
    </row>
    <row r="806" spans="2:11" ht="14.1" customHeight="1" x14ac:dyDescent="0.2">
      <c r="B806" s="309">
        <v>41438</v>
      </c>
      <c r="C806" s="310" t="s">
        <v>682</v>
      </c>
      <c r="D806" s="310" t="s">
        <v>541</v>
      </c>
      <c r="E806" s="374" t="s">
        <v>1035</v>
      </c>
      <c r="F806" s="362">
        <v>13</v>
      </c>
      <c r="G806" s="362">
        <f t="shared" si="12"/>
        <v>218</v>
      </c>
      <c r="H806" s="362">
        <v>2834</v>
      </c>
      <c r="I806" s="363">
        <v>4.3908780051717536E-3</v>
      </c>
      <c r="J806" s="363">
        <v>2.0141642225558506E-5</v>
      </c>
      <c r="K806" s="362">
        <v>0</v>
      </c>
    </row>
    <row r="807" spans="2:11" ht="14.1" customHeight="1" x14ac:dyDescent="0.2">
      <c r="B807" s="309">
        <v>41438</v>
      </c>
      <c r="C807" s="310" t="s">
        <v>857</v>
      </c>
      <c r="D807" s="310" t="s">
        <v>541</v>
      </c>
      <c r="E807" s="374" t="s">
        <v>1039</v>
      </c>
      <c r="F807" s="362">
        <v>45</v>
      </c>
      <c r="G807" s="362">
        <f t="shared" si="12"/>
        <v>135</v>
      </c>
      <c r="H807" s="362">
        <v>6075</v>
      </c>
      <c r="I807" s="363">
        <v>9.4123443477129171E-3</v>
      </c>
      <c r="J807" s="363">
        <v>6.9721069242317899E-5</v>
      </c>
      <c r="K807" s="362">
        <v>0</v>
      </c>
    </row>
    <row r="808" spans="2:11" ht="14.1" customHeight="1" x14ac:dyDescent="0.2">
      <c r="B808" s="309">
        <v>41438</v>
      </c>
      <c r="C808" s="310" t="s">
        <v>961</v>
      </c>
      <c r="D808" s="310" t="s">
        <v>541</v>
      </c>
      <c r="E808" s="374" t="s">
        <v>1040</v>
      </c>
      <c r="F808" s="362">
        <v>284</v>
      </c>
      <c r="G808" s="362">
        <f t="shared" si="12"/>
        <v>240</v>
      </c>
      <c r="H808" s="362">
        <v>68160</v>
      </c>
      <c r="I808" s="363">
        <v>0.10560417954569751</v>
      </c>
      <c r="J808" s="363">
        <v>4.4001741477373962E-4</v>
      </c>
      <c r="K808" s="362">
        <v>0</v>
      </c>
    </row>
    <row r="809" spans="2:11" ht="14.1" customHeight="1" x14ac:dyDescent="0.2">
      <c r="B809" s="309">
        <v>41438</v>
      </c>
      <c r="C809" s="310" t="s">
        <v>788</v>
      </c>
      <c r="D809" s="310" t="s">
        <v>541</v>
      </c>
      <c r="E809" s="374" t="s">
        <v>1034</v>
      </c>
      <c r="F809" s="362">
        <v>101</v>
      </c>
      <c r="G809" s="362">
        <f t="shared" si="12"/>
        <v>220</v>
      </c>
      <c r="H809" s="362">
        <v>22220</v>
      </c>
      <c r="I809" s="363">
        <v>3.4426714634762302E-2</v>
      </c>
      <c r="J809" s="363">
        <v>1.5648506652164685E-4</v>
      </c>
      <c r="K809" s="362">
        <v>0</v>
      </c>
    </row>
    <row r="810" spans="2:11" ht="14.1" customHeight="1" x14ac:dyDescent="0.2">
      <c r="B810" s="309">
        <v>41438</v>
      </c>
      <c r="C810" s="310" t="s">
        <v>647</v>
      </c>
      <c r="D810" s="310" t="s">
        <v>541</v>
      </c>
      <c r="E810" s="374" t="s">
        <v>1036</v>
      </c>
      <c r="F810" s="362">
        <v>37</v>
      </c>
      <c r="G810" s="362">
        <f t="shared" si="12"/>
        <v>330</v>
      </c>
      <c r="H810" s="362">
        <v>12210</v>
      </c>
      <c r="I810" s="363">
        <v>1.8917650121082256E-2</v>
      </c>
      <c r="J810" s="363">
        <v>5.7326212488128052E-5</v>
      </c>
      <c r="K810" s="362">
        <v>0</v>
      </c>
    </row>
    <row r="811" spans="2:11" ht="14.1" customHeight="1" x14ac:dyDescent="0.2">
      <c r="B811" s="309">
        <v>41438</v>
      </c>
      <c r="C811" s="310" t="s">
        <v>911</v>
      </c>
      <c r="D811" s="310" t="s">
        <v>541</v>
      </c>
      <c r="E811" s="374" t="s">
        <v>1037</v>
      </c>
      <c r="F811" s="362">
        <v>131</v>
      </c>
      <c r="G811" s="362">
        <f t="shared" si="12"/>
        <v>390</v>
      </c>
      <c r="H811" s="362">
        <v>51090</v>
      </c>
      <c r="I811" s="363">
        <v>7.9156653946444916E-2</v>
      </c>
      <c r="J811" s="363">
        <v>2.0296577934985878E-4</v>
      </c>
      <c r="K811" s="362">
        <v>0</v>
      </c>
    </row>
    <row r="812" spans="2:11" ht="14.1" customHeight="1" x14ac:dyDescent="0.2">
      <c r="B812" s="309">
        <v>41438</v>
      </c>
      <c r="C812" s="310" t="s">
        <v>779</v>
      </c>
      <c r="D812" s="310" t="s">
        <v>541</v>
      </c>
      <c r="E812" s="374" t="s">
        <v>1040</v>
      </c>
      <c r="F812" s="362">
        <v>56</v>
      </c>
      <c r="G812" s="362">
        <f t="shared" si="12"/>
        <v>240</v>
      </c>
      <c r="H812" s="362">
        <v>13440</v>
      </c>
      <c r="I812" s="363">
        <v>2.0823359347038946E-2</v>
      </c>
      <c r="J812" s="363">
        <v>8.6763997279328938E-5</v>
      </c>
      <c r="K812" s="362">
        <v>0</v>
      </c>
    </row>
    <row r="813" spans="2:11" ht="14.1" customHeight="1" x14ac:dyDescent="0.2">
      <c r="B813" s="309">
        <v>41438</v>
      </c>
      <c r="C813" s="310" t="s">
        <v>871</v>
      </c>
      <c r="D813" s="310" t="s">
        <v>541</v>
      </c>
      <c r="E813" s="374" t="s">
        <v>1034</v>
      </c>
      <c r="F813" s="362">
        <v>8</v>
      </c>
      <c r="G813" s="362">
        <f t="shared" si="12"/>
        <v>480</v>
      </c>
      <c r="H813" s="362">
        <v>3840</v>
      </c>
      <c r="I813" s="363">
        <v>5.9495312420111274E-3</v>
      </c>
      <c r="J813" s="363">
        <v>1.2394856754189849E-5</v>
      </c>
      <c r="K813" s="362">
        <v>0</v>
      </c>
    </row>
    <row r="814" spans="2:11" ht="14.1" customHeight="1" x14ac:dyDescent="0.2">
      <c r="B814" s="309">
        <v>41438</v>
      </c>
      <c r="C814" s="310" t="s">
        <v>639</v>
      </c>
      <c r="D814" s="310" t="s">
        <v>541</v>
      </c>
      <c r="E814" s="374" t="s">
        <v>1038</v>
      </c>
      <c r="F814" s="362">
        <v>22</v>
      </c>
      <c r="G814" s="362">
        <f t="shared" si="12"/>
        <v>360</v>
      </c>
      <c r="H814" s="362">
        <v>7920</v>
      </c>
      <c r="I814" s="363">
        <v>1.2270908186647951E-2</v>
      </c>
      <c r="J814" s="363">
        <v>3.4085856074022085E-5</v>
      </c>
      <c r="K814" s="362">
        <v>0</v>
      </c>
    </row>
    <row r="815" spans="2:11" ht="14.1" customHeight="1" x14ac:dyDescent="0.2">
      <c r="B815" s="309">
        <v>41439</v>
      </c>
      <c r="C815" s="310" t="s">
        <v>868</v>
      </c>
      <c r="D815" s="310" t="s">
        <v>541</v>
      </c>
      <c r="E815" s="374" t="s">
        <v>1034</v>
      </c>
      <c r="F815" s="362">
        <v>34</v>
      </c>
      <c r="G815" s="362">
        <f t="shared" si="12"/>
        <v>360</v>
      </c>
      <c r="H815" s="362">
        <v>12240</v>
      </c>
      <c r="I815" s="363">
        <v>1.8964130833910468E-2</v>
      </c>
      <c r="J815" s="363">
        <v>5.267814120530686E-5</v>
      </c>
      <c r="K815" s="362">
        <v>0</v>
      </c>
    </row>
    <row r="816" spans="2:11" ht="14.1" customHeight="1" x14ac:dyDescent="0.2">
      <c r="B816" s="309">
        <v>41439</v>
      </c>
      <c r="C816" s="310" t="s">
        <v>821</v>
      </c>
      <c r="D816" s="310" t="s">
        <v>541</v>
      </c>
      <c r="E816" s="374" t="s">
        <v>1035</v>
      </c>
      <c r="F816" s="362">
        <v>46</v>
      </c>
      <c r="G816" s="362">
        <f t="shared" si="12"/>
        <v>345</v>
      </c>
      <c r="H816" s="362">
        <v>15870</v>
      </c>
      <c r="I816" s="363">
        <v>2.4588297086124113E-2</v>
      </c>
      <c r="J816" s="363">
        <v>7.1270426336591627E-5</v>
      </c>
      <c r="K816" s="362">
        <v>0</v>
      </c>
    </row>
    <row r="817" spans="2:11" ht="14.1" customHeight="1" x14ac:dyDescent="0.2">
      <c r="B817" s="309">
        <v>41439</v>
      </c>
      <c r="C817" s="310" t="s">
        <v>747</v>
      </c>
      <c r="D817" s="310" t="s">
        <v>541</v>
      </c>
      <c r="E817" s="374" t="s">
        <v>1034</v>
      </c>
      <c r="F817" s="362">
        <v>14</v>
      </c>
      <c r="G817" s="362">
        <f t="shared" si="12"/>
        <v>420</v>
      </c>
      <c r="H817" s="362">
        <v>5880</v>
      </c>
      <c r="I817" s="363">
        <v>9.1102197143295392E-3</v>
      </c>
      <c r="J817" s="363">
        <v>2.1690999319832235E-5</v>
      </c>
      <c r="K817" s="362">
        <v>0</v>
      </c>
    </row>
    <row r="818" spans="2:11" ht="14.1" customHeight="1" x14ac:dyDescent="0.2">
      <c r="B818" s="309">
        <v>41439</v>
      </c>
      <c r="C818" s="310" t="s">
        <v>920</v>
      </c>
      <c r="D818" s="310" t="s">
        <v>856</v>
      </c>
      <c r="E818" s="374" t="s">
        <v>1038</v>
      </c>
      <c r="F818" s="362">
        <v>3</v>
      </c>
      <c r="G818" s="362">
        <f t="shared" si="12"/>
        <v>240</v>
      </c>
      <c r="H818" s="362">
        <v>720</v>
      </c>
      <c r="I818" s="363">
        <v>1.1155371078770864E-3</v>
      </c>
      <c r="J818" s="363">
        <v>4.6480712828211936E-6</v>
      </c>
      <c r="K818" s="362">
        <v>0</v>
      </c>
    </row>
    <row r="819" spans="2:11" ht="14.1" customHeight="1" x14ac:dyDescent="0.2">
      <c r="B819" s="309">
        <v>41439</v>
      </c>
      <c r="C819" s="310" t="s">
        <v>834</v>
      </c>
      <c r="D819" s="310" t="s">
        <v>541</v>
      </c>
      <c r="E819" s="374" t="s">
        <v>1037</v>
      </c>
      <c r="F819" s="362">
        <v>131</v>
      </c>
      <c r="G819" s="362">
        <f t="shared" si="12"/>
        <v>480</v>
      </c>
      <c r="H819" s="362">
        <v>62880</v>
      </c>
      <c r="I819" s="363">
        <v>9.7423574087932216E-2</v>
      </c>
      <c r="J819" s="363">
        <v>2.0296577934985878E-4</v>
      </c>
      <c r="K819" s="362">
        <v>0</v>
      </c>
    </row>
    <row r="820" spans="2:11" ht="14.1" customHeight="1" x14ac:dyDescent="0.2">
      <c r="B820" s="309">
        <v>41439</v>
      </c>
      <c r="C820" s="310" t="s">
        <v>957</v>
      </c>
      <c r="D820" s="310" t="s">
        <v>856</v>
      </c>
      <c r="E820" s="374" t="s">
        <v>1037</v>
      </c>
      <c r="F820" s="362">
        <v>41</v>
      </c>
      <c r="G820" s="362">
        <f t="shared" si="12"/>
        <v>505</v>
      </c>
      <c r="H820" s="362">
        <v>20705</v>
      </c>
      <c r="I820" s="363">
        <v>3.2079438636937602E-2</v>
      </c>
      <c r="J820" s="363">
        <v>6.3523640865222972E-5</v>
      </c>
      <c r="K820" s="362">
        <v>0</v>
      </c>
    </row>
    <row r="821" spans="2:11" ht="14.1" customHeight="1" x14ac:dyDescent="0.2">
      <c r="B821" s="309">
        <v>41440</v>
      </c>
      <c r="C821" s="310" t="s">
        <v>709</v>
      </c>
      <c r="D821" s="310" t="s">
        <v>541</v>
      </c>
      <c r="E821" s="374" t="s">
        <v>1034</v>
      </c>
      <c r="F821" s="362">
        <v>22</v>
      </c>
      <c r="G821" s="362">
        <f t="shared" si="12"/>
        <v>345</v>
      </c>
      <c r="H821" s="362">
        <v>7590</v>
      </c>
      <c r="I821" s="363">
        <v>1.1759620345537619E-2</v>
      </c>
      <c r="J821" s="363">
        <v>3.4085856074022085E-5</v>
      </c>
      <c r="K821" s="362">
        <v>0</v>
      </c>
    </row>
    <row r="822" spans="2:11" ht="14.1" customHeight="1" x14ac:dyDescent="0.2">
      <c r="B822" s="309">
        <v>41440</v>
      </c>
      <c r="C822" s="310" t="s">
        <v>731</v>
      </c>
      <c r="D822" s="310" t="s">
        <v>856</v>
      </c>
      <c r="E822" s="374" t="s">
        <v>1034</v>
      </c>
      <c r="F822" s="362">
        <v>15</v>
      </c>
      <c r="G822" s="362">
        <f t="shared" si="12"/>
        <v>345</v>
      </c>
      <c r="H822" s="362">
        <v>5175</v>
      </c>
      <c r="I822" s="363">
        <v>8.0179229628665593E-3</v>
      </c>
      <c r="J822" s="363">
        <v>2.3240356414105966E-5</v>
      </c>
      <c r="K822" s="362">
        <v>0</v>
      </c>
    </row>
    <row r="823" spans="2:11" ht="14.1" customHeight="1" x14ac:dyDescent="0.2">
      <c r="B823" s="309">
        <v>41440</v>
      </c>
      <c r="C823" s="310" t="s">
        <v>733</v>
      </c>
      <c r="D823" s="310" t="s">
        <v>541</v>
      </c>
      <c r="E823" s="374" t="s">
        <v>1034</v>
      </c>
      <c r="F823" s="362">
        <v>49</v>
      </c>
      <c r="G823" s="362">
        <f t="shared" si="12"/>
        <v>390</v>
      </c>
      <c r="H823" s="362">
        <v>19110</v>
      </c>
      <c r="I823" s="363">
        <v>2.9608214071571E-2</v>
      </c>
      <c r="J823" s="363">
        <v>7.5918497619412826E-5</v>
      </c>
      <c r="K823" s="362">
        <v>0</v>
      </c>
    </row>
    <row r="824" spans="2:11" ht="14.1" customHeight="1" x14ac:dyDescent="0.2">
      <c r="B824" s="309">
        <v>41441</v>
      </c>
      <c r="C824" s="310" t="s">
        <v>878</v>
      </c>
      <c r="D824" s="310" t="s">
        <v>541</v>
      </c>
      <c r="E824" s="374" t="s">
        <v>1040</v>
      </c>
      <c r="F824" s="362">
        <v>2</v>
      </c>
      <c r="G824" s="362">
        <f t="shared" si="12"/>
        <v>295</v>
      </c>
      <c r="H824" s="362">
        <v>590</v>
      </c>
      <c r="I824" s="363">
        <v>9.1412068562150134E-4</v>
      </c>
      <c r="J824" s="363">
        <v>3.0987141885474623E-6</v>
      </c>
      <c r="K824" s="362">
        <v>0</v>
      </c>
    </row>
    <row r="825" spans="2:11" ht="14.1" customHeight="1" x14ac:dyDescent="0.2">
      <c r="B825" s="309">
        <v>41441</v>
      </c>
      <c r="C825" s="310" t="s">
        <v>733</v>
      </c>
      <c r="D825" s="310" t="s">
        <v>541</v>
      </c>
      <c r="E825" s="374" t="s">
        <v>1034</v>
      </c>
      <c r="F825" s="362">
        <v>2</v>
      </c>
      <c r="G825" s="362">
        <f t="shared" si="12"/>
        <v>392</v>
      </c>
      <c r="H825" s="362">
        <v>784</v>
      </c>
      <c r="I825" s="363">
        <v>1.2146959619106052E-3</v>
      </c>
      <c r="J825" s="363">
        <v>3.0987141885474623E-6</v>
      </c>
      <c r="K825" s="362">
        <v>0</v>
      </c>
    </row>
    <row r="826" spans="2:11" ht="14.1" customHeight="1" x14ac:dyDescent="0.2">
      <c r="B826" s="309">
        <v>41441</v>
      </c>
      <c r="C826" s="310" t="s">
        <v>925</v>
      </c>
      <c r="D826" s="310" t="s">
        <v>541</v>
      </c>
      <c r="E826" s="374" t="s">
        <v>1034</v>
      </c>
      <c r="F826" s="362">
        <v>330</v>
      </c>
      <c r="G826" s="362">
        <f t="shared" si="12"/>
        <v>475</v>
      </c>
      <c r="H826" s="362">
        <v>156750</v>
      </c>
      <c r="I826" s="363">
        <v>0.24286172452740734</v>
      </c>
      <c r="J826" s="363">
        <v>5.1128784111033126E-4</v>
      </c>
      <c r="K826" s="362">
        <v>0</v>
      </c>
    </row>
    <row r="827" spans="2:11" ht="14.1" customHeight="1" x14ac:dyDescent="0.2">
      <c r="B827" s="309">
        <v>41441</v>
      </c>
      <c r="C827" s="310" t="s">
        <v>1013</v>
      </c>
      <c r="D827" s="310" t="s">
        <v>541</v>
      </c>
      <c r="E827" s="374" t="s">
        <v>1037</v>
      </c>
      <c r="F827" s="362">
        <v>11</v>
      </c>
      <c r="G827" s="362">
        <f t="shared" si="12"/>
        <v>465</v>
      </c>
      <c r="H827" s="362">
        <v>5115</v>
      </c>
      <c r="I827" s="363">
        <v>7.9249615372101352E-3</v>
      </c>
      <c r="J827" s="363">
        <v>1.7042928037011043E-5</v>
      </c>
      <c r="K827" s="362">
        <v>0</v>
      </c>
    </row>
    <row r="828" spans="2:11" ht="14.1" customHeight="1" x14ac:dyDescent="0.2">
      <c r="B828" s="309">
        <v>41441</v>
      </c>
      <c r="C828" s="310" t="s">
        <v>821</v>
      </c>
      <c r="D828" s="310" t="s">
        <v>541</v>
      </c>
      <c r="E828" s="374" t="s">
        <v>1035</v>
      </c>
      <c r="F828" s="362">
        <v>49</v>
      </c>
      <c r="G828" s="362">
        <f t="shared" si="12"/>
        <v>510</v>
      </c>
      <c r="H828" s="362">
        <v>24990</v>
      </c>
      <c r="I828" s="363">
        <v>3.8718433785900543E-2</v>
      </c>
      <c r="J828" s="363">
        <v>7.5918497619412826E-5</v>
      </c>
      <c r="K828" s="362">
        <v>0</v>
      </c>
    </row>
    <row r="829" spans="2:11" ht="14.1" customHeight="1" x14ac:dyDescent="0.2">
      <c r="B829" s="309">
        <v>41441</v>
      </c>
      <c r="C829" s="310" t="s">
        <v>972</v>
      </c>
      <c r="D829" s="310" t="s">
        <v>541</v>
      </c>
      <c r="E829" s="374" t="s">
        <v>1034</v>
      </c>
      <c r="F829" s="362">
        <v>122</v>
      </c>
      <c r="G829" s="362">
        <f t="shared" si="12"/>
        <v>565</v>
      </c>
      <c r="H829" s="362">
        <v>68930</v>
      </c>
      <c r="I829" s="363">
        <v>0.10679718450828829</v>
      </c>
      <c r="J829" s="363">
        <v>1.8902156550139519E-4</v>
      </c>
      <c r="K829" s="362">
        <v>0</v>
      </c>
    </row>
    <row r="830" spans="2:11" ht="14.1" customHeight="1" x14ac:dyDescent="0.2">
      <c r="B830" s="309">
        <v>41441</v>
      </c>
      <c r="C830" s="310" t="s">
        <v>832</v>
      </c>
      <c r="D830" s="310" t="s">
        <v>541</v>
      </c>
      <c r="E830" s="374" t="s">
        <v>1034</v>
      </c>
      <c r="F830" s="362">
        <v>36</v>
      </c>
      <c r="G830" s="362">
        <f t="shared" si="12"/>
        <v>520</v>
      </c>
      <c r="H830" s="362">
        <v>18720</v>
      </c>
      <c r="I830" s="363">
        <v>2.9003964804804248E-2</v>
      </c>
      <c r="J830" s="363">
        <v>5.5776855393854323E-5</v>
      </c>
      <c r="K830" s="362">
        <v>0</v>
      </c>
    </row>
    <row r="831" spans="2:11" ht="14.1" customHeight="1" x14ac:dyDescent="0.2">
      <c r="B831" s="309">
        <v>41442</v>
      </c>
      <c r="C831" s="310" t="s">
        <v>692</v>
      </c>
      <c r="D831" s="310" t="s">
        <v>541</v>
      </c>
      <c r="E831" s="374" t="s">
        <v>1035</v>
      </c>
      <c r="F831" s="362">
        <v>1</v>
      </c>
      <c r="G831" s="362">
        <f t="shared" si="12"/>
        <v>75</v>
      </c>
      <c r="H831" s="362">
        <v>75</v>
      </c>
      <c r="I831" s="363">
        <v>1.1620178207052983E-4</v>
      </c>
      <c r="J831" s="363">
        <v>1.5493570942737311E-6</v>
      </c>
      <c r="K831" s="362">
        <v>0</v>
      </c>
    </row>
    <row r="832" spans="2:11" ht="14.1" customHeight="1" x14ac:dyDescent="0.2">
      <c r="B832" s="309">
        <v>41442</v>
      </c>
      <c r="C832" s="310" t="s">
        <v>630</v>
      </c>
      <c r="D832" s="310" t="s">
        <v>541</v>
      </c>
      <c r="E832" s="374" t="s">
        <v>1035</v>
      </c>
      <c r="F832" s="362">
        <v>5</v>
      </c>
      <c r="G832" s="362">
        <f t="shared" si="12"/>
        <v>45</v>
      </c>
      <c r="H832" s="362">
        <v>225</v>
      </c>
      <c r="I832" s="363">
        <v>3.4860534621158949E-4</v>
      </c>
      <c r="J832" s="363">
        <v>7.7467854713686554E-6</v>
      </c>
      <c r="K832" s="362">
        <v>0</v>
      </c>
    </row>
    <row r="833" spans="2:11" ht="14.1" customHeight="1" x14ac:dyDescent="0.2">
      <c r="B833" s="309">
        <v>41443</v>
      </c>
      <c r="C833" s="310" t="s">
        <v>723</v>
      </c>
      <c r="D833" s="310" t="s">
        <v>541</v>
      </c>
      <c r="E833" s="374" t="s">
        <v>1035</v>
      </c>
      <c r="F833" s="362">
        <v>2</v>
      </c>
      <c r="G833" s="362">
        <f t="shared" si="12"/>
        <v>90</v>
      </c>
      <c r="H833" s="362">
        <v>180</v>
      </c>
      <c r="I833" s="363">
        <v>2.788842769692716E-4</v>
      </c>
      <c r="J833" s="363">
        <v>3.0987141885474623E-6</v>
      </c>
      <c r="K833" s="362">
        <v>0</v>
      </c>
    </row>
    <row r="834" spans="2:11" ht="14.1" customHeight="1" x14ac:dyDescent="0.2">
      <c r="B834" s="309">
        <v>41443</v>
      </c>
      <c r="C834" s="310" t="s">
        <v>723</v>
      </c>
      <c r="D834" s="310" t="s">
        <v>541</v>
      </c>
      <c r="E834" s="374" t="s">
        <v>1035</v>
      </c>
      <c r="F834" s="362">
        <v>2</v>
      </c>
      <c r="G834" s="362">
        <f t="shared" si="12"/>
        <v>100</v>
      </c>
      <c r="H834" s="362">
        <v>200</v>
      </c>
      <c r="I834" s="363">
        <v>3.0987141885474622E-4</v>
      </c>
      <c r="J834" s="363">
        <v>3.0987141885474623E-6</v>
      </c>
      <c r="K834" s="362">
        <v>0</v>
      </c>
    </row>
    <row r="835" spans="2:11" ht="14.1" customHeight="1" x14ac:dyDescent="0.2">
      <c r="B835" s="309">
        <v>41443</v>
      </c>
      <c r="C835" s="310" t="s">
        <v>561</v>
      </c>
      <c r="D835" s="310" t="s">
        <v>541</v>
      </c>
      <c r="E835" s="374" t="s">
        <v>1035</v>
      </c>
      <c r="F835" s="362">
        <v>6</v>
      </c>
      <c r="G835" s="362">
        <f t="shared" si="12"/>
        <v>254</v>
      </c>
      <c r="H835" s="362">
        <v>1524</v>
      </c>
      <c r="I835" s="363">
        <v>2.3612202116731662E-3</v>
      </c>
      <c r="J835" s="363">
        <v>9.2961425656423872E-6</v>
      </c>
      <c r="K835" s="362">
        <v>0</v>
      </c>
    </row>
    <row r="836" spans="2:11" ht="14.1" customHeight="1" x14ac:dyDescent="0.2">
      <c r="B836" s="309">
        <v>41443</v>
      </c>
      <c r="C836" s="310" t="s">
        <v>815</v>
      </c>
      <c r="D836" s="310" t="s">
        <v>856</v>
      </c>
      <c r="E836" s="374" t="s">
        <v>1035</v>
      </c>
      <c r="F836" s="362">
        <v>59</v>
      </c>
      <c r="G836" s="362">
        <f t="shared" si="12"/>
        <v>75</v>
      </c>
      <c r="H836" s="362">
        <v>4425</v>
      </c>
      <c r="I836" s="363">
        <v>6.85590514216126E-3</v>
      </c>
      <c r="J836" s="363">
        <v>9.1412068562150137E-5</v>
      </c>
      <c r="K836" s="362">
        <v>0</v>
      </c>
    </row>
    <row r="837" spans="2:11" ht="14.1" customHeight="1" x14ac:dyDescent="0.2">
      <c r="B837" s="309">
        <v>41443</v>
      </c>
      <c r="C837" s="310" t="s">
        <v>817</v>
      </c>
      <c r="D837" s="310" t="s">
        <v>856</v>
      </c>
      <c r="E837" s="374" t="s">
        <v>1034</v>
      </c>
      <c r="F837" s="362">
        <v>28</v>
      </c>
      <c r="G837" s="362">
        <f t="shared" si="12"/>
        <v>195</v>
      </c>
      <c r="H837" s="362">
        <v>5460</v>
      </c>
      <c r="I837" s="363">
        <v>8.4594897347345724E-3</v>
      </c>
      <c r="J837" s="363">
        <v>4.3381998639664469E-5</v>
      </c>
      <c r="K837" s="362">
        <v>0</v>
      </c>
    </row>
    <row r="838" spans="2:11" ht="14.1" customHeight="1" x14ac:dyDescent="0.2">
      <c r="B838" s="309">
        <v>41443</v>
      </c>
      <c r="C838" s="310" t="s">
        <v>598</v>
      </c>
      <c r="D838" s="310" t="s">
        <v>541</v>
      </c>
      <c r="E838" s="374" t="s">
        <v>1040</v>
      </c>
      <c r="F838" s="362">
        <v>355</v>
      </c>
      <c r="G838" s="362">
        <f t="shared" si="12"/>
        <v>270</v>
      </c>
      <c r="H838" s="362">
        <v>95850</v>
      </c>
      <c r="I838" s="363">
        <v>0.14850587748613714</v>
      </c>
      <c r="J838" s="363">
        <v>5.5002176846717459E-4</v>
      </c>
      <c r="K838" s="362">
        <v>0</v>
      </c>
    </row>
    <row r="839" spans="2:11" ht="14.1" customHeight="1" x14ac:dyDescent="0.2">
      <c r="B839" s="309">
        <v>41443</v>
      </c>
      <c r="C839" s="310" t="s">
        <v>649</v>
      </c>
      <c r="D839" s="310" t="s">
        <v>541</v>
      </c>
      <c r="E839" s="374" t="s">
        <v>1034</v>
      </c>
      <c r="F839" s="362">
        <v>8</v>
      </c>
      <c r="G839" s="362">
        <f t="shared" si="12"/>
        <v>210</v>
      </c>
      <c r="H839" s="362">
        <v>1680</v>
      </c>
      <c r="I839" s="363">
        <v>2.6029199183798682E-3</v>
      </c>
      <c r="J839" s="363">
        <v>1.2394856754189849E-5</v>
      </c>
      <c r="K839" s="362">
        <v>0</v>
      </c>
    </row>
    <row r="840" spans="2:11" ht="14.1" customHeight="1" x14ac:dyDescent="0.2">
      <c r="B840" s="309">
        <v>41443</v>
      </c>
      <c r="C840" s="310" t="s">
        <v>755</v>
      </c>
      <c r="D840" s="310" t="s">
        <v>541</v>
      </c>
      <c r="E840" s="374" t="s">
        <v>1034</v>
      </c>
      <c r="F840" s="362">
        <v>2</v>
      </c>
      <c r="G840" s="362">
        <f t="shared" ref="G840:G903" si="13">H840/F840</f>
        <v>240</v>
      </c>
      <c r="H840" s="362">
        <v>480</v>
      </c>
      <c r="I840" s="363">
        <v>7.4369140525139092E-4</v>
      </c>
      <c r="J840" s="363">
        <v>3.0987141885474623E-6</v>
      </c>
      <c r="K840" s="362">
        <v>0</v>
      </c>
    </row>
    <row r="841" spans="2:11" ht="14.1" customHeight="1" x14ac:dyDescent="0.2">
      <c r="B841" s="309">
        <v>41443</v>
      </c>
      <c r="C841" s="310" t="s">
        <v>799</v>
      </c>
      <c r="D841" s="310" t="s">
        <v>541</v>
      </c>
      <c r="E841" s="374" t="s">
        <v>1034</v>
      </c>
      <c r="F841" s="362">
        <v>13</v>
      </c>
      <c r="G841" s="362">
        <f t="shared" si="13"/>
        <v>235</v>
      </c>
      <c r="H841" s="362">
        <v>3055</v>
      </c>
      <c r="I841" s="363">
        <v>4.733285923006249E-3</v>
      </c>
      <c r="J841" s="363">
        <v>2.0141642225558506E-5</v>
      </c>
      <c r="K841" s="362">
        <v>0</v>
      </c>
    </row>
    <row r="842" spans="2:11" ht="14.1" customHeight="1" x14ac:dyDescent="0.2">
      <c r="B842" s="309">
        <v>41443</v>
      </c>
      <c r="C842" s="310" t="s">
        <v>838</v>
      </c>
      <c r="D842" s="310" t="s">
        <v>541</v>
      </c>
      <c r="E842" s="374"/>
      <c r="F842" s="362">
        <v>37</v>
      </c>
      <c r="G842" s="362">
        <f t="shared" si="13"/>
        <v>260</v>
      </c>
      <c r="H842" s="362">
        <v>9620</v>
      </c>
      <c r="I842" s="363">
        <v>1.4904815246913294E-2</v>
      </c>
      <c r="J842" s="363">
        <v>5.7326212488128052E-5</v>
      </c>
      <c r="K842" s="362">
        <v>0</v>
      </c>
    </row>
    <row r="843" spans="2:11" ht="14.1" customHeight="1" x14ac:dyDescent="0.2">
      <c r="B843" s="309">
        <v>41443</v>
      </c>
      <c r="C843" s="310" t="s">
        <v>639</v>
      </c>
      <c r="D843" s="310" t="s">
        <v>856</v>
      </c>
      <c r="E843" s="374" t="s">
        <v>1038</v>
      </c>
      <c r="F843" s="362">
        <v>17</v>
      </c>
      <c r="G843" s="362">
        <f t="shared" si="13"/>
        <v>310</v>
      </c>
      <c r="H843" s="362">
        <v>5270</v>
      </c>
      <c r="I843" s="363">
        <v>8.1651118868225625E-3</v>
      </c>
      <c r="J843" s="363">
        <v>2.633907060265343E-5</v>
      </c>
      <c r="K843" s="362">
        <v>0</v>
      </c>
    </row>
    <row r="844" spans="2:11" ht="14.1" customHeight="1" x14ac:dyDescent="0.2">
      <c r="B844" s="309">
        <v>41443</v>
      </c>
      <c r="C844" s="310" t="s">
        <v>996</v>
      </c>
      <c r="D844" s="310" t="s">
        <v>541</v>
      </c>
      <c r="E844" s="374" t="s">
        <v>1034</v>
      </c>
      <c r="F844" s="362">
        <v>42</v>
      </c>
      <c r="G844" s="362">
        <f t="shared" si="13"/>
        <v>345</v>
      </c>
      <c r="H844" s="362">
        <v>14490</v>
      </c>
      <c r="I844" s="363">
        <v>2.2450184296026365E-2</v>
      </c>
      <c r="J844" s="363">
        <v>6.50729979594967E-5</v>
      </c>
      <c r="K844" s="362">
        <v>0</v>
      </c>
    </row>
    <row r="845" spans="2:11" ht="14.1" customHeight="1" x14ac:dyDescent="0.2">
      <c r="B845" s="309">
        <v>41443</v>
      </c>
      <c r="C845" s="310" t="s">
        <v>985</v>
      </c>
      <c r="D845" s="310" t="s">
        <v>541</v>
      </c>
      <c r="E845" s="374" t="s">
        <v>1040</v>
      </c>
      <c r="F845" s="362">
        <v>265</v>
      </c>
      <c r="G845" s="362">
        <f t="shared" si="13"/>
        <v>175</v>
      </c>
      <c r="H845" s="362">
        <v>46375</v>
      </c>
      <c r="I845" s="363">
        <v>7.1851435246944276E-2</v>
      </c>
      <c r="J845" s="363">
        <v>4.1057962998253874E-4</v>
      </c>
      <c r="K845" s="362">
        <v>0</v>
      </c>
    </row>
    <row r="846" spans="2:11" ht="14.1" customHeight="1" x14ac:dyDescent="0.2">
      <c r="B846" s="309">
        <v>41443</v>
      </c>
      <c r="C846" s="310" t="s">
        <v>972</v>
      </c>
      <c r="D846" s="310" t="s">
        <v>856</v>
      </c>
      <c r="E846" s="374" t="s">
        <v>1034</v>
      </c>
      <c r="F846" s="362">
        <v>38</v>
      </c>
      <c r="G846" s="362">
        <f t="shared" si="13"/>
        <v>425</v>
      </c>
      <c r="H846" s="362">
        <v>16150</v>
      </c>
      <c r="I846" s="363">
        <v>2.5022117072520757E-2</v>
      </c>
      <c r="J846" s="363">
        <v>5.887556958240178E-5</v>
      </c>
      <c r="K846" s="362">
        <v>0</v>
      </c>
    </row>
    <row r="847" spans="2:11" ht="14.1" customHeight="1" x14ac:dyDescent="0.2">
      <c r="B847" s="309">
        <v>41443</v>
      </c>
      <c r="C847" s="310" t="s">
        <v>729</v>
      </c>
      <c r="D847" s="310" t="s">
        <v>541</v>
      </c>
      <c r="E847" s="374" t="s">
        <v>1034</v>
      </c>
      <c r="F847" s="362">
        <v>38</v>
      </c>
      <c r="G847" s="362">
        <f t="shared" si="13"/>
        <v>390</v>
      </c>
      <c r="H847" s="362">
        <v>14820</v>
      </c>
      <c r="I847" s="363">
        <v>2.2961472137136694E-2</v>
      </c>
      <c r="J847" s="363">
        <v>5.887556958240178E-5</v>
      </c>
      <c r="K847" s="362">
        <v>0</v>
      </c>
    </row>
    <row r="848" spans="2:11" ht="14.1" customHeight="1" x14ac:dyDescent="0.2">
      <c r="B848" s="309">
        <v>41443</v>
      </c>
      <c r="C848" s="310" t="s">
        <v>985</v>
      </c>
      <c r="D848" s="310" t="s">
        <v>541</v>
      </c>
      <c r="E848" s="374" t="s">
        <v>1037</v>
      </c>
      <c r="F848" s="362">
        <v>35</v>
      </c>
      <c r="G848" s="362">
        <f t="shared" si="13"/>
        <v>455</v>
      </c>
      <c r="H848" s="362">
        <v>15925</v>
      </c>
      <c r="I848" s="363">
        <v>2.4673511726309168E-2</v>
      </c>
      <c r="J848" s="363">
        <v>5.4227498299580588E-5</v>
      </c>
      <c r="K848" s="362">
        <v>0</v>
      </c>
    </row>
    <row r="849" spans="2:11" ht="14.1" customHeight="1" x14ac:dyDescent="0.2">
      <c r="B849" s="309">
        <v>41443</v>
      </c>
      <c r="C849" s="310" t="s">
        <v>649</v>
      </c>
      <c r="D849" s="310" t="s">
        <v>856</v>
      </c>
      <c r="E849" s="374" t="s">
        <v>1034</v>
      </c>
      <c r="F849" s="362">
        <v>3</v>
      </c>
      <c r="G849" s="362">
        <f t="shared" si="13"/>
        <v>210</v>
      </c>
      <c r="H849" s="362">
        <v>630</v>
      </c>
      <c r="I849" s="363">
        <v>9.7609496939245058E-4</v>
      </c>
      <c r="J849" s="363">
        <v>4.6480712828211936E-6</v>
      </c>
      <c r="K849" s="362">
        <v>0</v>
      </c>
    </row>
    <row r="850" spans="2:11" ht="14.1" customHeight="1" x14ac:dyDescent="0.2">
      <c r="B850" s="309">
        <v>41444</v>
      </c>
      <c r="C850" s="310" t="s">
        <v>639</v>
      </c>
      <c r="D850" s="310" t="s">
        <v>541</v>
      </c>
      <c r="E850" s="374" t="s">
        <v>1038</v>
      </c>
      <c r="F850" s="362">
        <v>48</v>
      </c>
      <c r="G850" s="362">
        <f t="shared" si="13"/>
        <v>293</v>
      </c>
      <c r="H850" s="362">
        <v>14064</v>
      </c>
      <c r="I850" s="363">
        <v>2.1790158173865756E-2</v>
      </c>
      <c r="J850" s="363">
        <v>7.4369140525139098E-5</v>
      </c>
      <c r="K850" s="362">
        <v>0</v>
      </c>
    </row>
    <row r="851" spans="2:11" ht="14.1" customHeight="1" x14ac:dyDescent="0.2">
      <c r="B851" s="309">
        <v>41444</v>
      </c>
      <c r="C851" s="310" t="s">
        <v>650</v>
      </c>
      <c r="D851" s="310" t="s">
        <v>541</v>
      </c>
      <c r="E851" s="374" t="s">
        <v>1034</v>
      </c>
      <c r="F851" s="362">
        <v>11</v>
      </c>
      <c r="G851" s="362">
        <f t="shared" si="13"/>
        <v>255</v>
      </c>
      <c r="H851" s="362">
        <v>2805</v>
      </c>
      <c r="I851" s="363">
        <v>4.3459466494378159E-3</v>
      </c>
      <c r="J851" s="363">
        <v>1.7042928037011043E-5</v>
      </c>
      <c r="K851" s="362">
        <v>0</v>
      </c>
    </row>
    <row r="852" spans="2:11" ht="14.1" customHeight="1" x14ac:dyDescent="0.2">
      <c r="B852" s="309">
        <v>41444</v>
      </c>
      <c r="C852" s="310" t="s">
        <v>646</v>
      </c>
      <c r="D852" s="310" t="s">
        <v>541</v>
      </c>
      <c r="E852" s="374" t="s">
        <v>1034</v>
      </c>
      <c r="F852" s="362">
        <v>20</v>
      </c>
      <c r="G852" s="362">
        <f t="shared" si="13"/>
        <v>315</v>
      </c>
      <c r="H852" s="362">
        <v>6300</v>
      </c>
      <c r="I852" s="363">
        <v>9.7609496939245061E-3</v>
      </c>
      <c r="J852" s="363">
        <v>3.0987141885474622E-5</v>
      </c>
      <c r="K852" s="362">
        <v>0</v>
      </c>
    </row>
    <row r="853" spans="2:11" ht="14.1" customHeight="1" x14ac:dyDescent="0.2">
      <c r="B853" s="309">
        <v>41444</v>
      </c>
      <c r="C853" s="310" t="s">
        <v>625</v>
      </c>
      <c r="D853" s="310" t="s">
        <v>541</v>
      </c>
      <c r="E853" s="374" t="s">
        <v>1034</v>
      </c>
      <c r="F853" s="362">
        <v>3</v>
      </c>
      <c r="G853" s="362">
        <f t="shared" si="13"/>
        <v>300</v>
      </c>
      <c r="H853" s="362">
        <v>900</v>
      </c>
      <c r="I853" s="363">
        <v>1.394421384846358E-3</v>
      </c>
      <c r="J853" s="363">
        <v>4.6480712828211936E-6</v>
      </c>
      <c r="K853" s="362">
        <v>0</v>
      </c>
    </row>
    <row r="854" spans="2:11" ht="14.1" customHeight="1" x14ac:dyDescent="0.2">
      <c r="B854" s="309">
        <v>41444</v>
      </c>
      <c r="C854" s="310" t="s">
        <v>789</v>
      </c>
      <c r="D854" s="310" t="s">
        <v>541</v>
      </c>
      <c r="E854" s="374" t="s">
        <v>1034</v>
      </c>
      <c r="F854" s="362">
        <v>12</v>
      </c>
      <c r="G854" s="362">
        <f t="shared" si="13"/>
        <v>325</v>
      </c>
      <c r="H854" s="362">
        <v>3900</v>
      </c>
      <c r="I854" s="363">
        <v>6.0424926676675515E-3</v>
      </c>
      <c r="J854" s="363">
        <v>1.8592285131284774E-5</v>
      </c>
      <c r="K854" s="362">
        <v>0</v>
      </c>
    </row>
    <row r="855" spans="2:11" ht="14.1" customHeight="1" x14ac:dyDescent="0.2">
      <c r="B855" s="309">
        <v>41444</v>
      </c>
      <c r="C855" s="310" t="s">
        <v>648</v>
      </c>
      <c r="D855" s="310" t="s">
        <v>541</v>
      </c>
      <c r="E855" s="374" t="s">
        <v>1034</v>
      </c>
      <c r="F855" s="362">
        <v>52</v>
      </c>
      <c r="G855" s="362">
        <f t="shared" si="13"/>
        <v>375</v>
      </c>
      <c r="H855" s="362">
        <v>19500</v>
      </c>
      <c r="I855" s="363">
        <v>3.0212463338337756E-2</v>
      </c>
      <c r="J855" s="363">
        <v>8.0566568902234025E-5</v>
      </c>
      <c r="K855" s="362">
        <v>0</v>
      </c>
    </row>
    <row r="856" spans="2:11" ht="14.1" customHeight="1" x14ac:dyDescent="0.2">
      <c r="B856" s="309">
        <v>41444</v>
      </c>
      <c r="C856" s="310" t="s">
        <v>754</v>
      </c>
      <c r="D856" s="310" t="s">
        <v>541</v>
      </c>
      <c r="E856" s="374" t="s">
        <v>1036</v>
      </c>
      <c r="F856" s="362">
        <v>82</v>
      </c>
      <c r="G856" s="362">
        <f t="shared" si="13"/>
        <v>460</v>
      </c>
      <c r="H856" s="362">
        <v>37720</v>
      </c>
      <c r="I856" s="363">
        <v>5.8441749596005135E-2</v>
      </c>
      <c r="J856" s="363">
        <v>1.2704728173044594E-4</v>
      </c>
      <c r="K856" s="362">
        <v>0</v>
      </c>
    </row>
    <row r="857" spans="2:11" ht="14.1" customHeight="1" x14ac:dyDescent="0.2">
      <c r="B857" s="309">
        <v>41444</v>
      </c>
      <c r="C857" s="310" t="s">
        <v>603</v>
      </c>
      <c r="D857" s="310" t="s">
        <v>541</v>
      </c>
      <c r="E857" s="374" t="s">
        <v>1039</v>
      </c>
      <c r="F857" s="362">
        <v>51</v>
      </c>
      <c r="G857" s="362">
        <f t="shared" si="13"/>
        <v>495</v>
      </c>
      <c r="H857" s="362">
        <v>25245</v>
      </c>
      <c r="I857" s="363">
        <v>3.9113519844940339E-2</v>
      </c>
      <c r="J857" s="363">
        <v>7.9017211807960283E-5</v>
      </c>
      <c r="K857" s="362">
        <v>0</v>
      </c>
    </row>
    <row r="858" spans="2:11" ht="14.1" customHeight="1" x14ac:dyDescent="0.2">
      <c r="B858" s="309">
        <v>41445</v>
      </c>
      <c r="C858" s="310" t="s">
        <v>604</v>
      </c>
      <c r="D858" s="310" t="s">
        <v>541</v>
      </c>
      <c r="E858" s="374" t="s">
        <v>1034</v>
      </c>
      <c r="F858" s="362">
        <v>37</v>
      </c>
      <c r="G858" s="362">
        <f t="shared" si="13"/>
        <v>210</v>
      </c>
      <c r="H858" s="362">
        <v>7770</v>
      </c>
      <c r="I858" s="363">
        <v>1.203850462250689E-2</v>
      </c>
      <c r="J858" s="363">
        <v>5.7326212488128052E-5</v>
      </c>
      <c r="K858" s="362">
        <v>0</v>
      </c>
    </row>
    <row r="859" spans="2:11" ht="14.1" customHeight="1" x14ac:dyDescent="0.2">
      <c r="B859" s="309">
        <v>41445</v>
      </c>
      <c r="C859" s="310" t="s">
        <v>993</v>
      </c>
      <c r="D859" s="310" t="s">
        <v>856</v>
      </c>
      <c r="E859" s="374" t="s">
        <v>1034</v>
      </c>
      <c r="F859" s="362">
        <v>81</v>
      </c>
      <c r="G859" s="362">
        <f t="shared" si="13"/>
        <v>240</v>
      </c>
      <c r="H859" s="362">
        <v>19440</v>
      </c>
      <c r="I859" s="363">
        <v>3.0119501912681333E-2</v>
      </c>
      <c r="J859" s="363">
        <v>1.2549792463617223E-4</v>
      </c>
      <c r="K859" s="362">
        <v>0</v>
      </c>
    </row>
    <row r="860" spans="2:11" ht="14.1" customHeight="1" x14ac:dyDescent="0.2">
      <c r="B860" s="309">
        <v>41445</v>
      </c>
      <c r="C860" s="310" t="s">
        <v>838</v>
      </c>
      <c r="D860" s="310" t="s">
        <v>541</v>
      </c>
      <c r="E860" s="374" t="s">
        <v>1034</v>
      </c>
      <c r="F860" s="362">
        <v>9</v>
      </c>
      <c r="G860" s="362">
        <f t="shared" si="13"/>
        <v>210</v>
      </c>
      <c r="H860" s="362">
        <v>1890</v>
      </c>
      <c r="I860" s="363">
        <v>2.9282849081773516E-3</v>
      </c>
      <c r="J860" s="363">
        <v>1.3944213848463581E-5</v>
      </c>
      <c r="K860" s="362">
        <v>0</v>
      </c>
    </row>
    <row r="861" spans="2:11" ht="14.1" customHeight="1" x14ac:dyDescent="0.2">
      <c r="B861" s="309">
        <v>41445</v>
      </c>
      <c r="C861" s="310" t="s">
        <v>639</v>
      </c>
      <c r="D861" s="310" t="s">
        <v>541</v>
      </c>
      <c r="E861" s="374" t="s">
        <v>1038</v>
      </c>
      <c r="F861" s="362">
        <v>8</v>
      </c>
      <c r="G861" s="362">
        <f t="shared" si="13"/>
        <v>280</v>
      </c>
      <c r="H861" s="362">
        <v>2240</v>
      </c>
      <c r="I861" s="363">
        <v>3.4705598911731576E-3</v>
      </c>
      <c r="J861" s="363">
        <v>1.2394856754189849E-5</v>
      </c>
      <c r="K861" s="362">
        <v>0</v>
      </c>
    </row>
    <row r="862" spans="2:11" ht="14.1" customHeight="1" x14ac:dyDescent="0.2">
      <c r="B862" s="309">
        <v>41445</v>
      </c>
      <c r="C862" s="310" t="s">
        <v>644</v>
      </c>
      <c r="D862" s="310" t="s">
        <v>856</v>
      </c>
      <c r="E862" s="374" t="s">
        <v>1034</v>
      </c>
      <c r="F862" s="362">
        <v>43</v>
      </c>
      <c r="G862" s="362">
        <f t="shared" si="13"/>
        <v>240</v>
      </c>
      <c r="H862" s="362">
        <v>10320</v>
      </c>
      <c r="I862" s="363">
        <v>1.5989365212904904E-2</v>
      </c>
      <c r="J862" s="363">
        <v>6.6622355053770442E-5</v>
      </c>
      <c r="K862" s="362">
        <v>0</v>
      </c>
    </row>
    <row r="863" spans="2:11" ht="14.1" customHeight="1" x14ac:dyDescent="0.2">
      <c r="B863" s="309">
        <v>41445</v>
      </c>
      <c r="C863" s="310" t="s">
        <v>789</v>
      </c>
      <c r="D863" s="310" t="s">
        <v>541</v>
      </c>
      <c r="E863" s="374" t="s">
        <v>1034</v>
      </c>
      <c r="F863" s="362">
        <v>20</v>
      </c>
      <c r="G863" s="362">
        <f t="shared" si="13"/>
        <v>300</v>
      </c>
      <c r="H863" s="362">
        <v>6000</v>
      </c>
      <c r="I863" s="363">
        <v>9.2961425656423874E-3</v>
      </c>
      <c r="J863" s="363">
        <v>3.0987141885474622E-5</v>
      </c>
      <c r="K863" s="362">
        <v>0</v>
      </c>
    </row>
    <row r="864" spans="2:11" ht="14.1" customHeight="1" x14ac:dyDescent="0.2">
      <c r="B864" s="309">
        <v>41445</v>
      </c>
      <c r="C864" s="310" t="s">
        <v>650</v>
      </c>
      <c r="D864" s="310" t="s">
        <v>856</v>
      </c>
      <c r="E864" s="374" t="s">
        <v>1035</v>
      </c>
      <c r="F864" s="362">
        <v>23</v>
      </c>
      <c r="G864" s="362">
        <f t="shared" si="13"/>
        <v>357</v>
      </c>
      <c r="H864" s="362">
        <v>8211</v>
      </c>
      <c r="I864" s="363">
        <v>1.2721771101081606E-2</v>
      </c>
      <c r="J864" s="363">
        <v>3.5635213168295814E-5</v>
      </c>
      <c r="K864" s="362">
        <v>0</v>
      </c>
    </row>
    <row r="865" spans="2:11" ht="14.1" customHeight="1" x14ac:dyDescent="0.2">
      <c r="B865" s="309">
        <v>41445</v>
      </c>
      <c r="C865" s="310" t="s">
        <v>646</v>
      </c>
      <c r="D865" s="310" t="s">
        <v>541</v>
      </c>
      <c r="E865" s="374" t="s">
        <v>1042</v>
      </c>
      <c r="F865" s="362">
        <v>65</v>
      </c>
      <c r="G865" s="362">
        <f t="shared" si="13"/>
        <v>420</v>
      </c>
      <c r="H865" s="362">
        <v>27300</v>
      </c>
      <c r="I865" s="363">
        <v>4.2297448673672862E-2</v>
      </c>
      <c r="J865" s="363">
        <v>1.0070821112779252E-4</v>
      </c>
      <c r="K865" s="362">
        <v>0</v>
      </c>
    </row>
    <row r="866" spans="2:11" ht="14.1" customHeight="1" x14ac:dyDescent="0.2">
      <c r="B866" s="309">
        <v>41445</v>
      </c>
      <c r="C866" s="310" t="s">
        <v>998</v>
      </c>
      <c r="D866" s="310" t="s">
        <v>541</v>
      </c>
      <c r="E866" s="374" t="s">
        <v>1034</v>
      </c>
      <c r="F866" s="362">
        <v>85</v>
      </c>
      <c r="G866" s="362">
        <f t="shared" si="13"/>
        <v>320</v>
      </c>
      <c r="H866" s="362">
        <v>27200</v>
      </c>
      <c r="I866" s="363">
        <v>4.2142512964245489E-2</v>
      </c>
      <c r="J866" s="363">
        <v>1.3169535301326714E-4</v>
      </c>
      <c r="K866" s="362">
        <v>0</v>
      </c>
    </row>
    <row r="867" spans="2:11" ht="14.1" customHeight="1" x14ac:dyDescent="0.2">
      <c r="B867" s="309">
        <v>41445</v>
      </c>
      <c r="C867" s="310" t="s">
        <v>609</v>
      </c>
      <c r="D867" s="310" t="s">
        <v>541</v>
      </c>
      <c r="E867" s="374" t="s">
        <v>1037</v>
      </c>
      <c r="F867" s="362">
        <v>234</v>
      </c>
      <c r="G867" s="362">
        <f t="shared" si="13"/>
        <v>420</v>
      </c>
      <c r="H867" s="362">
        <v>98280</v>
      </c>
      <c r="I867" s="363">
        <v>0.15227081522522229</v>
      </c>
      <c r="J867" s="363">
        <v>3.6254956006005306E-4</v>
      </c>
      <c r="K867" s="362">
        <v>0</v>
      </c>
    </row>
    <row r="868" spans="2:11" ht="14.1" customHeight="1" x14ac:dyDescent="0.2">
      <c r="B868" s="309">
        <v>41445</v>
      </c>
      <c r="C868" s="310" t="s">
        <v>815</v>
      </c>
      <c r="D868" s="310" t="s">
        <v>541</v>
      </c>
      <c r="E868" s="374" t="s">
        <v>1035</v>
      </c>
      <c r="F868" s="362">
        <v>352</v>
      </c>
      <c r="G868" s="362">
        <f t="shared" si="13"/>
        <v>475</v>
      </c>
      <c r="H868" s="362">
        <v>167200</v>
      </c>
      <c r="I868" s="363">
        <v>0.25905250616256786</v>
      </c>
      <c r="J868" s="363">
        <v>5.4537369718435336E-4</v>
      </c>
      <c r="K868" s="362">
        <v>0</v>
      </c>
    </row>
    <row r="869" spans="2:11" ht="14.1" customHeight="1" x14ac:dyDescent="0.2">
      <c r="B869" s="309">
        <v>41446</v>
      </c>
      <c r="C869" s="310" t="s">
        <v>561</v>
      </c>
      <c r="D869" s="310" t="s">
        <v>541</v>
      </c>
      <c r="E869" s="374" t="s">
        <v>1035</v>
      </c>
      <c r="F869" s="362">
        <v>1</v>
      </c>
      <c r="G869" s="362">
        <f t="shared" si="13"/>
        <v>265</v>
      </c>
      <c r="H869" s="362">
        <v>265</v>
      </c>
      <c r="I869" s="363">
        <v>4.1057962998253874E-4</v>
      </c>
      <c r="J869" s="363">
        <v>1.5493570942737311E-6</v>
      </c>
      <c r="K869" s="362">
        <v>0</v>
      </c>
    </row>
    <row r="870" spans="2:11" ht="14.1" customHeight="1" x14ac:dyDescent="0.2">
      <c r="B870" s="309">
        <v>41446</v>
      </c>
      <c r="C870" s="310" t="s">
        <v>561</v>
      </c>
      <c r="D870" s="310" t="s">
        <v>541</v>
      </c>
      <c r="E870" s="374" t="s">
        <v>1035</v>
      </c>
      <c r="F870" s="362">
        <v>2</v>
      </c>
      <c r="G870" s="362">
        <f t="shared" si="13"/>
        <v>265</v>
      </c>
      <c r="H870" s="362">
        <v>530</v>
      </c>
      <c r="I870" s="363">
        <v>8.2115925996507748E-4</v>
      </c>
      <c r="J870" s="363">
        <v>3.0987141885474623E-6</v>
      </c>
      <c r="K870" s="362">
        <v>0</v>
      </c>
    </row>
    <row r="871" spans="2:11" ht="14.1" customHeight="1" x14ac:dyDescent="0.2">
      <c r="B871" s="309">
        <v>41446</v>
      </c>
      <c r="C871" s="310" t="s">
        <v>599</v>
      </c>
      <c r="D871" s="310" t="s">
        <v>541</v>
      </c>
      <c r="E871" s="374" t="s">
        <v>1034</v>
      </c>
      <c r="F871" s="362">
        <v>299</v>
      </c>
      <c r="G871" s="362">
        <f t="shared" si="13"/>
        <v>205</v>
      </c>
      <c r="H871" s="362">
        <v>61295</v>
      </c>
      <c r="I871" s="363">
        <v>9.496784309350835E-2</v>
      </c>
      <c r="J871" s="363">
        <v>4.6325777118784558E-4</v>
      </c>
      <c r="K871" s="362">
        <v>0</v>
      </c>
    </row>
    <row r="872" spans="2:11" ht="14.1" customHeight="1" x14ac:dyDescent="0.2">
      <c r="B872" s="309">
        <v>41446</v>
      </c>
      <c r="C872" s="310" t="s">
        <v>597</v>
      </c>
      <c r="D872" s="310" t="s">
        <v>856</v>
      </c>
      <c r="E872" s="374" t="s">
        <v>1034</v>
      </c>
      <c r="F872" s="362">
        <v>36</v>
      </c>
      <c r="G872" s="362">
        <f t="shared" si="13"/>
        <v>150</v>
      </c>
      <c r="H872" s="362">
        <v>5400</v>
      </c>
      <c r="I872" s="363">
        <v>8.3665283090781483E-3</v>
      </c>
      <c r="J872" s="363">
        <v>5.5776855393854323E-5</v>
      </c>
      <c r="K872" s="362">
        <v>0</v>
      </c>
    </row>
    <row r="873" spans="2:11" ht="14.1" customHeight="1" x14ac:dyDescent="0.2">
      <c r="B873" s="309">
        <v>41446</v>
      </c>
      <c r="C873" s="310" t="s">
        <v>635</v>
      </c>
      <c r="D873" s="310" t="s">
        <v>541</v>
      </c>
      <c r="E873" s="374" t="s">
        <v>1034</v>
      </c>
      <c r="F873" s="362">
        <v>5</v>
      </c>
      <c r="G873" s="362">
        <f t="shared" si="13"/>
        <v>245</v>
      </c>
      <c r="H873" s="362">
        <v>1225</v>
      </c>
      <c r="I873" s="363">
        <v>1.8979624404853205E-3</v>
      </c>
      <c r="J873" s="363">
        <v>7.7467854713686554E-6</v>
      </c>
      <c r="K873" s="362">
        <v>0</v>
      </c>
    </row>
    <row r="874" spans="2:11" ht="14.1" customHeight="1" x14ac:dyDescent="0.2">
      <c r="B874" s="309">
        <v>41446</v>
      </c>
      <c r="C874" s="310" t="s">
        <v>833</v>
      </c>
      <c r="D874" s="310" t="s">
        <v>856</v>
      </c>
      <c r="E874" s="374" t="s">
        <v>1034</v>
      </c>
      <c r="F874" s="362">
        <v>36</v>
      </c>
      <c r="G874" s="362">
        <f t="shared" si="13"/>
        <v>240</v>
      </c>
      <c r="H874" s="362">
        <v>8640</v>
      </c>
      <c r="I874" s="363">
        <v>1.3386445294525037E-2</v>
      </c>
      <c r="J874" s="363">
        <v>5.5776855393854323E-5</v>
      </c>
      <c r="K874" s="362">
        <v>0</v>
      </c>
    </row>
    <row r="875" spans="2:11" ht="14.1" customHeight="1" x14ac:dyDescent="0.2">
      <c r="B875" s="309">
        <v>41446</v>
      </c>
      <c r="C875" s="310" t="s">
        <v>597</v>
      </c>
      <c r="D875" s="310" t="s">
        <v>541</v>
      </c>
      <c r="E875" s="374" t="s">
        <v>1034</v>
      </c>
      <c r="F875" s="362">
        <v>114</v>
      </c>
      <c r="G875" s="362">
        <f t="shared" si="13"/>
        <v>120</v>
      </c>
      <c r="H875" s="362">
        <v>13680</v>
      </c>
      <c r="I875" s="363">
        <v>2.1195205049664642E-2</v>
      </c>
      <c r="J875" s="363">
        <v>1.7662670874720536E-4</v>
      </c>
      <c r="K875" s="362">
        <v>0</v>
      </c>
    </row>
    <row r="876" spans="2:11" ht="14.1" customHeight="1" x14ac:dyDescent="0.2">
      <c r="B876" s="309">
        <v>41446</v>
      </c>
      <c r="C876" s="310" t="s">
        <v>853</v>
      </c>
      <c r="D876" s="310" t="s">
        <v>541</v>
      </c>
      <c r="E876" s="374" t="s">
        <v>1034</v>
      </c>
      <c r="F876" s="362">
        <v>50</v>
      </c>
      <c r="G876" s="362">
        <f t="shared" si="13"/>
        <v>135</v>
      </c>
      <c r="H876" s="362">
        <v>6750</v>
      </c>
      <c r="I876" s="363">
        <v>1.0458160386347686E-2</v>
      </c>
      <c r="J876" s="363">
        <v>7.7467854713686554E-5</v>
      </c>
      <c r="K876" s="362">
        <v>0</v>
      </c>
    </row>
    <row r="877" spans="2:11" ht="14.1" customHeight="1" x14ac:dyDescent="0.2">
      <c r="B877" s="309">
        <v>41446</v>
      </c>
      <c r="C877" s="310" t="s">
        <v>735</v>
      </c>
      <c r="D877" s="310" t="s">
        <v>541</v>
      </c>
      <c r="E877" s="374" t="s">
        <v>1036</v>
      </c>
      <c r="F877" s="362">
        <v>1</v>
      </c>
      <c r="G877" s="362">
        <f t="shared" si="13"/>
        <v>465</v>
      </c>
      <c r="H877" s="362">
        <v>465</v>
      </c>
      <c r="I877" s="363">
        <v>7.2045104883728501E-4</v>
      </c>
      <c r="J877" s="363">
        <v>1.5493570942737311E-6</v>
      </c>
      <c r="K877" s="362">
        <v>0</v>
      </c>
    </row>
    <row r="878" spans="2:11" ht="14.1" customHeight="1" x14ac:dyDescent="0.2">
      <c r="B878" s="309">
        <v>41448</v>
      </c>
      <c r="C878" s="310" t="s">
        <v>918</v>
      </c>
      <c r="D878" s="310" t="s">
        <v>856</v>
      </c>
      <c r="E878" s="374"/>
      <c r="F878" s="362">
        <v>14</v>
      </c>
      <c r="G878" s="362">
        <f t="shared" si="13"/>
        <v>30</v>
      </c>
      <c r="H878" s="362">
        <v>420</v>
      </c>
      <c r="I878" s="363">
        <v>6.5072997959496706E-4</v>
      </c>
      <c r="J878" s="363">
        <v>2.1690999319832235E-5</v>
      </c>
      <c r="K878" s="362">
        <v>0</v>
      </c>
    </row>
    <row r="879" spans="2:11" ht="14.1" customHeight="1" x14ac:dyDescent="0.2">
      <c r="B879" s="309">
        <v>41448</v>
      </c>
      <c r="C879" s="310" t="s">
        <v>629</v>
      </c>
      <c r="D879" s="310" t="s">
        <v>541</v>
      </c>
      <c r="E879" s="374" t="s">
        <v>1034</v>
      </c>
      <c r="F879" s="362">
        <v>114</v>
      </c>
      <c r="G879" s="362">
        <f t="shared" si="13"/>
        <v>265</v>
      </c>
      <c r="H879" s="362">
        <v>30210</v>
      </c>
      <c r="I879" s="363">
        <v>4.6806077818009419E-2</v>
      </c>
      <c r="J879" s="363">
        <v>1.7662670874720536E-4</v>
      </c>
      <c r="K879" s="362">
        <v>0</v>
      </c>
    </row>
    <row r="880" spans="2:11" ht="14.1" customHeight="1" x14ac:dyDescent="0.2">
      <c r="B880" s="309">
        <v>41448</v>
      </c>
      <c r="C880" s="310" t="s">
        <v>788</v>
      </c>
      <c r="D880" s="310" t="s">
        <v>541</v>
      </c>
      <c r="E880" s="374" t="s">
        <v>1035</v>
      </c>
      <c r="F880" s="362">
        <v>6</v>
      </c>
      <c r="G880" s="362">
        <f t="shared" si="13"/>
        <v>310</v>
      </c>
      <c r="H880" s="362">
        <v>1860</v>
      </c>
      <c r="I880" s="363">
        <v>2.88180419534914E-3</v>
      </c>
      <c r="J880" s="363">
        <v>9.2961425656423872E-6</v>
      </c>
      <c r="K880" s="362">
        <v>0</v>
      </c>
    </row>
    <row r="881" spans="2:11" ht="14.1" customHeight="1" x14ac:dyDescent="0.2">
      <c r="B881" s="309">
        <v>41448</v>
      </c>
      <c r="C881" s="310" t="s">
        <v>671</v>
      </c>
      <c r="D881" s="310" t="s">
        <v>541</v>
      </c>
      <c r="E881" s="374" t="s">
        <v>1042</v>
      </c>
      <c r="F881" s="362">
        <v>3</v>
      </c>
      <c r="G881" s="362">
        <f t="shared" si="13"/>
        <v>390</v>
      </c>
      <c r="H881" s="362">
        <v>1170</v>
      </c>
      <c r="I881" s="363">
        <v>1.8127478003002655E-3</v>
      </c>
      <c r="J881" s="363">
        <v>4.6480712828211936E-6</v>
      </c>
      <c r="K881" s="362">
        <v>0</v>
      </c>
    </row>
    <row r="882" spans="2:11" ht="14.1" customHeight="1" x14ac:dyDescent="0.2">
      <c r="B882" s="309">
        <v>41448</v>
      </c>
      <c r="C882" s="310" t="s">
        <v>611</v>
      </c>
      <c r="D882" s="310" t="s">
        <v>856</v>
      </c>
      <c r="E882" s="374" t="s">
        <v>1039</v>
      </c>
      <c r="F882" s="362">
        <v>12</v>
      </c>
      <c r="G882" s="362">
        <f t="shared" si="13"/>
        <v>405</v>
      </c>
      <c r="H882" s="362">
        <v>4860</v>
      </c>
      <c r="I882" s="363">
        <v>7.5298754781703333E-3</v>
      </c>
      <c r="J882" s="363">
        <v>1.8592285131284774E-5</v>
      </c>
      <c r="K882" s="362">
        <v>0</v>
      </c>
    </row>
    <row r="883" spans="2:11" ht="14.1" customHeight="1" x14ac:dyDescent="0.2">
      <c r="B883" s="309">
        <v>41448</v>
      </c>
      <c r="C883" s="310" t="s">
        <v>599</v>
      </c>
      <c r="D883" s="310" t="s">
        <v>541</v>
      </c>
      <c r="E883" s="374" t="s">
        <v>1034</v>
      </c>
      <c r="F883" s="362">
        <v>287</v>
      </c>
      <c r="G883" s="362">
        <f t="shared" si="13"/>
        <v>380</v>
      </c>
      <c r="H883" s="362">
        <v>109060</v>
      </c>
      <c r="I883" s="363">
        <v>0.1689728847014931</v>
      </c>
      <c r="J883" s="363">
        <v>4.4466548605656084E-4</v>
      </c>
      <c r="K883" s="362">
        <v>0</v>
      </c>
    </row>
    <row r="884" spans="2:11" ht="14.1" customHeight="1" x14ac:dyDescent="0.2">
      <c r="B884" s="309">
        <v>41448</v>
      </c>
      <c r="C884" s="310" t="s">
        <v>917</v>
      </c>
      <c r="D884" s="310" t="s">
        <v>541</v>
      </c>
      <c r="E884" s="374" t="s">
        <v>1034</v>
      </c>
      <c r="F884" s="362">
        <v>412</v>
      </c>
      <c r="G884" s="362">
        <f t="shared" si="13"/>
        <v>240</v>
      </c>
      <c r="H884" s="362">
        <v>98880</v>
      </c>
      <c r="I884" s="363">
        <v>0.15320042948178653</v>
      </c>
      <c r="J884" s="363">
        <v>6.3833512284077723E-4</v>
      </c>
      <c r="K884" s="362">
        <v>0</v>
      </c>
    </row>
    <row r="885" spans="2:11" ht="14.1" customHeight="1" x14ac:dyDescent="0.2">
      <c r="B885" s="309">
        <v>41448</v>
      </c>
      <c r="C885" s="310" t="s">
        <v>1006</v>
      </c>
      <c r="D885" s="310" t="s">
        <v>541</v>
      </c>
      <c r="E885" s="374" t="s">
        <v>1037</v>
      </c>
      <c r="F885" s="362">
        <v>4</v>
      </c>
      <c r="G885" s="362">
        <f t="shared" si="13"/>
        <v>405</v>
      </c>
      <c r="H885" s="362">
        <v>1620</v>
      </c>
      <c r="I885" s="363">
        <v>2.5099584927234446E-3</v>
      </c>
      <c r="J885" s="363">
        <v>6.1974283770949245E-6</v>
      </c>
      <c r="K885" s="362">
        <v>0</v>
      </c>
    </row>
    <row r="886" spans="2:11" ht="14.1" customHeight="1" x14ac:dyDescent="0.2">
      <c r="B886" s="309">
        <v>41448</v>
      </c>
      <c r="C886" s="310" t="s">
        <v>543</v>
      </c>
      <c r="D886" s="310" t="s">
        <v>541</v>
      </c>
      <c r="E886" s="374" t="s">
        <v>1035</v>
      </c>
      <c r="F886" s="362">
        <v>1</v>
      </c>
      <c r="G886" s="362">
        <f t="shared" si="13"/>
        <v>345</v>
      </c>
      <c r="H886" s="362">
        <v>345</v>
      </c>
      <c r="I886" s="363">
        <v>5.3452819752443728E-4</v>
      </c>
      <c r="J886" s="363">
        <v>1.5493570942737311E-6</v>
      </c>
      <c r="K886" s="362">
        <v>0</v>
      </c>
    </row>
    <row r="887" spans="2:11" ht="14.1" customHeight="1" x14ac:dyDescent="0.2">
      <c r="B887" s="309">
        <v>41449</v>
      </c>
      <c r="C887" s="310" t="s">
        <v>635</v>
      </c>
      <c r="D887" s="310" t="s">
        <v>856</v>
      </c>
      <c r="E887" s="374" t="s">
        <v>1035</v>
      </c>
      <c r="F887" s="362">
        <v>2</v>
      </c>
      <c r="G887" s="362">
        <f t="shared" si="13"/>
        <v>155</v>
      </c>
      <c r="H887" s="362">
        <v>310</v>
      </c>
      <c r="I887" s="363">
        <v>4.8030069922485664E-4</v>
      </c>
      <c r="J887" s="363">
        <v>3.0987141885474623E-6</v>
      </c>
      <c r="K887" s="362">
        <v>0</v>
      </c>
    </row>
    <row r="888" spans="2:11" ht="14.1" customHeight="1" x14ac:dyDescent="0.2">
      <c r="B888" s="309">
        <v>41449</v>
      </c>
      <c r="C888" s="310" t="s">
        <v>757</v>
      </c>
      <c r="D888" s="310" t="s">
        <v>856</v>
      </c>
      <c r="E888" s="374" t="s">
        <v>1035</v>
      </c>
      <c r="F888" s="362">
        <v>5</v>
      </c>
      <c r="G888" s="362">
        <f t="shared" si="13"/>
        <v>355</v>
      </c>
      <c r="H888" s="362">
        <v>1775</v>
      </c>
      <c r="I888" s="363">
        <v>2.7501088423358727E-3</v>
      </c>
      <c r="J888" s="363">
        <v>7.7467854713686554E-6</v>
      </c>
      <c r="K888" s="362">
        <v>0</v>
      </c>
    </row>
    <row r="889" spans="2:11" ht="14.1" customHeight="1" x14ac:dyDescent="0.2">
      <c r="B889" s="309">
        <v>41449</v>
      </c>
      <c r="C889" s="310" t="s">
        <v>1009</v>
      </c>
      <c r="D889" s="310" t="s">
        <v>541</v>
      </c>
      <c r="E889" s="374" t="s">
        <v>1034</v>
      </c>
      <c r="F889" s="362">
        <v>1</v>
      </c>
      <c r="G889" s="362">
        <f t="shared" si="13"/>
        <v>350</v>
      </c>
      <c r="H889" s="362">
        <v>350</v>
      </c>
      <c r="I889" s="363">
        <v>5.4227498299580588E-4</v>
      </c>
      <c r="J889" s="363">
        <v>1.5493570942737311E-6</v>
      </c>
      <c r="K889" s="362">
        <v>0</v>
      </c>
    </row>
    <row r="890" spans="2:11" ht="14.1" customHeight="1" x14ac:dyDescent="0.2">
      <c r="B890" s="309">
        <v>41449</v>
      </c>
      <c r="C890" s="310" t="s">
        <v>668</v>
      </c>
      <c r="D890" s="310" t="s">
        <v>541</v>
      </c>
      <c r="E890" s="374" t="s">
        <v>1034</v>
      </c>
      <c r="F890" s="362">
        <v>16</v>
      </c>
      <c r="G890" s="362">
        <f t="shared" si="13"/>
        <v>365</v>
      </c>
      <c r="H890" s="362">
        <v>5840</v>
      </c>
      <c r="I890" s="363">
        <v>9.0482454305585904E-3</v>
      </c>
      <c r="J890" s="363">
        <v>2.4789713508379698E-5</v>
      </c>
      <c r="K890" s="362">
        <v>0</v>
      </c>
    </row>
    <row r="891" spans="2:11" ht="14.1" customHeight="1" x14ac:dyDescent="0.2">
      <c r="B891" s="309">
        <v>41449</v>
      </c>
      <c r="C891" s="310" t="s">
        <v>956</v>
      </c>
      <c r="D891" s="310" t="s">
        <v>541</v>
      </c>
      <c r="E891" s="374" t="s">
        <v>1035</v>
      </c>
      <c r="F891" s="362">
        <v>1</v>
      </c>
      <c r="G891" s="362">
        <f t="shared" si="13"/>
        <v>315</v>
      </c>
      <c r="H891" s="362">
        <v>315</v>
      </c>
      <c r="I891" s="363">
        <v>4.8804748469622529E-4</v>
      </c>
      <c r="J891" s="363">
        <v>1.5493570942737311E-6</v>
      </c>
      <c r="K891" s="362">
        <v>0</v>
      </c>
    </row>
    <row r="892" spans="2:11" ht="14.1" customHeight="1" x14ac:dyDescent="0.2">
      <c r="B892" s="309">
        <v>41450</v>
      </c>
      <c r="C892" s="310" t="s">
        <v>757</v>
      </c>
      <c r="D892" s="310" t="s">
        <v>541</v>
      </c>
      <c r="E892" s="374" t="s">
        <v>1035</v>
      </c>
      <c r="F892" s="362">
        <v>5</v>
      </c>
      <c r="G892" s="362">
        <f t="shared" si="13"/>
        <v>160</v>
      </c>
      <c r="H892" s="362">
        <v>800</v>
      </c>
      <c r="I892" s="363">
        <v>1.2394856754189849E-3</v>
      </c>
      <c r="J892" s="363">
        <v>7.7467854713686554E-6</v>
      </c>
      <c r="K892" s="362">
        <v>0</v>
      </c>
    </row>
    <row r="893" spans="2:11" ht="14.1" customHeight="1" x14ac:dyDescent="0.2">
      <c r="B893" s="309">
        <v>41450</v>
      </c>
      <c r="C893" s="310" t="s">
        <v>652</v>
      </c>
      <c r="D893" s="310" t="s">
        <v>856</v>
      </c>
      <c r="E893" s="374" t="s">
        <v>1034</v>
      </c>
      <c r="F893" s="362">
        <v>51</v>
      </c>
      <c r="G893" s="362">
        <f t="shared" si="13"/>
        <v>220</v>
      </c>
      <c r="H893" s="362">
        <v>11220</v>
      </c>
      <c r="I893" s="363">
        <v>1.7383786597751263E-2</v>
      </c>
      <c r="J893" s="363">
        <v>7.9017211807960283E-5</v>
      </c>
      <c r="K893" s="362">
        <v>0</v>
      </c>
    </row>
    <row r="894" spans="2:11" ht="14.1" customHeight="1" x14ac:dyDescent="0.2">
      <c r="B894" s="309">
        <v>41450</v>
      </c>
      <c r="C894" s="310" t="s">
        <v>815</v>
      </c>
      <c r="D894" s="310" t="s">
        <v>541</v>
      </c>
      <c r="E894" s="374" t="s">
        <v>1035</v>
      </c>
      <c r="F894" s="362">
        <v>120</v>
      </c>
      <c r="G894" s="362">
        <f t="shared" si="13"/>
        <v>300</v>
      </c>
      <c r="H894" s="362">
        <v>36000</v>
      </c>
      <c r="I894" s="363">
        <v>5.5776855393854317E-2</v>
      </c>
      <c r="J894" s="363">
        <v>1.8592285131284773E-4</v>
      </c>
      <c r="K894" s="362">
        <v>0</v>
      </c>
    </row>
    <row r="895" spans="2:11" ht="14.1" customHeight="1" x14ac:dyDescent="0.2">
      <c r="B895" s="309">
        <v>41450</v>
      </c>
      <c r="C895" s="310" t="s">
        <v>599</v>
      </c>
      <c r="D895" s="310" t="s">
        <v>541</v>
      </c>
      <c r="E895" s="374" t="s">
        <v>1034</v>
      </c>
      <c r="F895" s="362">
        <v>11</v>
      </c>
      <c r="G895" s="362">
        <f t="shared" si="13"/>
        <v>300</v>
      </c>
      <c r="H895" s="362">
        <v>3300</v>
      </c>
      <c r="I895" s="363">
        <v>5.1128784111033124E-3</v>
      </c>
      <c r="J895" s="363">
        <v>1.7042928037011043E-5</v>
      </c>
      <c r="K895" s="362">
        <v>0</v>
      </c>
    </row>
    <row r="896" spans="2:11" ht="14.1" customHeight="1" x14ac:dyDescent="0.2">
      <c r="B896" s="309">
        <v>41450</v>
      </c>
      <c r="C896" s="310" t="s">
        <v>629</v>
      </c>
      <c r="D896" s="310" t="s">
        <v>541</v>
      </c>
      <c r="E896" s="374" t="s">
        <v>1034</v>
      </c>
      <c r="F896" s="362">
        <v>30</v>
      </c>
      <c r="G896" s="362">
        <f t="shared" si="13"/>
        <v>270</v>
      </c>
      <c r="H896" s="362">
        <v>8100</v>
      </c>
      <c r="I896" s="363">
        <v>1.2549792463617222E-2</v>
      </c>
      <c r="J896" s="363">
        <v>4.6480712828211933E-5</v>
      </c>
      <c r="K896" s="362">
        <v>0</v>
      </c>
    </row>
    <row r="897" spans="2:11" ht="14.1" customHeight="1" x14ac:dyDescent="0.2">
      <c r="B897" s="309">
        <v>41450</v>
      </c>
      <c r="C897" s="310" t="s">
        <v>639</v>
      </c>
      <c r="D897" s="310" t="s">
        <v>541</v>
      </c>
      <c r="E897" s="374" t="s">
        <v>1038</v>
      </c>
      <c r="F897" s="362">
        <v>34</v>
      </c>
      <c r="G897" s="362">
        <f t="shared" si="13"/>
        <v>295</v>
      </c>
      <c r="H897" s="362">
        <v>10030</v>
      </c>
      <c r="I897" s="363">
        <v>1.5540051655565523E-2</v>
      </c>
      <c r="J897" s="363">
        <v>5.267814120530686E-5</v>
      </c>
      <c r="K897" s="362">
        <v>0</v>
      </c>
    </row>
    <row r="898" spans="2:11" ht="14.1" customHeight="1" x14ac:dyDescent="0.2">
      <c r="B898" s="309">
        <v>41450</v>
      </c>
      <c r="C898" s="310" t="s">
        <v>909</v>
      </c>
      <c r="D898" s="310" t="s">
        <v>541</v>
      </c>
      <c r="E898" s="374" t="s">
        <v>1037</v>
      </c>
      <c r="F898" s="362">
        <v>46</v>
      </c>
      <c r="G898" s="362">
        <f t="shared" si="13"/>
        <v>330</v>
      </c>
      <c r="H898" s="362">
        <v>15180</v>
      </c>
      <c r="I898" s="363">
        <v>2.3519240691075239E-2</v>
      </c>
      <c r="J898" s="363">
        <v>7.1270426336591627E-5</v>
      </c>
      <c r="K898" s="362">
        <v>0</v>
      </c>
    </row>
    <row r="899" spans="2:11" ht="14.1" customHeight="1" x14ac:dyDescent="0.2">
      <c r="B899" s="309">
        <v>41450</v>
      </c>
      <c r="C899" s="310" t="s">
        <v>561</v>
      </c>
      <c r="D899" s="310" t="s">
        <v>541</v>
      </c>
      <c r="E899" s="374" t="s">
        <v>1034</v>
      </c>
      <c r="F899" s="362">
        <v>63</v>
      </c>
      <c r="G899" s="362">
        <f t="shared" si="13"/>
        <v>330</v>
      </c>
      <c r="H899" s="362">
        <v>20790</v>
      </c>
      <c r="I899" s="363">
        <v>3.2211133989950867E-2</v>
      </c>
      <c r="J899" s="363">
        <v>9.7609496939245064E-5</v>
      </c>
      <c r="K899" s="362">
        <v>0</v>
      </c>
    </row>
    <row r="900" spans="2:11" ht="14.1" customHeight="1" x14ac:dyDescent="0.2">
      <c r="B900" s="309">
        <v>41450</v>
      </c>
      <c r="C900" s="310" t="s">
        <v>755</v>
      </c>
      <c r="D900" s="310" t="s">
        <v>541</v>
      </c>
      <c r="E900" s="374" t="s">
        <v>1037</v>
      </c>
      <c r="F900" s="362">
        <v>17</v>
      </c>
      <c r="G900" s="362">
        <f t="shared" si="13"/>
        <v>405</v>
      </c>
      <c r="H900" s="362">
        <v>6885</v>
      </c>
      <c r="I900" s="363">
        <v>1.066732359407464E-2</v>
      </c>
      <c r="J900" s="363">
        <v>2.633907060265343E-5</v>
      </c>
      <c r="K900" s="362">
        <v>0</v>
      </c>
    </row>
    <row r="901" spans="2:11" ht="14.1" customHeight="1" x14ac:dyDescent="0.2">
      <c r="B901" s="309">
        <v>41450</v>
      </c>
      <c r="C901" s="310" t="s">
        <v>627</v>
      </c>
      <c r="D901" s="310" t="s">
        <v>856</v>
      </c>
      <c r="E901" s="374" t="s">
        <v>1034</v>
      </c>
      <c r="F901" s="362">
        <v>55</v>
      </c>
      <c r="G901" s="362">
        <f t="shared" si="13"/>
        <v>435</v>
      </c>
      <c r="H901" s="362">
        <v>23925</v>
      </c>
      <c r="I901" s="363">
        <v>3.706836848049902E-2</v>
      </c>
      <c r="J901" s="363">
        <v>8.521464018505521E-5</v>
      </c>
      <c r="K901" s="362">
        <v>0</v>
      </c>
    </row>
    <row r="902" spans="2:11" ht="14.1" customHeight="1" x14ac:dyDescent="0.2">
      <c r="B902" s="309">
        <v>41450</v>
      </c>
      <c r="C902" s="310" t="s">
        <v>552</v>
      </c>
      <c r="D902" s="310" t="s">
        <v>856</v>
      </c>
      <c r="E902" s="374" t="s">
        <v>1034</v>
      </c>
      <c r="F902" s="362">
        <v>93</v>
      </c>
      <c r="G902" s="362">
        <f t="shared" si="13"/>
        <v>270</v>
      </c>
      <c r="H902" s="362">
        <v>25110</v>
      </c>
      <c r="I902" s="363">
        <v>3.8904356637213387E-2</v>
      </c>
      <c r="J902" s="363">
        <v>1.44090209767457E-4</v>
      </c>
      <c r="K902" s="362">
        <v>0</v>
      </c>
    </row>
    <row r="903" spans="2:11" ht="14.1" customHeight="1" x14ac:dyDescent="0.2">
      <c r="B903" s="309">
        <v>41451</v>
      </c>
      <c r="C903" s="310" t="s">
        <v>779</v>
      </c>
      <c r="D903" s="310" t="s">
        <v>541</v>
      </c>
      <c r="E903" s="374" t="s">
        <v>1040</v>
      </c>
      <c r="F903" s="362">
        <v>56</v>
      </c>
      <c r="G903" s="362">
        <f t="shared" si="13"/>
        <v>0</v>
      </c>
      <c r="H903" s="362">
        <v>0</v>
      </c>
      <c r="I903" s="363">
        <v>0</v>
      </c>
      <c r="J903" s="363">
        <v>8.6763997279328938E-5</v>
      </c>
      <c r="K903" s="362">
        <v>0</v>
      </c>
    </row>
    <row r="904" spans="2:11" ht="14.1" customHeight="1" x14ac:dyDescent="0.2">
      <c r="B904" s="309">
        <v>41451</v>
      </c>
      <c r="C904" s="310" t="s">
        <v>639</v>
      </c>
      <c r="D904" s="310" t="s">
        <v>541</v>
      </c>
      <c r="E904" s="374" t="s">
        <v>1038</v>
      </c>
      <c r="F904" s="362">
        <v>23</v>
      </c>
      <c r="G904" s="362">
        <f t="shared" ref="G904:G967" si="14">H904/F904</f>
        <v>325</v>
      </c>
      <c r="H904" s="362">
        <v>7475</v>
      </c>
      <c r="I904" s="363">
        <v>1.1581444279696139E-2</v>
      </c>
      <c r="J904" s="363">
        <v>3.5635213168295814E-5</v>
      </c>
      <c r="K904" s="362">
        <v>0</v>
      </c>
    </row>
    <row r="905" spans="2:11" ht="14.1" customHeight="1" x14ac:dyDescent="0.2">
      <c r="B905" s="309">
        <v>41451</v>
      </c>
      <c r="C905" s="310" t="s">
        <v>629</v>
      </c>
      <c r="D905" s="310" t="s">
        <v>856</v>
      </c>
      <c r="E905" s="374" t="s">
        <v>1037</v>
      </c>
      <c r="F905" s="362">
        <v>24</v>
      </c>
      <c r="G905" s="362">
        <f t="shared" si="14"/>
        <v>360</v>
      </c>
      <c r="H905" s="362">
        <v>8640</v>
      </c>
      <c r="I905" s="363">
        <v>1.3386445294525037E-2</v>
      </c>
      <c r="J905" s="363">
        <v>3.7184570262569549E-5</v>
      </c>
      <c r="K905" s="362">
        <v>0</v>
      </c>
    </row>
    <row r="906" spans="2:11" ht="14.1" customHeight="1" x14ac:dyDescent="0.2">
      <c r="B906" s="309">
        <v>41451</v>
      </c>
      <c r="C906" s="310" t="s">
        <v>723</v>
      </c>
      <c r="D906" s="310" t="s">
        <v>541</v>
      </c>
      <c r="E906" s="374" t="s">
        <v>1034</v>
      </c>
      <c r="F906" s="362">
        <v>38</v>
      </c>
      <c r="G906" s="362">
        <f t="shared" si="14"/>
        <v>375</v>
      </c>
      <c r="H906" s="362">
        <v>14250</v>
      </c>
      <c r="I906" s="363">
        <v>2.2078338593400668E-2</v>
      </c>
      <c r="J906" s="363">
        <v>5.887556958240178E-5</v>
      </c>
      <c r="K906" s="362">
        <v>0</v>
      </c>
    </row>
    <row r="907" spans="2:11" ht="14.1" customHeight="1" x14ac:dyDescent="0.2">
      <c r="B907" s="309">
        <v>41451</v>
      </c>
      <c r="C907" s="310" t="s">
        <v>604</v>
      </c>
      <c r="D907" s="310" t="s">
        <v>541</v>
      </c>
      <c r="E907" s="374" t="s">
        <v>1034</v>
      </c>
      <c r="F907" s="362">
        <v>108</v>
      </c>
      <c r="G907" s="362">
        <f t="shared" si="14"/>
        <v>392</v>
      </c>
      <c r="H907" s="362">
        <v>42336</v>
      </c>
      <c r="I907" s="363">
        <v>6.5593581943172677E-2</v>
      </c>
      <c r="J907" s="363">
        <v>1.6733056618156296E-4</v>
      </c>
      <c r="K907" s="362">
        <v>0</v>
      </c>
    </row>
    <row r="908" spans="2:11" ht="14.1" customHeight="1" x14ac:dyDescent="0.2">
      <c r="B908" s="309">
        <v>41451</v>
      </c>
      <c r="C908" s="310" t="s">
        <v>963</v>
      </c>
      <c r="D908" s="310" t="s">
        <v>541</v>
      </c>
      <c r="E908" s="374" t="s">
        <v>1035</v>
      </c>
      <c r="F908" s="362">
        <v>59</v>
      </c>
      <c r="G908" s="362">
        <f t="shared" si="14"/>
        <v>420</v>
      </c>
      <c r="H908" s="362">
        <v>24780</v>
      </c>
      <c r="I908" s="363">
        <v>3.8393068796103054E-2</v>
      </c>
      <c r="J908" s="363">
        <v>9.1412068562150137E-5</v>
      </c>
      <c r="K908" s="362">
        <v>0</v>
      </c>
    </row>
    <row r="909" spans="2:11" ht="14.1" customHeight="1" x14ac:dyDescent="0.2">
      <c r="B909" s="309">
        <v>41451</v>
      </c>
      <c r="C909" s="310" t="s">
        <v>603</v>
      </c>
      <c r="D909" s="310" t="s">
        <v>541</v>
      </c>
      <c r="E909" s="374" t="s">
        <v>1039</v>
      </c>
      <c r="F909" s="362">
        <v>72</v>
      </c>
      <c r="G909" s="362">
        <f t="shared" si="14"/>
        <v>405</v>
      </c>
      <c r="H909" s="362">
        <v>29160</v>
      </c>
      <c r="I909" s="363">
        <v>4.5179252869021996E-2</v>
      </c>
      <c r="J909" s="363">
        <v>1.1155371078770865E-4</v>
      </c>
      <c r="K909" s="362">
        <v>0</v>
      </c>
    </row>
    <row r="910" spans="2:11" ht="14.1" customHeight="1" x14ac:dyDescent="0.2">
      <c r="B910" s="309">
        <v>41451</v>
      </c>
      <c r="C910" s="310" t="s">
        <v>646</v>
      </c>
      <c r="D910" s="310" t="s">
        <v>541</v>
      </c>
      <c r="E910" s="374" t="s">
        <v>1034</v>
      </c>
      <c r="F910" s="362">
        <v>140</v>
      </c>
      <c r="G910" s="362">
        <f t="shared" si="14"/>
        <v>465</v>
      </c>
      <c r="H910" s="362">
        <v>65100</v>
      </c>
      <c r="I910" s="363">
        <v>0.10086314683721989</v>
      </c>
      <c r="J910" s="363">
        <v>2.1690999319832235E-4</v>
      </c>
      <c r="K910" s="362">
        <v>0</v>
      </c>
    </row>
    <row r="911" spans="2:11" ht="14.1" customHeight="1" x14ac:dyDescent="0.2">
      <c r="B911" s="309">
        <v>41451</v>
      </c>
      <c r="C911" s="310" t="s">
        <v>853</v>
      </c>
      <c r="D911" s="310" t="s">
        <v>541</v>
      </c>
      <c r="E911" s="374" t="s">
        <v>1035</v>
      </c>
      <c r="F911" s="362">
        <v>6</v>
      </c>
      <c r="G911" s="362">
        <f t="shared" si="14"/>
        <v>175</v>
      </c>
      <c r="H911" s="362">
        <v>1050</v>
      </c>
      <c r="I911" s="363">
        <v>1.6268249489874177E-3</v>
      </c>
      <c r="J911" s="363">
        <v>9.2961425656423872E-6</v>
      </c>
      <c r="K911" s="362">
        <v>0</v>
      </c>
    </row>
    <row r="912" spans="2:11" ht="14.1" customHeight="1" x14ac:dyDescent="0.2">
      <c r="B912" s="309">
        <v>41451</v>
      </c>
      <c r="C912" s="310" t="s">
        <v>836</v>
      </c>
      <c r="D912" s="310" t="s">
        <v>541</v>
      </c>
      <c r="E912" s="374" t="s">
        <v>1034</v>
      </c>
      <c r="F912" s="362">
        <v>1</v>
      </c>
      <c r="G912" s="362">
        <f t="shared" si="14"/>
        <v>210</v>
      </c>
      <c r="H912" s="362">
        <v>210</v>
      </c>
      <c r="I912" s="363">
        <v>3.2536498979748353E-4</v>
      </c>
      <c r="J912" s="363">
        <v>1.5493570942737311E-6</v>
      </c>
      <c r="K912" s="362">
        <v>0</v>
      </c>
    </row>
    <row r="913" spans="2:11" ht="14.1" customHeight="1" x14ac:dyDescent="0.2">
      <c r="B913" s="309">
        <v>41452</v>
      </c>
      <c r="C913" s="310" t="s">
        <v>952</v>
      </c>
      <c r="D913" s="310" t="s">
        <v>541</v>
      </c>
      <c r="E913" s="374" t="s">
        <v>1035</v>
      </c>
      <c r="F913" s="362">
        <v>3</v>
      </c>
      <c r="G913" s="362">
        <f t="shared" si="14"/>
        <v>120</v>
      </c>
      <c r="H913" s="362">
        <v>360</v>
      </c>
      <c r="I913" s="363">
        <v>5.5776855393854319E-4</v>
      </c>
      <c r="J913" s="363">
        <v>4.6480712828211936E-6</v>
      </c>
      <c r="K913" s="362">
        <v>0</v>
      </c>
    </row>
    <row r="914" spans="2:11" ht="14.1" customHeight="1" x14ac:dyDescent="0.2">
      <c r="B914" s="309">
        <v>41452</v>
      </c>
      <c r="C914" s="310" t="s">
        <v>754</v>
      </c>
      <c r="D914" s="310" t="s">
        <v>856</v>
      </c>
      <c r="E914" s="374" t="s">
        <v>1034</v>
      </c>
      <c r="F914" s="362">
        <v>58</v>
      </c>
      <c r="G914" s="362">
        <f t="shared" si="14"/>
        <v>120</v>
      </c>
      <c r="H914" s="362">
        <v>6960</v>
      </c>
      <c r="I914" s="363">
        <v>1.0783525376145169E-2</v>
      </c>
      <c r="J914" s="363">
        <v>8.9862711467876408E-5</v>
      </c>
      <c r="K914" s="362">
        <v>0</v>
      </c>
    </row>
    <row r="915" spans="2:11" ht="14.1" customHeight="1" x14ac:dyDescent="0.2">
      <c r="B915" s="309">
        <v>41452</v>
      </c>
      <c r="C915" s="310" t="s">
        <v>716</v>
      </c>
      <c r="D915" s="310" t="s">
        <v>541</v>
      </c>
      <c r="E915" s="374" t="s">
        <v>1035</v>
      </c>
      <c r="F915" s="362">
        <v>28</v>
      </c>
      <c r="G915" s="362">
        <f t="shared" si="14"/>
        <v>150</v>
      </c>
      <c r="H915" s="362">
        <v>4200</v>
      </c>
      <c r="I915" s="363">
        <v>6.507299795949671E-3</v>
      </c>
      <c r="J915" s="363">
        <v>4.3381998639664469E-5</v>
      </c>
      <c r="K915" s="362">
        <v>0</v>
      </c>
    </row>
    <row r="916" spans="2:11" ht="14.1" customHeight="1" x14ac:dyDescent="0.2">
      <c r="B916" s="309">
        <v>41452</v>
      </c>
      <c r="C916" s="310" t="s">
        <v>639</v>
      </c>
      <c r="D916" s="310" t="s">
        <v>541</v>
      </c>
      <c r="E916" s="374" t="s">
        <v>1038</v>
      </c>
      <c r="F916" s="362">
        <v>22</v>
      </c>
      <c r="G916" s="362">
        <f t="shared" si="14"/>
        <v>285</v>
      </c>
      <c r="H916" s="362">
        <v>6270</v>
      </c>
      <c r="I916" s="363">
        <v>9.7144689810962949E-3</v>
      </c>
      <c r="J916" s="363">
        <v>3.4085856074022085E-5</v>
      </c>
      <c r="K916" s="362">
        <v>0</v>
      </c>
    </row>
    <row r="917" spans="2:11" ht="14.1" customHeight="1" x14ac:dyDescent="0.2">
      <c r="B917" s="309">
        <v>41452</v>
      </c>
      <c r="C917" s="310" t="s">
        <v>634</v>
      </c>
      <c r="D917" s="310" t="s">
        <v>541</v>
      </c>
      <c r="E917" s="374" t="s">
        <v>1035</v>
      </c>
      <c r="F917" s="362">
        <v>304</v>
      </c>
      <c r="G917" s="362">
        <f t="shared" si="14"/>
        <v>395</v>
      </c>
      <c r="H917" s="362">
        <v>120080</v>
      </c>
      <c r="I917" s="363">
        <v>0.18604679988038964</v>
      </c>
      <c r="J917" s="363">
        <v>4.7100455665921424E-4</v>
      </c>
      <c r="K917" s="362">
        <v>0</v>
      </c>
    </row>
    <row r="918" spans="2:11" ht="14.1" customHeight="1" x14ac:dyDescent="0.2">
      <c r="B918" s="309">
        <v>41451</v>
      </c>
      <c r="C918" s="310" t="s">
        <v>720</v>
      </c>
      <c r="D918" s="310" t="s">
        <v>856</v>
      </c>
      <c r="E918" s="374" t="s">
        <v>1034</v>
      </c>
      <c r="F918" s="362">
        <v>13</v>
      </c>
      <c r="G918" s="362">
        <f t="shared" si="14"/>
        <v>1890</v>
      </c>
      <c r="H918" s="362">
        <v>24570</v>
      </c>
      <c r="I918" s="363">
        <v>3.8067703806305572E-2</v>
      </c>
      <c r="J918" s="363">
        <v>2.0141642225558506E-5</v>
      </c>
      <c r="K918" s="362">
        <v>0</v>
      </c>
    </row>
    <row r="919" spans="2:11" ht="14.1" customHeight="1" x14ac:dyDescent="0.2">
      <c r="B919" s="309">
        <v>41452</v>
      </c>
      <c r="C919" s="310" t="s">
        <v>569</v>
      </c>
      <c r="D919" s="310" t="s">
        <v>541</v>
      </c>
      <c r="E919" s="374" t="s">
        <v>1034</v>
      </c>
      <c r="F919" s="362">
        <v>2</v>
      </c>
      <c r="G919" s="362">
        <f t="shared" si="14"/>
        <v>555</v>
      </c>
      <c r="H919" s="362">
        <v>1110</v>
      </c>
      <c r="I919" s="363">
        <v>1.7197863746438416E-3</v>
      </c>
      <c r="J919" s="363">
        <v>3.0987141885474623E-6</v>
      </c>
      <c r="K919" s="362">
        <v>0</v>
      </c>
    </row>
    <row r="920" spans="2:11" ht="14.1" customHeight="1" x14ac:dyDescent="0.2">
      <c r="B920" s="309">
        <v>41452</v>
      </c>
      <c r="C920" s="310" t="s">
        <v>728</v>
      </c>
      <c r="D920" s="310" t="s">
        <v>856</v>
      </c>
      <c r="E920" s="374" t="s">
        <v>1034</v>
      </c>
      <c r="F920" s="362">
        <v>49</v>
      </c>
      <c r="G920" s="362">
        <f t="shared" si="14"/>
        <v>630</v>
      </c>
      <c r="H920" s="362">
        <v>30870</v>
      </c>
      <c r="I920" s="363">
        <v>4.7828653500230078E-2</v>
      </c>
      <c r="J920" s="363">
        <v>7.5918497619412826E-5</v>
      </c>
      <c r="K920" s="362">
        <v>0</v>
      </c>
    </row>
    <row r="921" spans="2:11" ht="14.1" customHeight="1" x14ac:dyDescent="0.2">
      <c r="B921" s="309">
        <v>41452</v>
      </c>
      <c r="C921" s="310" t="s">
        <v>720</v>
      </c>
      <c r="D921" s="310" t="s">
        <v>541</v>
      </c>
      <c r="E921" s="374" t="s">
        <v>1034</v>
      </c>
      <c r="F921" s="362">
        <v>52</v>
      </c>
      <c r="G921" s="362">
        <f t="shared" si="14"/>
        <v>245</v>
      </c>
      <c r="H921" s="362">
        <v>12740</v>
      </c>
      <c r="I921" s="363">
        <v>1.9738809381047336E-2</v>
      </c>
      <c r="J921" s="363">
        <v>8.0566568902234025E-5</v>
      </c>
      <c r="K921" s="362">
        <v>0</v>
      </c>
    </row>
    <row r="922" spans="2:11" ht="14.1" customHeight="1" x14ac:dyDescent="0.2">
      <c r="B922" s="309">
        <v>41453</v>
      </c>
      <c r="C922" s="310" t="s">
        <v>996</v>
      </c>
      <c r="D922" s="310" t="s">
        <v>541</v>
      </c>
      <c r="E922" s="374" t="s">
        <v>1034</v>
      </c>
      <c r="F922" s="362">
        <v>38</v>
      </c>
      <c r="G922" s="362">
        <f t="shared" si="14"/>
        <v>91.899999999999991</v>
      </c>
      <c r="H922" s="362">
        <v>3492.2</v>
      </c>
      <c r="I922" s="363">
        <v>5.4106648446227232E-3</v>
      </c>
      <c r="J922" s="363">
        <v>5.887556958240178E-5</v>
      </c>
      <c r="K922" s="362">
        <v>0</v>
      </c>
    </row>
    <row r="923" spans="2:11" ht="14.1" customHeight="1" x14ac:dyDescent="0.2">
      <c r="B923" s="309">
        <v>41453</v>
      </c>
      <c r="C923" s="310" t="s">
        <v>629</v>
      </c>
      <c r="D923" s="310" t="s">
        <v>541</v>
      </c>
      <c r="E923" s="374" t="s">
        <v>1035</v>
      </c>
      <c r="F923" s="362">
        <v>66</v>
      </c>
      <c r="G923" s="362">
        <f t="shared" si="14"/>
        <v>270</v>
      </c>
      <c r="H923" s="362">
        <v>17820</v>
      </c>
      <c r="I923" s="363">
        <v>2.7609543419957888E-2</v>
      </c>
      <c r="J923" s="363">
        <v>1.0225756822206625E-4</v>
      </c>
      <c r="K923" s="362">
        <v>0</v>
      </c>
    </row>
    <row r="924" spans="2:11" ht="14.1" customHeight="1" x14ac:dyDescent="0.2">
      <c r="B924" s="309">
        <v>41453</v>
      </c>
      <c r="C924" s="310" t="s">
        <v>599</v>
      </c>
      <c r="D924" s="310" t="s">
        <v>541</v>
      </c>
      <c r="E924" s="374" t="s">
        <v>1034</v>
      </c>
      <c r="F924" s="362">
        <v>18</v>
      </c>
      <c r="G924" s="362">
        <f t="shared" si="14"/>
        <v>360</v>
      </c>
      <c r="H924" s="362">
        <v>6480</v>
      </c>
      <c r="I924" s="363">
        <v>1.0039833970893778E-2</v>
      </c>
      <c r="J924" s="363">
        <v>2.7888427696927162E-5</v>
      </c>
      <c r="K924" s="362">
        <v>0</v>
      </c>
    </row>
    <row r="925" spans="2:11" ht="14.1" customHeight="1" x14ac:dyDescent="0.2">
      <c r="B925" s="309">
        <v>41453</v>
      </c>
      <c r="C925" s="310" t="s">
        <v>787</v>
      </c>
      <c r="D925" s="310" t="s">
        <v>541</v>
      </c>
      <c r="E925" s="374" t="s">
        <v>1035</v>
      </c>
      <c r="F925" s="362">
        <v>103</v>
      </c>
      <c r="G925" s="362">
        <f t="shared" si="14"/>
        <v>375</v>
      </c>
      <c r="H925" s="362">
        <v>38625</v>
      </c>
      <c r="I925" s="363">
        <v>5.9843917766322863E-2</v>
      </c>
      <c r="J925" s="363">
        <v>1.5958378071019431E-4</v>
      </c>
      <c r="K925" s="362">
        <v>0</v>
      </c>
    </row>
    <row r="926" spans="2:11" ht="14.1" customHeight="1" x14ac:dyDescent="0.2">
      <c r="B926" s="309">
        <v>41453</v>
      </c>
      <c r="C926" s="310" t="s">
        <v>649</v>
      </c>
      <c r="D926" s="310" t="s">
        <v>541</v>
      </c>
      <c r="E926" s="374" t="s">
        <v>1034</v>
      </c>
      <c r="F926" s="362">
        <v>8</v>
      </c>
      <c r="G926" s="362">
        <f t="shared" si="14"/>
        <v>145</v>
      </c>
      <c r="H926" s="362">
        <v>1160</v>
      </c>
      <c r="I926" s="363">
        <v>1.7972542293575281E-3</v>
      </c>
      <c r="J926" s="363">
        <v>1.2394856754189849E-5</v>
      </c>
      <c r="K926" s="362">
        <v>0</v>
      </c>
    </row>
    <row r="927" spans="2:11" ht="14.1" customHeight="1" x14ac:dyDescent="0.2">
      <c r="B927" s="309">
        <v>41453</v>
      </c>
      <c r="C927" s="310" t="s">
        <v>958</v>
      </c>
      <c r="D927" s="310" t="s">
        <v>541</v>
      </c>
      <c r="E927" s="374" t="s">
        <v>1037</v>
      </c>
      <c r="F927" s="362">
        <v>74</v>
      </c>
      <c r="G927" s="362">
        <f t="shared" si="14"/>
        <v>425</v>
      </c>
      <c r="H927" s="362">
        <v>31450</v>
      </c>
      <c r="I927" s="363">
        <v>4.8727280614908844E-2</v>
      </c>
      <c r="J927" s="363">
        <v>1.146524249762561E-4</v>
      </c>
      <c r="K927" s="362">
        <v>0</v>
      </c>
    </row>
    <row r="928" spans="2:11" ht="14.1" customHeight="1" x14ac:dyDescent="0.2">
      <c r="B928" s="309">
        <v>41454</v>
      </c>
      <c r="C928" s="310" t="s">
        <v>852</v>
      </c>
      <c r="D928" s="310" t="s">
        <v>541</v>
      </c>
      <c r="E928" s="374" t="s">
        <v>1034</v>
      </c>
      <c r="F928" s="362">
        <v>91</v>
      </c>
      <c r="G928" s="362">
        <f t="shared" si="14"/>
        <v>420</v>
      </c>
      <c r="H928" s="362">
        <v>38220</v>
      </c>
      <c r="I928" s="363">
        <v>5.9216428143142E-2</v>
      </c>
      <c r="J928" s="363">
        <v>1.4099149557890954E-4</v>
      </c>
      <c r="K928" s="362">
        <v>0</v>
      </c>
    </row>
    <row r="929" spans="2:11" ht="14.1" customHeight="1" x14ac:dyDescent="0.2">
      <c r="B929" s="309">
        <v>41455</v>
      </c>
      <c r="C929" s="310" t="s">
        <v>679</v>
      </c>
      <c r="D929" s="310" t="s">
        <v>541</v>
      </c>
      <c r="E929" s="374" t="s">
        <v>1035</v>
      </c>
      <c r="F929" s="362">
        <v>1</v>
      </c>
      <c r="G929" s="362">
        <f t="shared" si="14"/>
        <v>70</v>
      </c>
      <c r="H929" s="362">
        <v>70</v>
      </c>
      <c r="I929" s="363">
        <v>1.0845499659916118E-4</v>
      </c>
      <c r="J929" s="363">
        <v>1.5493570942737311E-6</v>
      </c>
      <c r="K929" s="362">
        <v>0</v>
      </c>
    </row>
    <row r="930" spans="2:11" ht="14.1" customHeight="1" x14ac:dyDescent="0.2">
      <c r="B930" s="309">
        <v>41455</v>
      </c>
      <c r="C930" s="310" t="s">
        <v>768</v>
      </c>
      <c r="D930" s="310" t="s">
        <v>541</v>
      </c>
      <c r="E930" s="374" t="s">
        <v>1035</v>
      </c>
      <c r="F930" s="362">
        <v>2</v>
      </c>
      <c r="G930" s="362">
        <f t="shared" si="14"/>
        <v>320</v>
      </c>
      <c r="H930" s="362">
        <v>640</v>
      </c>
      <c r="I930" s="363">
        <v>9.915885403351879E-4</v>
      </c>
      <c r="J930" s="363">
        <v>3.0987141885474623E-6</v>
      </c>
      <c r="K930" s="362">
        <v>0</v>
      </c>
    </row>
    <row r="931" spans="2:11" ht="14.1" customHeight="1" x14ac:dyDescent="0.2">
      <c r="B931" s="309">
        <v>41455</v>
      </c>
      <c r="C931" s="310" t="s">
        <v>590</v>
      </c>
      <c r="D931" s="310" t="s">
        <v>541</v>
      </c>
      <c r="E931" s="374" t="s">
        <v>1034</v>
      </c>
      <c r="F931" s="362">
        <v>38</v>
      </c>
      <c r="G931" s="362">
        <f t="shared" si="14"/>
        <v>330</v>
      </c>
      <c r="H931" s="362">
        <v>12540</v>
      </c>
      <c r="I931" s="363">
        <v>1.942893796219259E-2</v>
      </c>
      <c r="J931" s="363">
        <v>5.887556958240178E-5</v>
      </c>
      <c r="K931" s="362">
        <v>0</v>
      </c>
    </row>
    <row r="932" spans="2:11" ht="14.1" customHeight="1" x14ac:dyDescent="0.2">
      <c r="B932" s="309">
        <v>41455</v>
      </c>
      <c r="C932" s="310" t="s">
        <v>597</v>
      </c>
      <c r="D932" s="310" t="s">
        <v>541</v>
      </c>
      <c r="E932" s="374" t="s">
        <v>1034</v>
      </c>
      <c r="F932" s="362">
        <v>131</v>
      </c>
      <c r="G932" s="362">
        <f t="shared" si="14"/>
        <v>420</v>
      </c>
      <c r="H932" s="362">
        <v>55020</v>
      </c>
      <c r="I932" s="363">
        <v>8.5245627326940687E-2</v>
      </c>
      <c r="J932" s="363">
        <v>2.0296577934985878E-4</v>
      </c>
      <c r="K932" s="362">
        <v>0</v>
      </c>
    </row>
    <row r="933" spans="2:11" ht="14.1" customHeight="1" x14ac:dyDescent="0.2">
      <c r="B933" s="309">
        <v>41455</v>
      </c>
      <c r="C933" s="310" t="s">
        <v>963</v>
      </c>
      <c r="D933" s="310" t="s">
        <v>541</v>
      </c>
      <c r="E933" s="374" t="s">
        <v>1034</v>
      </c>
      <c r="F933" s="362">
        <v>24</v>
      </c>
      <c r="G933" s="362">
        <f t="shared" si="14"/>
        <v>480</v>
      </c>
      <c r="H933" s="362">
        <v>11520</v>
      </c>
      <c r="I933" s="363">
        <v>1.7848593726033382E-2</v>
      </c>
      <c r="J933" s="363">
        <v>3.7184570262569549E-5</v>
      </c>
      <c r="K933" s="362">
        <v>0</v>
      </c>
    </row>
    <row r="934" spans="2:11" ht="14.1" customHeight="1" x14ac:dyDescent="0.2">
      <c r="B934" s="309">
        <v>41455</v>
      </c>
      <c r="C934" s="310" t="s">
        <v>818</v>
      </c>
      <c r="D934" s="310" t="s">
        <v>541</v>
      </c>
      <c r="E934" s="374" t="s">
        <v>1035</v>
      </c>
      <c r="F934" s="362">
        <v>213</v>
      </c>
      <c r="G934" s="362">
        <f t="shared" si="14"/>
        <v>465</v>
      </c>
      <c r="H934" s="362">
        <v>99045</v>
      </c>
      <c r="I934" s="363">
        <v>0.15345607340234169</v>
      </c>
      <c r="J934" s="363">
        <v>3.3001306108030475E-4</v>
      </c>
      <c r="K934" s="362">
        <v>0</v>
      </c>
    </row>
    <row r="935" spans="2:11" ht="14.1" customHeight="1" x14ac:dyDescent="0.2">
      <c r="B935" s="309">
        <v>41455</v>
      </c>
      <c r="C935" s="310" t="s">
        <v>758</v>
      </c>
      <c r="D935" s="310" t="s">
        <v>541</v>
      </c>
      <c r="E935" s="374" t="s">
        <v>1034</v>
      </c>
      <c r="F935" s="362">
        <v>65</v>
      </c>
      <c r="G935" s="362">
        <f t="shared" si="14"/>
        <v>490</v>
      </c>
      <c r="H935" s="362">
        <v>31850</v>
      </c>
      <c r="I935" s="363">
        <v>4.9347023452618335E-2</v>
      </c>
      <c r="J935" s="363">
        <v>1.0070821112779252E-4</v>
      </c>
      <c r="K935" s="362">
        <v>0</v>
      </c>
    </row>
    <row r="936" spans="2:11" ht="14.1" customHeight="1" x14ac:dyDescent="0.2">
      <c r="B936" s="309">
        <v>41455</v>
      </c>
      <c r="C936" s="310" t="s">
        <v>671</v>
      </c>
      <c r="D936" s="310" t="s">
        <v>541</v>
      </c>
      <c r="E936" s="374" t="s">
        <v>1039</v>
      </c>
      <c r="F936" s="362">
        <v>3</v>
      </c>
      <c r="G936" s="362">
        <f t="shared" si="14"/>
        <v>582</v>
      </c>
      <c r="H936" s="362">
        <v>1746</v>
      </c>
      <c r="I936" s="363">
        <v>2.7051774866019345E-3</v>
      </c>
      <c r="J936" s="363">
        <v>4.6480712828211936E-6</v>
      </c>
      <c r="K936" s="362">
        <v>0</v>
      </c>
    </row>
    <row r="937" spans="2:11" ht="14.1" customHeight="1" x14ac:dyDescent="0.2">
      <c r="B937" s="309">
        <v>41456</v>
      </c>
      <c r="C937" s="310" t="s">
        <v>746</v>
      </c>
      <c r="D937" s="310" t="s">
        <v>541</v>
      </c>
      <c r="E937" s="374" t="s">
        <v>1035</v>
      </c>
      <c r="F937" s="362">
        <v>21</v>
      </c>
      <c r="G937" s="362">
        <f t="shared" si="14"/>
        <v>145</v>
      </c>
      <c r="H937" s="362">
        <v>3045</v>
      </c>
      <c r="I937" s="363">
        <v>4.7320597436140508E-3</v>
      </c>
      <c r="J937" s="363">
        <v>3.2634894783545177E-5</v>
      </c>
      <c r="K937" s="362">
        <v>0</v>
      </c>
    </row>
    <row r="938" spans="2:11" ht="14.1" customHeight="1" x14ac:dyDescent="0.2">
      <c r="B938" s="309">
        <v>41456</v>
      </c>
      <c r="C938" s="310" t="s">
        <v>871</v>
      </c>
      <c r="D938" s="310" t="s">
        <v>856</v>
      </c>
      <c r="E938" s="374" t="s">
        <v>1034</v>
      </c>
      <c r="F938" s="362">
        <v>32</v>
      </c>
      <c r="G938" s="362">
        <f t="shared" si="14"/>
        <v>186</v>
      </c>
      <c r="H938" s="362">
        <v>5952</v>
      </c>
      <c r="I938" s="363">
        <v>9.2496616072219474E-3</v>
      </c>
      <c r="J938" s="363">
        <v>4.9729363479687888E-5</v>
      </c>
      <c r="K938" s="362">
        <v>0</v>
      </c>
    </row>
    <row r="939" spans="2:11" ht="14.1" customHeight="1" x14ac:dyDescent="0.2">
      <c r="B939" s="309">
        <v>41456</v>
      </c>
      <c r="C939" s="310" t="s">
        <v>946</v>
      </c>
      <c r="D939" s="310" t="s">
        <v>856</v>
      </c>
      <c r="E939" s="374" t="s">
        <v>1034</v>
      </c>
      <c r="F939" s="362">
        <v>14</v>
      </c>
      <c r="G939" s="362">
        <f t="shared" si="14"/>
        <v>275</v>
      </c>
      <c r="H939" s="362">
        <v>3850</v>
      </c>
      <c r="I939" s="363">
        <v>5.9830640436499489E-3</v>
      </c>
      <c r="J939" s="363">
        <v>2.175659652236345E-5</v>
      </c>
      <c r="K939" s="362">
        <v>0</v>
      </c>
    </row>
    <row r="940" spans="2:11" ht="14.1" customHeight="1" x14ac:dyDescent="0.2">
      <c r="B940" s="309">
        <v>41456</v>
      </c>
      <c r="C940" s="310" t="s">
        <v>710</v>
      </c>
      <c r="D940" s="310" t="s">
        <v>541</v>
      </c>
      <c r="E940" s="374" t="s">
        <v>1034</v>
      </c>
      <c r="F940" s="362">
        <v>66</v>
      </c>
      <c r="G940" s="362">
        <f t="shared" si="14"/>
        <v>365</v>
      </c>
      <c r="H940" s="362">
        <v>24090</v>
      </c>
      <c r="I940" s="363">
        <v>3.7436886444552536E-2</v>
      </c>
      <c r="J940" s="363">
        <v>1.0256681217685627E-4</v>
      </c>
      <c r="K940" s="362">
        <v>0</v>
      </c>
    </row>
    <row r="941" spans="2:11" ht="14.1" customHeight="1" x14ac:dyDescent="0.2">
      <c r="B941" s="309">
        <v>41456</v>
      </c>
      <c r="C941" s="310" t="s">
        <v>691</v>
      </c>
      <c r="D941" s="310" t="s">
        <v>541</v>
      </c>
      <c r="E941" s="374" t="s">
        <v>1039</v>
      </c>
      <c r="F941" s="362">
        <v>121</v>
      </c>
      <c r="G941" s="362">
        <f t="shared" si="14"/>
        <v>415</v>
      </c>
      <c r="H941" s="362">
        <v>50215</v>
      </c>
      <c r="I941" s="363">
        <v>7.8036249597891474E-2</v>
      </c>
      <c r="J941" s="363">
        <v>1.8803915565756982E-4</v>
      </c>
      <c r="K941" s="362">
        <v>0</v>
      </c>
    </row>
    <row r="942" spans="2:11" ht="14.1" customHeight="1" x14ac:dyDescent="0.2">
      <c r="B942" s="309">
        <v>41457</v>
      </c>
      <c r="C942" s="310" t="s">
        <v>638</v>
      </c>
      <c r="D942" s="310" t="s">
        <v>541</v>
      </c>
      <c r="E942" s="374" t="s">
        <v>1038</v>
      </c>
      <c r="F942" s="362">
        <v>20</v>
      </c>
      <c r="G942" s="362">
        <f t="shared" si="14"/>
        <v>155</v>
      </c>
      <c r="H942" s="362">
        <v>3100</v>
      </c>
      <c r="I942" s="363">
        <v>4.8175320870947639E-3</v>
      </c>
      <c r="J942" s="363">
        <v>3.1080852174804932E-5</v>
      </c>
      <c r="K942" s="362">
        <v>0</v>
      </c>
    </row>
    <row r="943" spans="2:11" ht="14.1" customHeight="1" x14ac:dyDescent="0.2">
      <c r="B943" s="309">
        <v>41457</v>
      </c>
      <c r="C943" s="310" t="s">
        <v>979</v>
      </c>
      <c r="D943" s="310" t="s">
        <v>541</v>
      </c>
      <c r="E943" s="374" t="s">
        <v>1034</v>
      </c>
      <c r="F943" s="362">
        <v>29</v>
      </c>
      <c r="G943" s="362">
        <f t="shared" si="14"/>
        <v>165</v>
      </c>
      <c r="H943" s="362">
        <v>4785</v>
      </c>
      <c r="I943" s="363">
        <v>7.4360938828220789E-3</v>
      </c>
      <c r="J943" s="363">
        <v>4.5067235653467145E-5</v>
      </c>
      <c r="K943" s="362">
        <v>0</v>
      </c>
    </row>
    <row r="944" spans="2:11" ht="14.1" customHeight="1" x14ac:dyDescent="0.2">
      <c r="B944" s="309">
        <v>41457</v>
      </c>
      <c r="C944" s="310" t="s">
        <v>794</v>
      </c>
      <c r="D944" s="310" t="s">
        <v>541</v>
      </c>
      <c r="E944" s="374" t="s">
        <v>1034</v>
      </c>
      <c r="F944" s="362">
        <v>9</v>
      </c>
      <c r="G944" s="362">
        <f t="shared" si="14"/>
        <v>195</v>
      </c>
      <c r="H944" s="362">
        <v>1755</v>
      </c>
      <c r="I944" s="363">
        <v>2.7273447783391323E-3</v>
      </c>
      <c r="J944" s="363">
        <v>1.3986383478662217E-5</v>
      </c>
      <c r="K944" s="362">
        <v>0</v>
      </c>
    </row>
    <row r="945" spans="2:11" ht="14.1" customHeight="1" x14ac:dyDescent="0.2">
      <c r="B945" s="309">
        <v>41457</v>
      </c>
      <c r="C945" s="310" t="s">
        <v>792</v>
      </c>
      <c r="D945" s="310" t="s">
        <v>541</v>
      </c>
      <c r="E945" s="374" t="s">
        <v>1034</v>
      </c>
      <c r="F945" s="362">
        <v>48</v>
      </c>
      <c r="G945" s="362">
        <f t="shared" si="14"/>
        <v>300</v>
      </c>
      <c r="H945" s="362">
        <v>14400</v>
      </c>
      <c r="I945" s="363">
        <v>2.2378213565859548E-2</v>
      </c>
      <c r="J945" s="363">
        <v>7.4594045219531825E-5</v>
      </c>
      <c r="K945" s="362">
        <v>0</v>
      </c>
    </row>
    <row r="946" spans="2:11" ht="14.1" customHeight="1" x14ac:dyDescent="0.2">
      <c r="B946" s="309">
        <v>41457</v>
      </c>
      <c r="C946" s="310" t="s">
        <v>824</v>
      </c>
      <c r="D946" s="310" t="s">
        <v>541</v>
      </c>
      <c r="E946" s="374" t="s">
        <v>1035</v>
      </c>
      <c r="F946" s="362">
        <v>2</v>
      </c>
      <c r="G946" s="362">
        <f t="shared" si="14"/>
        <v>180</v>
      </c>
      <c r="H946" s="362">
        <v>360</v>
      </c>
      <c r="I946" s="363">
        <v>5.5945533914648871E-4</v>
      </c>
      <c r="J946" s="363">
        <v>3.108085217480493E-6</v>
      </c>
      <c r="K946" s="362">
        <v>0</v>
      </c>
    </row>
    <row r="947" spans="2:11" ht="14.1" customHeight="1" x14ac:dyDescent="0.2">
      <c r="B947" s="309">
        <v>41457</v>
      </c>
      <c r="C947" s="310" t="s">
        <v>606</v>
      </c>
      <c r="D947" s="310" t="s">
        <v>541</v>
      </c>
      <c r="E947" s="374" t="s">
        <v>1034</v>
      </c>
      <c r="F947" s="362">
        <v>5</v>
      </c>
      <c r="G947" s="362">
        <f t="shared" si="14"/>
        <v>270</v>
      </c>
      <c r="H947" s="362">
        <v>1350</v>
      </c>
      <c r="I947" s="363">
        <v>2.0979575217993326E-3</v>
      </c>
      <c r="J947" s="363">
        <v>7.7702130437012329E-6</v>
      </c>
      <c r="K947" s="362">
        <v>0</v>
      </c>
    </row>
    <row r="948" spans="2:11" ht="14.1" customHeight="1" x14ac:dyDescent="0.2">
      <c r="B948" s="309">
        <v>41457</v>
      </c>
      <c r="C948" s="310" t="s">
        <v>629</v>
      </c>
      <c r="D948" s="310" t="s">
        <v>541</v>
      </c>
      <c r="E948" s="374" t="s">
        <v>1035</v>
      </c>
      <c r="F948" s="362">
        <v>231</v>
      </c>
      <c r="G948" s="362">
        <f t="shared" si="14"/>
        <v>320</v>
      </c>
      <c r="H948" s="362">
        <v>73920</v>
      </c>
      <c r="I948" s="363">
        <v>0.11487482963807902</v>
      </c>
      <c r="J948" s="363">
        <v>3.5898384261899693E-4</v>
      </c>
      <c r="K948" s="362">
        <v>0</v>
      </c>
    </row>
    <row r="949" spans="2:11" ht="14.1" customHeight="1" x14ac:dyDescent="0.2">
      <c r="B949" s="309">
        <v>41457</v>
      </c>
      <c r="C949" s="310" t="s">
        <v>638</v>
      </c>
      <c r="D949" s="310" t="s">
        <v>541</v>
      </c>
      <c r="E949" s="374" t="s">
        <v>1034</v>
      </c>
      <c r="F949" s="362">
        <v>5</v>
      </c>
      <c r="G949" s="362">
        <f t="shared" si="14"/>
        <v>330</v>
      </c>
      <c r="H949" s="362">
        <v>1650</v>
      </c>
      <c r="I949" s="363">
        <v>2.5641703044214067E-3</v>
      </c>
      <c r="J949" s="363">
        <v>7.7702130437012329E-6</v>
      </c>
      <c r="K949" s="362">
        <v>0</v>
      </c>
    </row>
    <row r="950" spans="2:11" ht="14.1" customHeight="1" x14ac:dyDescent="0.2">
      <c r="B950" s="309">
        <v>41457</v>
      </c>
      <c r="C950" s="310" t="s">
        <v>597</v>
      </c>
      <c r="D950" s="310" t="s">
        <v>541</v>
      </c>
      <c r="E950" s="374" t="s">
        <v>1034</v>
      </c>
      <c r="F950" s="362">
        <v>45</v>
      </c>
      <c r="G950" s="362">
        <f t="shared" si="14"/>
        <v>455</v>
      </c>
      <c r="H950" s="362">
        <v>20475</v>
      </c>
      <c r="I950" s="363">
        <v>3.1819022413956545E-2</v>
      </c>
      <c r="J950" s="363">
        <v>6.9931917393311089E-5</v>
      </c>
      <c r="K950" s="362">
        <v>0</v>
      </c>
    </row>
    <row r="951" spans="2:11" ht="14.1" customHeight="1" x14ac:dyDescent="0.2">
      <c r="B951" s="309">
        <v>41457</v>
      </c>
      <c r="C951" s="310" t="s">
        <v>920</v>
      </c>
      <c r="D951" s="310" t="s">
        <v>541</v>
      </c>
      <c r="E951" s="374" t="s">
        <v>1042</v>
      </c>
      <c r="F951" s="362">
        <v>113</v>
      </c>
      <c r="G951" s="362">
        <f t="shared" si="14"/>
        <v>485</v>
      </c>
      <c r="H951" s="362">
        <v>54805</v>
      </c>
      <c r="I951" s="363">
        <v>8.5169305172009199E-2</v>
      </c>
      <c r="J951" s="363">
        <v>1.7560681478764786E-4</v>
      </c>
      <c r="K951" s="362">
        <v>0</v>
      </c>
    </row>
    <row r="952" spans="2:11" ht="14.1" customHeight="1" x14ac:dyDescent="0.2">
      <c r="B952" s="309">
        <v>41458</v>
      </c>
      <c r="C952" s="310" t="s">
        <v>984</v>
      </c>
      <c r="D952" s="310" t="s">
        <v>541</v>
      </c>
      <c r="E952" s="374" t="s">
        <v>1034</v>
      </c>
      <c r="F952" s="362">
        <v>76</v>
      </c>
      <c r="G952" s="362">
        <f t="shared" si="14"/>
        <v>240</v>
      </c>
      <c r="H952" s="362">
        <v>18240</v>
      </c>
      <c r="I952" s="363">
        <v>2.8345737183422096E-2</v>
      </c>
      <c r="J952" s="363">
        <v>1.1810723826425873E-4</v>
      </c>
      <c r="K952" s="362">
        <v>0</v>
      </c>
    </row>
    <row r="953" spans="2:11" ht="14.1" customHeight="1" x14ac:dyDescent="0.2">
      <c r="B953" s="309">
        <v>41458</v>
      </c>
      <c r="C953" s="310" t="s">
        <v>789</v>
      </c>
      <c r="D953" s="310" t="s">
        <v>541</v>
      </c>
      <c r="E953" s="374" t="s">
        <v>1034</v>
      </c>
      <c r="F953" s="362">
        <v>6</v>
      </c>
      <c r="G953" s="362">
        <f t="shared" si="14"/>
        <v>200</v>
      </c>
      <c r="H953" s="362">
        <v>1200</v>
      </c>
      <c r="I953" s="363">
        <v>1.8648511304882958E-3</v>
      </c>
      <c r="J953" s="363">
        <v>9.3242556524414781E-6</v>
      </c>
      <c r="K953" s="362">
        <v>0</v>
      </c>
    </row>
    <row r="954" spans="2:11" ht="14.1" customHeight="1" x14ac:dyDescent="0.2">
      <c r="B954" s="309">
        <v>41458</v>
      </c>
      <c r="C954" s="310" t="s">
        <v>911</v>
      </c>
      <c r="D954" s="310" t="s">
        <v>541</v>
      </c>
      <c r="E954" s="374" t="s">
        <v>1034</v>
      </c>
      <c r="F954" s="362">
        <v>55</v>
      </c>
      <c r="G954" s="362">
        <f t="shared" si="14"/>
        <v>300</v>
      </c>
      <c r="H954" s="362">
        <v>16500</v>
      </c>
      <c r="I954" s="363">
        <v>2.5641703044214065E-2</v>
      </c>
      <c r="J954" s="363">
        <v>8.5472343480713555E-5</v>
      </c>
      <c r="K954" s="362">
        <v>0</v>
      </c>
    </row>
    <row r="955" spans="2:11" ht="14.1" customHeight="1" x14ac:dyDescent="0.2">
      <c r="B955" s="309">
        <v>41458</v>
      </c>
      <c r="C955" s="310" t="s">
        <v>858</v>
      </c>
      <c r="D955" s="310" t="s">
        <v>856</v>
      </c>
      <c r="E955" s="374" t="s">
        <v>1037</v>
      </c>
      <c r="F955" s="362">
        <v>9</v>
      </c>
      <c r="G955" s="362">
        <f t="shared" si="14"/>
        <v>350</v>
      </c>
      <c r="H955" s="362">
        <v>3150</v>
      </c>
      <c r="I955" s="363">
        <v>4.8952342175317765E-3</v>
      </c>
      <c r="J955" s="363">
        <v>1.3986383478662217E-5</v>
      </c>
      <c r="K955" s="362">
        <v>0</v>
      </c>
    </row>
    <row r="956" spans="2:11" ht="14.1" customHeight="1" x14ac:dyDescent="0.2">
      <c r="B956" s="309">
        <v>41458</v>
      </c>
      <c r="C956" s="310" t="s">
        <v>744</v>
      </c>
      <c r="D956" s="310" t="s">
        <v>541</v>
      </c>
      <c r="E956" s="374" t="s">
        <v>1034</v>
      </c>
      <c r="F956" s="362">
        <v>149</v>
      </c>
      <c r="G956" s="362">
        <f t="shared" si="14"/>
        <v>405</v>
      </c>
      <c r="H956" s="362">
        <v>60345</v>
      </c>
      <c r="I956" s="363">
        <v>9.3778701224430175E-2</v>
      </c>
      <c r="J956" s="363">
        <v>2.3155234870229671E-4</v>
      </c>
      <c r="K956" s="362">
        <v>0</v>
      </c>
    </row>
    <row r="957" spans="2:11" ht="14.1" customHeight="1" x14ac:dyDescent="0.2">
      <c r="B957" s="309">
        <v>41458</v>
      </c>
      <c r="C957" s="310" t="s">
        <v>909</v>
      </c>
      <c r="D957" s="310" t="s">
        <v>541</v>
      </c>
      <c r="E957" s="374" t="s">
        <v>1039</v>
      </c>
      <c r="F957" s="362">
        <v>357</v>
      </c>
      <c r="G957" s="362">
        <f t="shared" si="14"/>
        <v>500</v>
      </c>
      <c r="H957" s="362">
        <v>178500</v>
      </c>
      <c r="I957" s="363">
        <v>0.27739660566013397</v>
      </c>
      <c r="J957" s="363">
        <v>5.5479321132026796E-4</v>
      </c>
      <c r="K957" s="362">
        <v>0</v>
      </c>
    </row>
    <row r="958" spans="2:11" ht="14.1" customHeight="1" x14ac:dyDescent="0.2">
      <c r="B958" s="309">
        <v>41459</v>
      </c>
      <c r="C958" s="310" t="s">
        <v>917</v>
      </c>
      <c r="D958" s="310" t="s">
        <v>541</v>
      </c>
      <c r="E958" s="374" t="s">
        <v>1034</v>
      </c>
      <c r="F958" s="362">
        <v>81</v>
      </c>
      <c r="G958" s="362">
        <f t="shared" si="14"/>
        <v>170</v>
      </c>
      <c r="H958" s="362">
        <v>13770</v>
      </c>
      <c r="I958" s="363">
        <v>2.1399166722353192E-2</v>
      </c>
      <c r="J958" s="363">
        <v>1.2587745130795996E-4</v>
      </c>
      <c r="K958" s="362">
        <v>0</v>
      </c>
    </row>
    <row r="959" spans="2:11" ht="14.1" customHeight="1" x14ac:dyDescent="0.2">
      <c r="B959" s="309">
        <v>41459</v>
      </c>
      <c r="C959" s="310" t="s">
        <v>636</v>
      </c>
      <c r="D959" s="310" t="s">
        <v>856</v>
      </c>
      <c r="E959" s="374" t="s">
        <v>1034</v>
      </c>
      <c r="F959" s="362">
        <v>24</v>
      </c>
      <c r="G959" s="362">
        <f t="shared" si="14"/>
        <v>255</v>
      </c>
      <c r="H959" s="362">
        <v>6120</v>
      </c>
      <c r="I959" s="363">
        <v>9.5107407654903085E-3</v>
      </c>
      <c r="J959" s="363">
        <v>3.7297022609765912E-5</v>
      </c>
      <c r="K959" s="362">
        <v>0</v>
      </c>
    </row>
    <row r="960" spans="2:11" ht="14.1" customHeight="1" x14ac:dyDescent="0.2">
      <c r="B960" s="309">
        <v>41459</v>
      </c>
      <c r="C960" s="310" t="s">
        <v>623</v>
      </c>
      <c r="D960" s="310" t="s">
        <v>541</v>
      </c>
      <c r="E960" s="374" t="s">
        <v>1034</v>
      </c>
      <c r="F960" s="362">
        <v>10</v>
      </c>
      <c r="G960" s="362">
        <f t="shared" si="14"/>
        <v>315</v>
      </c>
      <c r="H960" s="362">
        <v>3150</v>
      </c>
      <c r="I960" s="363">
        <v>4.8952342175317765E-3</v>
      </c>
      <c r="J960" s="363">
        <v>1.5540426087402466E-5</v>
      </c>
      <c r="K960" s="362">
        <v>0</v>
      </c>
    </row>
    <row r="961" spans="2:11" ht="14.1" customHeight="1" x14ac:dyDescent="0.2">
      <c r="B961" s="309">
        <v>41459</v>
      </c>
      <c r="C961" s="310" t="s">
        <v>975</v>
      </c>
      <c r="D961" s="310" t="s">
        <v>856</v>
      </c>
      <c r="E961" s="374" t="s">
        <v>1034</v>
      </c>
      <c r="F961" s="362">
        <v>43</v>
      </c>
      <c r="G961" s="362">
        <f t="shared" si="14"/>
        <v>320</v>
      </c>
      <c r="H961" s="362">
        <v>13760</v>
      </c>
      <c r="I961" s="363">
        <v>2.1383626296265792E-2</v>
      </c>
      <c r="J961" s="363">
        <v>6.6823832175830599E-5</v>
      </c>
      <c r="K961" s="362">
        <v>0</v>
      </c>
    </row>
    <row r="962" spans="2:11" ht="14.1" customHeight="1" x14ac:dyDescent="0.2">
      <c r="B962" s="309">
        <v>41459</v>
      </c>
      <c r="C962" s="310" t="s">
        <v>998</v>
      </c>
      <c r="D962" s="310" t="s">
        <v>541</v>
      </c>
      <c r="E962" s="374" t="s">
        <v>1034</v>
      </c>
      <c r="F962" s="362">
        <v>28</v>
      </c>
      <c r="G962" s="362">
        <f t="shared" si="14"/>
        <v>209</v>
      </c>
      <c r="H962" s="362">
        <v>5852</v>
      </c>
      <c r="I962" s="363">
        <v>9.0942573463479223E-3</v>
      </c>
      <c r="J962" s="363">
        <v>4.35131930447269E-5</v>
      </c>
      <c r="K962" s="362">
        <v>0</v>
      </c>
    </row>
    <row r="963" spans="2:11" ht="14.1" customHeight="1" x14ac:dyDescent="0.2">
      <c r="B963" s="309">
        <v>41459</v>
      </c>
      <c r="C963" s="310" t="s">
        <v>634</v>
      </c>
      <c r="D963" s="310" t="s">
        <v>541</v>
      </c>
      <c r="E963" s="374" t="s">
        <v>1034</v>
      </c>
      <c r="F963" s="362">
        <v>61</v>
      </c>
      <c r="G963" s="362">
        <f t="shared" si="14"/>
        <v>400</v>
      </c>
      <c r="H963" s="362">
        <v>24400</v>
      </c>
      <c r="I963" s="363">
        <v>3.7918639653262011E-2</v>
      </c>
      <c r="J963" s="363">
        <v>9.4796599133155026E-5</v>
      </c>
      <c r="K963" s="362">
        <v>0</v>
      </c>
    </row>
    <row r="964" spans="2:11" ht="14.1" customHeight="1" x14ac:dyDescent="0.2">
      <c r="B964" s="309">
        <v>41459</v>
      </c>
      <c r="C964" s="310" t="s">
        <v>594</v>
      </c>
      <c r="D964" s="310" t="s">
        <v>541</v>
      </c>
      <c r="E964" s="374" t="s">
        <v>1034</v>
      </c>
      <c r="F964" s="362">
        <v>113</v>
      </c>
      <c r="G964" s="362">
        <f t="shared" si="14"/>
        <v>360</v>
      </c>
      <c r="H964" s="362">
        <v>40680</v>
      </c>
      <c r="I964" s="363">
        <v>6.321845332355322E-2</v>
      </c>
      <c r="J964" s="363">
        <v>1.7560681478764786E-4</v>
      </c>
      <c r="K964" s="362">
        <v>0</v>
      </c>
    </row>
    <row r="965" spans="2:11" ht="14.1" customHeight="1" x14ac:dyDescent="0.2">
      <c r="B965" s="309">
        <v>41460</v>
      </c>
      <c r="C965" s="310" t="s">
        <v>632</v>
      </c>
      <c r="D965" s="310" t="s">
        <v>541</v>
      </c>
      <c r="E965" s="374" t="s">
        <v>1035</v>
      </c>
      <c r="F965" s="362">
        <v>43</v>
      </c>
      <c r="G965" s="362">
        <f t="shared" si="14"/>
        <v>130</v>
      </c>
      <c r="H965" s="362">
        <v>5590</v>
      </c>
      <c r="I965" s="363">
        <v>8.6870981828579778E-3</v>
      </c>
      <c r="J965" s="363">
        <v>6.6823832175830599E-5</v>
      </c>
      <c r="K965" s="362">
        <v>0</v>
      </c>
    </row>
    <row r="966" spans="2:11" ht="14.1" customHeight="1" x14ac:dyDescent="0.2">
      <c r="B966" s="309">
        <v>41460</v>
      </c>
      <c r="C966" s="310" t="s">
        <v>997</v>
      </c>
      <c r="D966" s="310" t="s">
        <v>541</v>
      </c>
      <c r="E966" s="374" t="s">
        <v>1038</v>
      </c>
      <c r="F966" s="362">
        <v>2</v>
      </c>
      <c r="G966" s="362">
        <f t="shared" si="14"/>
        <v>150</v>
      </c>
      <c r="H966" s="362">
        <v>300</v>
      </c>
      <c r="I966" s="363">
        <v>4.6621278262207395E-4</v>
      </c>
      <c r="J966" s="363">
        <v>3.108085217480493E-6</v>
      </c>
      <c r="K966" s="362">
        <v>0</v>
      </c>
    </row>
    <row r="967" spans="2:11" ht="14.1" customHeight="1" x14ac:dyDescent="0.2">
      <c r="B967" s="309">
        <v>41460</v>
      </c>
      <c r="C967" s="310" t="s">
        <v>805</v>
      </c>
      <c r="D967" s="310" t="s">
        <v>541</v>
      </c>
      <c r="E967" s="374" t="s">
        <v>1035</v>
      </c>
      <c r="F967" s="362">
        <v>106</v>
      </c>
      <c r="G967" s="362">
        <f t="shared" si="14"/>
        <v>80</v>
      </c>
      <c r="H967" s="362">
        <v>8480</v>
      </c>
      <c r="I967" s="363">
        <v>1.3178281322117289E-2</v>
      </c>
      <c r="J967" s="363">
        <v>1.6472851652646613E-4</v>
      </c>
      <c r="K967" s="362">
        <v>0</v>
      </c>
    </row>
    <row r="968" spans="2:11" ht="14.1" customHeight="1" x14ac:dyDescent="0.2">
      <c r="B968" s="309">
        <v>41460</v>
      </c>
      <c r="C968" s="310" t="s">
        <v>629</v>
      </c>
      <c r="D968" s="310" t="s">
        <v>541</v>
      </c>
      <c r="E968" s="374" t="s">
        <v>1037</v>
      </c>
      <c r="F968" s="362">
        <v>61</v>
      </c>
      <c r="G968" s="362">
        <f t="shared" ref="G968:G1031" si="15">H968/F968</f>
        <v>340</v>
      </c>
      <c r="H968" s="362">
        <v>20740</v>
      </c>
      <c r="I968" s="363">
        <v>3.223084370527271E-2</v>
      </c>
      <c r="J968" s="363">
        <v>9.4796599133155026E-5</v>
      </c>
      <c r="K968" s="362">
        <v>0</v>
      </c>
    </row>
    <row r="969" spans="2:11" ht="14.1" customHeight="1" x14ac:dyDescent="0.2">
      <c r="B969" s="309">
        <v>41460</v>
      </c>
      <c r="C969" s="310" t="s">
        <v>754</v>
      </c>
      <c r="D969" s="310" t="s">
        <v>541</v>
      </c>
      <c r="E969" s="374" t="s">
        <v>1034</v>
      </c>
      <c r="F969" s="362">
        <v>31</v>
      </c>
      <c r="G969" s="362">
        <f t="shared" si="15"/>
        <v>305</v>
      </c>
      <c r="H969" s="362">
        <v>9455</v>
      </c>
      <c r="I969" s="363">
        <v>1.469347286563903E-2</v>
      </c>
      <c r="J969" s="363">
        <v>4.8175320870947643E-5</v>
      </c>
      <c r="K969" s="362">
        <v>0</v>
      </c>
    </row>
    <row r="970" spans="2:11" ht="14.1" customHeight="1" x14ac:dyDescent="0.2">
      <c r="B970" s="309">
        <v>41460</v>
      </c>
      <c r="C970" s="310" t="s">
        <v>744</v>
      </c>
      <c r="D970" s="310" t="s">
        <v>541</v>
      </c>
      <c r="E970" s="374" t="s">
        <v>1034</v>
      </c>
      <c r="F970" s="362">
        <v>75</v>
      </c>
      <c r="G970" s="362">
        <f t="shared" si="15"/>
        <v>298</v>
      </c>
      <c r="H970" s="362">
        <v>22350</v>
      </c>
      <c r="I970" s="363">
        <v>3.4732852305344508E-2</v>
      </c>
      <c r="J970" s="363">
        <v>1.1655319565551849E-4</v>
      </c>
      <c r="K970" s="362">
        <v>0</v>
      </c>
    </row>
    <row r="971" spans="2:11" ht="14.1" customHeight="1" x14ac:dyDescent="0.2">
      <c r="B971" s="309">
        <v>41460</v>
      </c>
      <c r="C971" s="310" t="s">
        <v>639</v>
      </c>
      <c r="D971" s="310" t="s">
        <v>541</v>
      </c>
      <c r="E971" s="374" t="s">
        <v>1038</v>
      </c>
      <c r="F971" s="362">
        <v>23</v>
      </c>
      <c r="G971" s="362">
        <f t="shared" si="15"/>
        <v>450</v>
      </c>
      <c r="H971" s="362">
        <v>10350</v>
      </c>
      <c r="I971" s="363">
        <v>1.6084341000461549E-2</v>
      </c>
      <c r="J971" s="363">
        <v>3.5742980001025667E-5</v>
      </c>
      <c r="K971" s="362">
        <v>0</v>
      </c>
    </row>
    <row r="972" spans="2:11" ht="14.1" customHeight="1" x14ac:dyDescent="0.2">
      <c r="B972" s="309">
        <v>41462</v>
      </c>
      <c r="C972" s="310" t="s">
        <v>654</v>
      </c>
      <c r="D972" s="310" t="s">
        <v>541</v>
      </c>
      <c r="E972" s="374" t="s">
        <v>1035</v>
      </c>
      <c r="F972" s="362">
        <v>5</v>
      </c>
      <c r="G972" s="362">
        <f t="shared" si="15"/>
        <v>180</v>
      </c>
      <c r="H972" s="362">
        <v>900</v>
      </c>
      <c r="I972" s="363">
        <v>1.3986383478662217E-3</v>
      </c>
      <c r="J972" s="363">
        <v>7.7702130437012329E-6</v>
      </c>
      <c r="K972" s="362">
        <v>0</v>
      </c>
    </row>
    <row r="973" spans="2:11" ht="14.1" customHeight="1" x14ac:dyDescent="0.2">
      <c r="B973" s="309">
        <v>41462</v>
      </c>
      <c r="C973" s="310" t="s">
        <v>653</v>
      </c>
      <c r="D973" s="310" t="s">
        <v>541</v>
      </c>
      <c r="E973" s="374" t="s">
        <v>1034</v>
      </c>
      <c r="F973" s="362">
        <v>12</v>
      </c>
      <c r="G973" s="362">
        <f t="shared" si="15"/>
        <v>380</v>
      </c>
      <c r="H973" s="362">
        <v>4560</v>
      </c>
      <c r="I973" s="363">
        <v>7.0864342958555241E-3</v>
      </c>
      <c r="J973" s="363">
        <v>1.8648511304882956E-5</v>
      </c>
      <c r="K973" s="362">
        <v>0</v>
      </c>
    </row>
    <row r="974" spans="2:11" ht="14.1" customHeight="1" x14ac:dyDescent="0.2">
      <c r="B974" s="309">
        <v>41462</v>
      </c>
      <c r="C974" s="310" t="s">
        <v>641</v>
      </c>
      <c r="D974" s="310" t="s">
        <v>541</v>
      </c>
      <c r="E974" s="374" t="s">
        <v>1035</v>
      </c>
      <c r="F974" s="362">
        <v>30</v>
      </c>
      <c r="G974" s="362">
        <f t="shared" si="15"/>
        <v>480</v>
      </c>
      <c r="H974" s="362">
        <v>14400</v>
      </c>
      <c r="I974" s="363">
        <v>2.2378213565859548E-2</v>
      </c>
      <c r="J974" s="363">
        <v>4.6621278262207391E-5</v>
      </c>
      <c r="K974" s="362">
        <v>0</v>
      </c>
    </row>
    <row r="975" spans="2:11" ht="14.1" customHeight="1" x14ac:dyDescent="0.2">
      <c r="B975" s="309">
        <v>41462</v>
      </c>
      <c r="C975" s="310" t="s">
        <v>560</v>
      </c>
      <c r="D975" s="310" t="s">
        <v>541</v>
      </c>
      <c r="E975" s="374" t="s">
        <v>1034</v>
      </c>
      <c r="F975" s="362">
        <v>70</v>
      </c>
      <c r="G975" s="362">
        <f t="shared" si="15"/>
        <v>540</v>
      </c>
      <c r="H975" s="362">
        <v>37800</v>
      </c>
      <c r="I975" s="363">
        <v>5.8742810610381314E-2</v>
      </c>
      <c r="J975" s="363">
        <v>1.0878298261181725E-4</v>
      </c>
      <c r="K975" s="362">
        <v>0</v>
      </c>
    </row>
    <row r="976" spans="2:11" ht="14.1" customHeight="1" x14ac:dyDescent="0.2">
      <c r="B976" s="309">
        <v>41462</v>
      </c>
      <c r="C976" s="310" t="s">
        <v>822</v>
      </c>
      <c r="D976" s="310" t="s">
        <v>541</v>
      </c>
      <c r="E976" s="374" t="s">
        <v>1034</v>
      </c>
      <c r="F976" s="362">
        <v>7</v>
      </c>
      <c r="G976" s="362">
        <f t="shared" si="15"/>
        <v>540</v>
      </c>
      <c r="H976" s="362">
        <v>3780</v>
      </c>
      <c r="I976" s="363">
        <v>5.8742810610381314E-3</v>
      </c>
      <c r="J976" s="363">
        <v>1.0878298261181725E-5</v>
      </c>
      <c r="K976" s="362">
        <v>0</v>
      </c>
    </row>
    <row r="977" spans="2:11" ht="14.1" customHeight="1" x14ac:dyDescent="0.2">
      <c r="B977" s="309">
        <v>41463</v>
      </c>
      <c r="C977" s="310" t="s">
        <v>871</v>
      </c>
      <c r="D977" s="310" t="s">
        <v>541</v>
      </c>
      <c r="E977" s="374" t="s">
        <v>1034</v>
      </c>
      <c r="F977" s="362">
        <v>18</v>
      </c>
      <c r="G977" s="362">
        <f t="shared" si="15"/>
        <v>280</v>
      </c>
      <c r="H977" s="362">
        <v>5040</v>
      </c>
      <c r="I977" s="363">
        <v>7.8323747480508413E-3</v>
      </c>
      <c r="J977" s="363">
        <v>2.7972766957324434E-5</v>
      </c>
      <c r="K977" s="362">
        <v>0</v>
      </c>
    </row>
    <row r="978" spans="2:11" ht="14.1" customHeight="1" x14ac:dyDescent="0.2">
      <c r="B978" s="309">
        <v>41463</v>
      </c>
      <c r="C978" s="310" t="s">
        <v>979</v>
      </c>
      <c r="D978" s="310" t="s">
        <v>856</v>
      </c>
      <c r="E978" s="374" t="s">
        <v>1034</v>
      </c>
      <c r="F978" s="362">
        <v>77</v>
      </c>
      <c r="G978" s="362">
        <f t="shared" si="15"/>
        <v>435</v>
      </c>
      <c r="H978" s="362">
        <v>33495</v>
      </c>
      <c r="I978" s="363">
        <v>5.2052657179754554E-2</v>
      </c>
      <c r="J978" s="363">
        <v>1.1966128087299898E-4</v>
      </c>
      <c r="K978" s="362">
        <v>0</v>
      </c>
    </row>
    <row r="979" spans="2:11" ht="14.1" customHeight="1" x14ac:dyDescent="0.2">
      <c r="B979" s="309">
        <v>41464</v>
      </c>
      <c r="C979" s="310" t="s">
        <v>597</v>
      </c>
      <c r="D979" s="310" t="s">
        <v>856</v>
      </c>
      <c r="E979" s="374" t="s">
        <v>1034</v>
      </c>
      <c r="F979" s="362">
        <v>154</v>
      </c>
      <c r="G979" s="362">
        <f t="shared" si="15"/>
        <v>247</v>
      </c>
      <c r="H979" s="362">
        <v>38038</v>
      </c>
      <c r="I979" s="363">
        <v>5.9112672751261496E-2</v>
      </c>
      <c r="J979" s="363">
        <v>2.3932256174599795E-4</v>
      </c>
      <c r="K979" s="362">
        <v>0</v>
      </c>
    </row>
    <row r="980" spans="2:11" ht="14.1" customHeight="1" x14ac:dyDescent="0.2">
      <c r="B980" s="309">
        <v>41464</v>
      </c>
      <c r="C980" s="310" t="s">
        <v>833</v>
      </c>
      <c r="D980" s="310" t="s">
        <v>541</v>
      </c>
      <c r="E980" s="374" t="s">
        <v>1038</v>
      </c>
      <c r="F980" s="362">
        <v>36</v>
      </c>
      <c r="G980" s="362">
        <f t="shared" si="15"/>
        <v>268</v>
      </c>
      <c r="H980" s="362">
        <v>9648</v>
      </c>
      <c r="I980" s="363">
        <v>1.4993403089125898E-2</v>
      </c>
      <c r="J980" s="363">
        <v>5.5945533914648869E-5</v>
      </c>
      <c r="K980" s="362">
        <v>0</v>
      </c>
    </row>
    <row r="981" spans="2:11" ht="14.1" customHeight="1" x14ac:dyDescent="0.2">
      <c r="B981" s="309">
        <v>41464</v>
      </c>
      <c r="C981" s="310" t="s">
        <v>791</v>
      </c>
      <c r="D981" s="310" t="s">
        <v>541</v>
      </c>
      <c r="E981" s="374" t="s">
        <v>1035</v>
      </c>
      <c r="F981" s="362">
        <v>1</v>
      </c>
      <c r="G981" s="362">
        <f t="shared" si="15"/>
        <v>331</v>
      </c>
      <c r="H981" s="362">
        <v>331</v>
      </c>
      <c r="I981" s="363">
        <v>5.1438810349302162E-4</v>
      </c>
      <c r="J981" s="363">
        <v>1.5540426087402465E-6</v>
      </c>
      <c r="K981" s="362">
        <v>0</v>
      </c>
    </row>
    <row r="982" spans="2:11" ht="14.1" customHeight="1" x14ac:dyDescent="0.2">
      <c r="B982" s="309">
        <v>41464</v>
      </c>
      <c r="C982" s="310" t="s">
        <v>791</v>
      </c>
      <c r="D982" s="310" t="s">
        <v>541</v>
      </c>
      <c r="E982" s="374" t="s">
        <v>1034</v>
      </c>
      <c r="F982" s="362">
        <v>18</v>
      </c>
      <c r="G982" s="362">
        <f t="shared" si="15"/>
        <v>330</v>
      </c>
      <c r="H982" s="362">
        <v>5940</v>
      </c>
      <c r="I982" s="363">
        <v>9.2310130959170639E-3</v>
      </c>
      <c r="J982" s="363">
        <v>2.7972766957324434E-5</v>
      </c>
      <c r="K982" s="362">
        <v>0</v>
      </c>
    </row>
    <row r="983" spans="2:11" ht="14.1" customHeight="1" x14ac:dyDescent="0.2">
      <c r="B983" s="309">
        <v>41464</v>
      </c>
      <c r="C983" s="310" t="s">
        <v>632</v>
      </c>
      <c r="D983" s="310" t="s">
        <v>856</v>
      </c>
      <c r="E983" s="374" t="s">
        <v>1034</v>
      </c>
      <c r="F983" s="362">
        <v>19</v>
      </c>
      <c r="G983" s="362">
        <f t="shared" si="15"/>
        <v>307</v>
      </c>
      <c r="H983" s="362">
        <v>5833</v>
      </c>
      <c r="I983" s="363">
        <v>9.0647305367818568E-3</v>
      </c>
      <c r="J983" s="363">
        <v>2.9526809566064683E-5</v>
      </c>
      <c r="K983" s="362">
        <v>0</v>
      </c>
    </row>
    <row r="984" spans="2:11" ht="14.1" customHeight="1" x14ac:dyDescent="0.2">
      <c r="B984" s="309">
        <v>41464</v>
      </c>
      <c r="C984" s="310" t="s">
        <v>772</v>
      </c>
      <c r="D984" s="310" t="s">
        <v>856</v>
      </c>
      <c r="E984" s="374" t="s">
        <v>1042</v>
      </c>
      <c r="F984" s="362">
        <v>94</v>
      </c>
      <c r="G984" s="362">
        <f t="shared" si="15"/>
        <v>360</v>
      </c>
      <c r="H984" s="362">
        <v>33840</v>
      </c>
      <c r="I984" s="363">
        <v>5.2588801879769942E-2</v>
      </c>
      <c r="J984" s="363">
        <v>1.4608000522158316E-4</v>
      </c>
      <c r="K984" s="362">
        <v>0</v>
      </c>
    </row>
    <row r="985" spans="2:11" ht="14.1" customHeight="1" x14ac:dyDescent="0.2">
      <c r="B985" s="309">
        <v>41464</v>
      </c>
      <c r="C985" s="310" t="s">
        <v>603</v>
      </c>
      <c r="D985" s="310" t="s">
        <v>541</v>
      </c>
      <c r="E985" s="374" t="s">
        <v>1034</v>
      </c>
      <c r="F985" s="362">
        <v>23</v>
      </c>
      <c r="G985" s="362">
        <f t="shared" si="15"/>
        <v>360</v>
      </c>
      <c r="H985" s="362">
        <v>8280</v>
      </c>
      <c r="I985" s="363">
        <v>1.2867472800369241E-2</v>
      </c>
      <c r="J985" s="363">
        <v>3.5742980001025667E-5</v>
      </c>
      <c r="K985" s="362">
        <v>0</v>
      </c>
    </row>
    <row r="986" spans="2:11" ht="14.1" customHeight="1" x14ac:dyDescent="0.2">
      <c r="B986" s="309">
        <v>41464</v>
      </c>
      <c r="C986" s="310" t="s">
        <v>650</v>
      </c>
      <c r="D986" s="310" t="s">
        <v>541</v>
      </c>
      <c r="E986" s="374" t="s">
        <v>1035</v>
      </c>
      <c r="F986" s="362">
        <v>28</v>
      </c>
      <c r="G986" s="362">
        <f t="shared" si="15"/>
        <v>405</v>
      </c>
      <c r="H986" s="362">
        <v>11340</v>
      </c>
      <c r="I986" s="363">
        <v>1.7622843183114394E-2</v>
      </c>
      <c r="J986" s="363">
        <v>4.35131930447269E-5</v>
      </c>
      <c r="K986" s="362">
        <v>0</v>
      </c>
    </row>
    <row r="987" spans="2:11" ht="14.1" customHeight="1" x14ac:dyDescent="0.2">
      <c r="B987" s="309">
        <v>41464</v>
      </c>
      <c r="C987" s="310" t="s">
        <v>682</v>
      </c>
      <c r="D987" s="310" t="s">
        <v>856</v>
      </c>
      <c r="E987" s="374" t="s">
        <v>1035</v>
      </c>
      <c r="F987" s="362">
        <v>10</v>
      </c>
      <c r="G987" s="362">
        <f t="shared" si="15"/>
        <v>395</v>
      </c>
      <c r="H987" s="362">
        <v>3950</v>
      </c>
      <c r="I987" s="363">
        <v>6.1384683045239731E-3</v>
      </c>
      <c r="J987" s="363">
        <v>1.5540426087402466E-5</v>
      </c>
      <c r="K987" s="362">
        <v>0</v>
      </c>
    </row>
    <row r="988" spans="2:11" ht="14.1" customHeight="1" x14ac:dyDescent="0.2">
      <c r="B988" s="309">
        <v>41464</v>
      </c>
      <c r="C988" s="310" t="s">
        <v>692</v>
      </c>
      <c r="D988" s="310" t="s">
        <v>541</v>
      </c>
      <c r="E988" s="374" t="s">
        <v>1034</v>
      </c>
      <c r="F988" s="362">
        <v>85</v>
      </c>
      <c r="G988" s="362">
        <f t="shared" si="15"/>
        <v>480</v>
      </c>
      <c r="H988" s="362">
        <v>40800</v>
      </c>
      <c r="I988" s="363">
        <v>6.3404938436602054E-2</v>
      </c>
      <c r="J988" s="363">
        <v>1.3209362174292094E-4</v>
      </c>
      <c r="K988" s="362">
        <v>0</v>
      </c>
    </row>
    <row r="989" spans="2:11" ht="14.1" customHeight="1" x14ac:dyDescent="0.2">
      <c r="B989" s="309">
        <v>41465</v>
      </c>
      <c r="C989" s="310" t="s">
        <v>937</v>
      </c>
      <c r="D989" s="310" t="s">
        <v>856</v>
      </c>
      <c r="E989" s="374" t="s">
        <v>1034</v>
      </c>
      <c r="F989" s="362">
        <v>15</v>
      </c>
      <c r="G989" s="362">
        <f t="shared" si="15"/>
        <v>75</v>
      </c>
      <c r="H989" s="362">
        <v>1125</v>
      </c>
      <c r="I989" s="363">
        <v>1.7482979348327772E-3</v>
      </c>
      <c r="J989" s="363">
        <v>2.3310639131103695E-5</v>
      </c>
      <c r="K989" s="362">
        <v>0</v>
      </c>
    </row>
    <row r="990" spans="2:11" ht="14.1" customHeight="1" x14ac:dyDescent="0.2">
      <c r="B990" s="309">
        <v>41465</v>
      </c>
      <c r="C990" s="310" t="s">
        <v>684</v>
      </c>
      <c r="D990" s="310" t="s">
        <v>541</v>
      </c>
      <c r="E990" s="374" t="s">
        <v>1034</v>
      </c>
      <c r="F990" s="362">
        <v>12</v>
      </c>
      <c r="G990" s="362">
        <f t="shared" si="15"/>
        <v>150</v>
      </c>
      <c r="H990" s="362">
        <v>1800</v>
      </c>
      <c r="I990" s="363">
        <v>2.7972766957324435E-3</v>
      </c>
      <c r="J990" s="363">
        <v>1.8648511304882956E-5</v>
      </c>
      <c r="K990" s="362">
        <v>0</v>
      </c>
    </row>
    <row r="991" spans="2:11" ht="14.1" customHeight="1" x14ac:dyDescent="0.2">
      <c r="B991" s="309">
        <v>41465</v>
      </c>
      <c r="C991" s="310" t="s">
        <v>635</v>
      </c>
      <c r="D991" s="310" t="s">
        <v>541</v>
      </c>
      <c r="E991" s="374" t="s">
        <v>1038</v>
      </c>
      <c r="F991" s="362">
        <v>10</v>
      </c>
      <c r="G991" s="362">
        <f t="shared" si="15"/>
        <v>247</v>
      </c>
      <c r="H991" s="362">
        <v>2470</v>
      </c>
      <c r="I991" s="363">
        <v>3.8384852435884085E-3</v>
      </c>
      <c r="J991" s="363">
        <v>1.5540426087402466E-5</v>
      </c>
      <c r="K991" s="362">
        <v>0</v>
      </c>
    </row>
    <row r="992" spans="2:11" ht="14.1" customHeight="1" x14ac:dyDescent="0.2">
      <c r="B992" s="309">
        <v>41465</v>
      </c>
      <c r="C992" s="310" t="s">
        <v>684</v>
      </c>
      <c r="D992" s="310" t="s">
        <v>856</v>
      </c>
      <c r="E992" s="374" t="s">
        <v>1034</v>
      </c>
      <c r="F992" s="362">
        <v>47</v>
      </c>
      <c r="G992" s="362">
        <f t="shared" si="15"/>
        <v>145</v>
      </c>
      <c r="H992" s="362">
        <v>6815</v>
      </c>
      <c r="I992" s="363">
        <v>1.0590800378564779E-2</v>
      </c>
      <c r="J992" s="363">
        <v>7.304000261079158E-5</v>
      </c>
      <c r="K992" s="362">
        <v>0</v>
      </c>
    </row>
    <row r="993" spans="2:11" ht="14.1" customHeight="1" x14ac:dyDescent="0.2">
      <c r="B993" s="309">
        <v>41465</v>
      </c>
      <c r="C993" s="310" t="s">
        <v>964</v>
      </c>
      <c r="D993" s="310" t="s">
        <v>541</v>
      </c>
      <c r="E993" s="374" t="s">
        <v>1038</v>
      </c>
      <c r="F993" s="362">
        <v>27</v>
      </c>
      <c r="G993" s="362">
        <f t="shared" si="15"/>
        <v>300</v>
      </c>
      <c r="H993" s="362">
        <v>8100</v>
      </c>
      <c r="I993" s="363">
        <v>1.2587745130795996E-2</v>
      </c>
      <c r="J993" s="363">
        <v>4.1959150435986655E-5</v>
      </c>
      <c r="K993" s="362">
        <v>0</v>
      </c>
    </row>
    <row r="994" spans="2:11" ht="14.1" customHeight="1" x14ac:dyDescent="0.2">
      <c r="B994" s="309">
        <v>41465</v>
      </c>
      <c r="C994" s="310" t="s">
        <v>785</v>
      </c>
      <c r="D994" s="310" t="s">
        <v>541</v>
      </c>
      <c r="E994" s="374" t="s">
        <v>1034</v>
      </c>
      <c r="F994" s="362">
        <v>9</v>
      </c>
      <c r="G994" s="362">
        <f t="shared" si="15"/>
        <v>245</v>
      </c>
      <c r="H994" s="362">
        <v>2205</v>
      </c>
      <c r="I994" s="363">
        <v>3.4266639522722432E-3</v>
      </c>
      <c r="J994" s="363">
        <v>1.3986383478662217E-5</v>
      </c>
      <c r="K994" s="362">
        <v>0</v>
      </c>
    </row>
    <row r="995" spans="2:11" ht="14.1" customHeight="1" x14ac:dyDescent="0.2">
      <c r="B995" s="309">
        <v>41465</v>
      </c>
      <c r="C995" s="310" t="s">
        <v>824</v>
      </c>
      <c r="D995" s="310" t="s">
        <v>541</v>
      </c>
      <c r="E995" s="374" t="s">
        <v>1037</v>
      </c>
      <c r="F995" s="362">
        <v>308</v>
      </c>
      <c r="G995" s="362">
        <f t="shared" si="15"/>
        <v>325</v>
      </c>
      <c r="H995" s="362">
        <v>100100</v>
      </c>
      <c r="I995" s="363">
        <v>0.15555966513489866</v>
      </c>
      <c r="J995" s="363">
        <v>4.7864512349199591E-4</v>
      </c>
      <c r="K995" s="362">
        <v>0</v>
      </c>
    </row>
    <row r="996" spans="2:11" ht="14.1" customHeight="1" x14ac:dyDescent="0.2">
      <c r="B996" s="309">
        <v>41465</v>
      </c>
      <c r="C996" s="310" t="s">
        <v>648</v>
      </c>
      <c r="D996" s="310" t="s">
        <v>541</v>
      </c>
      <c r="E996" s="374" t="s">
        <v>1040</v>
      </c>
      <c r="F996" s="362">
        <v>285</v>
      </c>
      <c r="G996" s="362">
        <f t="shared" si="15"/>
        <v>420</v>
      </c>
      <c r="H996" s="362">
        <v>119700</v>
      </c>
      <c r="I996" s="363">
        <v>0.18601890026620749</v>
      </c>
      <c r="J996" s="363">
        <v>4.4290214349097025E-4</v>
      </c>
      <c r="K996" s="362">
        <v>0</v>
      </c>
    </row>
    <row r="997" spans="2:11" ht="14.1" customHeight="1" x14ac:dyDescent="0.2">
      <c r="B997" s="309">
        <v>41466</v>
      </c>
      <c r="C997" s="310" t="s">
        <v>727</v>
      </c>
      <c r="D997" s="310" t="s">
        <v>856</v>
      </c>
      <c r="E997" s="374" t="s">
        <v>1034</v>
      </c>
      <c r="F997" s="362">
        <v>69</v>
      </c>
      <c r="G997" s="362">
        <f t="shared" si="15"/>
        <v>300</v>
      </c>
      <c r="H997" s="362">
        <v>20700</v>
      </c>
      <c r="I997" s="363">
        <v>3.2168682000923099E-2</v>
      </c>
      <c r="J997" s="363">
        <v>1.07228940003077E-4</v>
      </c>
      <c r="K997" s="362">
        <v>0</v>
      </c>
    </row>
    <row r="998" spans="2:11" ht="14.1" customHeight="1" x14ac:dyDescent="0.2">
      <c r="B998" s="309">
        <v>41466</v>
      </c>
      <c r="C998" s="310" t="s">
        <v>569</v>
      </c>
      <c r="D998" s="310" t="s">
        <v>541</v>
      </c>
      <c r="E998" s="374" t="s">
        <v>1037</v>
      </c>
      <c r="F998" s="362">
        <v>22</v>
      </c>
      <c r="G998" s="362">
        <f t="shared" si="15"/>
        <v>290</v>
      </c>
      <c r="H998" s="362">
        <v>6380</v>
      </c>
      <c r="I998" s="363">
        <v>9.9147918437627724E-3</v>
      </c>
      <c r="J998" s="363">
        <v>3.4188937392285422E-5</v>
      </c>
      <c r="K998" s="362">
        <v>0</v>
      </c>
    </row>
    <row r="999" spans="2:11" ht="14.1" customHeight="1" x14ac:dyDescent="0.2">
      <c r="B999" s="309">
        <v>41466</v>
      </c>
      <c r="C999" s="310" t="s">
        <v>782</v>
      </c>
      <c r="D999" s="310" t="s">
        <v>541</v>
      </c>
      <c r="E999" s="374" t="s">
        <v>1035</v>
      </c>
      <c r="F999" s="362">
        <v>26</v>
      </c>
      <c r="G999" s="362">
        <f t="shared" si="15"/>
        <v>390</v>
      </c>
      <c r="H999" s="362">
        <v>10140</v>
      </c>
      <c r="I999" s="363">
        <v>1.57579920526261E-2</v>
      </c>
      <c r="J999" s="363">
        <v>4.040510782724641E-5</v>
      </c>
      <c r="K999" s="362">
        <v>0</v>
      </c>
    </row>
    <row r="1000" spans="2:11" ht="14.1" customHeight="1" x14ac:dyDescent="0.2">
      <c r="B1000" s="309">
        <v>41467</v>
      </c>
      <c r="C1000" s="310" t="s">
        <v>559</v>
      </c>
      <c r="D1000" s="310" t="s">
        <v>856</v>
      </c>
      <c r="E1000" s="374" t="s">
        <v>1034</v>
      </c>
      <c r="F1000" s="362">
        <v>94</v>
      </c>
      <c r="G1000" s="362">
        <f t="shared" si="15"/>
        <v>380</v>
      </c>
      <c r="H1000" s="362">
        <v>35720</v>
      </c>
      <c r="I1000" s="363">
        <v>5.5510401984201603E-2</v>
      </c>
      <c r="J1000" s="363">
        <v>1.4608000522158316E-4</v>
      </c>
      <c r="K1000" s="362">
        <v>0</v>
      </c>
    </row>
    <row r="1001" spans="2:11" ht="14.1" customHeight="1" x14ac:dyDescent="0.2">
      <c r="B1001" s="309">
        <v>41467</v>
      </c>
      <c r="C1001" s="310" t="s">
        <v>730</v>
      </c>
      <c r="D1001" s="310" t="s">
        <v>541</v>
      </c>
      <c r="E1001" s="374" t="s">
        <v>1037</v>
      </c>
      <c r="F1001" s="362">
        <v>27</v>
      </c>
      <c r="G1001" s="362">
        <f t="shared" si="15"/>
        <v>355</v>
      </c>
      <c r="H1001" s="362">
        <v>9585</v>
      </c>
      <c r="I1001" s="363">
        <v>1.4895498404775262E-2</v>
      </c>
      <c r="J1001" s="363">
        <v>4.1959150435986655E-5</v>
      </c>
      <c r="K1001" s="362">
        <v>0</v>
      </c>
    </row>
    <row r="1002" spans="2:11" ht="14.1" customHeight="1" x14ac:dyDescent="0.2">
      <c r="B1002" s="309">
        <v>41467</v>
      </c>
      <c r="C1002" s="310" t="s">
        <v>736</v>
      </c>
      <c r="D1002" s="310" t="s">
        <v>541</v>
      </c>
      <c r="E1002" s="374" t="s">
        <v>1034</v>
      </c>
      <c r="F1002" s="362">
        <v>66</v>
      </c>
      <c r="G1002" s="362">
        <f t="shared" si="15"/>
        <v>400</v>
      </c>
      <c r="H1002" s="362">
        <v>26400</v>
      </c>
      <c r="I1002" s="363">
        <v>4.1026724870742506E-2</v>
      </c>
      <c r="J1002" s="363">
        <v>1.0256681217685627E-4</v>
      </c>
      <c r="K1002" s="362">
        <v>0</v>
      </c>
    </row>
    <row r="1003" spans="2:11" ht="14.1" customHeight="1" x14ac:dyDescent="0.2">
      <c r="B1003" s="309">
        <v>41468</v>
      </c>
      <c r="C1003" s="310" t="s">
        <v>801</v>
      </c>
      <c r="D1003" s="310" t="s">
        <v>541</v>
      </c>
      <c r="E1003" s="374" t="s">
        <v>1037</v>
      </c>
      <c r="F1003" s="362">
        <v>83</v>
      </c>
      <c r="G1003" s="362">
        <f t="shared" si="15"/>
        <v>450</v>
      </c>
      <c r="H1003" s="362">
        <v>37350</v>
      </c>
      <c r="I1003" s="363">
        <v>5.8043491436448207E-2</v>
      </c>
      <c r="J1003" s="363">
        <v>1.2898553652544045E-4</v>
      </c>
      <c r="K1003" s="362">
        <v>0</v>
      </c>
    </row>
    <row r="1004" spans="2:11" ht="14.1" customHeight="1" x14ac:dyDescent="0.2">
      <c r="B1004" s="309">
        <v>41469</v>
      </c>
      <c r="C1004" s="310" t="s">
        <v>654</v>
      </c>
      <c r="D1004" s="310" t="s">
        <v>541</v>
      </c>
      <c r="E1004" s="374" t="s">
        <v>1035</v>
      </c>
      <c r="F1004" s="362">
        <v>1</v>
      </c>
      <c r="G1004" s="362">
        <f t="shared" si="15"/>
        <v>105</v>
      </c>
      <c r="H1004" s="362">
        <v>105</v>
      </c>
      <c r="I1004" s="363">
        <v>1.6317447391772587E-4</v>
      </c>
      <c r="J1004" s="363">
        <v>1.5540426087402465E-6</v>
      </c>
      <c r="K1004" s="362">
        <v>0</v>
      </c>
    </row>
    <row r="1005" spans="2:11" ht="14.1" customHeight="1" x14ac:dyDescent="0.2">
      <c r="B1005" s="309">
        <v>41469</v>
      </c>
      <c r="C1005" s="310" t="s">
        <v>646</v>
      </c>
      <c r="D1005" s="310" t="s">
        <v>541</v>
      </c>
      <c r="E1005" s="374" t="s">
        <v>1034</v>
      </c>
      <c r="F1005" s="362">
        <v>37</v>
      </c>
      <c r="G1005" s="362">
        <f t="shared" si="15"/>
        <v>95</v>
      </c>
      <c r="H1005" s="362">
        <v>3515</v>
      </c>
      <c r="I1005" s="363">
        <v>5.4624597697219661E-3</v>
      </c>
      <c r="J1005" s="363">
        <v>5.7499576523389121E-5</v>
      </c>
      <c r="K1005" s="362">
        <v>0</v>
      </c>
    </row>
    <row r="1006" spans="2:11" ht="14.1" customHeight="1" x14ac:dyDescent="0.2">
      <c r="B1006" s="309">
        <v>41469</v>
      </c>
      <c r="C1006" s="310" t="s">
        <v>728</v>
      </c>
      <c r="D1006" s="310" t="s">
        <v>541</v>
      </c>
      <c r="E1006" s="374" t="s">
        <v>1035</v>
      </c>
      <c r="F1006" s="362">
        <v>1</v>
      </c>
      <c r="G1006" s="362">
        <f t="shared" si="15"/>
        <v>360</v>
      </c>
      <c r="H1006" s="362">
        <v>360</v>
      </c>
      <c r="I1006" s="363">
        <v>5.5945533914648871E-4</v>
      </c>
      <c r="J1006" s="363">
        <v>1.5540426087402465E-6</v>
      </c>
      <c r="K1006" s="362">
        <v>0</v>
      </c>
    </row>
    <row r="1007" spans="2:11" ht="14.1" customHeight="1" x14ac:dyDescent="0.2">
      <c r="B1007" s="309">
        <v>41469</v>
      </c>
      <c r="C1007" s="310" t="s">
        <v>629</v>
      </c>
      <c r="D1007" s="310" t="s">
        <v>541</v>
      </c>
      <c r="E1007" s="374" t="s">
        <v>1037</v>
      </c>
      <c r="F1007" s="362">
        <v>198</v>
      </c>
      <c r="G1007" s="362">
        <f t="shared" si="15"/>
        <v>450</v>
      </c>
      <c r="H1007" s="362">
        <v>89100</v>
      </c>
      <c r="I1007" s="363">
        <v>0.13846519643875596</v>
      </c>
      <c r="J1007" s="363">
        <v>3.077004365305688E-4</v>
      </c>
      <c r="K1007" s="362">
        <v>0</v>
      </c>
    </row>
    <row r="1008" spans="2:11" ht="14.1" customHeight="1" x14ac:dyDescent="0.2">
      <c r="B1008" s="309">
        <v>41469</v>
      </c>
      <c r="C1008" s="310" t="s">
        <v>623</v>
      </c>
      <c r="D1008" s="310" t="s">
        <v>541</v>
      </c>
      <c r="E1008" s="374" t="s">
        <v>1042</v>
      </c>
      <c r="F1008" s="362">
        <v>185</v>
      </c>
      <c r="G1008" s="362">
        <f t="shared" si="15"/>
        <v>420</v>
      </c>
      <c r="H1008" s="362">
        <v>77700</v>
      </c>
      <c r="I1008" s="363">
        <v>0.12074911069911715</v>
      </c>
      <c r="J1008" s="363">
        <v>2.8749788261694557E-4</v>
      </c>
      <c r="K1008" s="362">
        <v>0</v>
      </c>
    </row>
    <row r="1009" spans="2:11" ht="14.1" customHeight="1" x14ac:dyDescent="0.2">
      <c r="B1009" s="309">
        <v>41469</v>
      </c>
      <c r="C1009" s="310" t="s">
        <v>972</v>
      </c>
      <c r="D1009" s="310" t="s">
        <v>541</v>
      </c>
      <c r="E1009" s="374" t="s">
        <v>1034</v>
      </c>
      <c r="F1009" s="362">
        <v>121</v>
      </c>
      <c r="G1009" s="362">
        <f t="shared" si="15"/>
        <v>540</v>
      </c>
      <c r="H1009" s="362">
        <v>65340</v>
      </c>
      <c r="I1009" s="363">
        <v>0.1015411440550877</v>
      </c>
      <c r="J1009" s="363">
        <v>1.8803915565756982E-4</v>
      </c>
      <c r="K1009" s="362">
        <v>0</v>
      </c>
    </row>
    <row r="1010" spans="2:11" ht="14.1" customHeight="1" x14ac:dyDescent="0.2">
      <c r="B1010" s="309">
        <v>41471</v>
      </c>
      <c r="C1010" s="310" t="s">
        <v>905</v>
      </c>
      <c r="D1010" s="310" t="s">
        <v>541</v>
      </c>
      <c r="E1010" s="374" t="s">
        <v>1038</v>
      </c>
      <c r="F1010" s="362">
        <v>52</v>
      </c>
      <c r="G1010" s="362">
        <f t="shared" si="15"/>
        <v>180</v>
      </c>
      <c r="H1010" s="362">
        <v>9360</v>
      </c>
      <c r="I1010" s="363">
        <v>1.4545838817808706E-2</v>
      </c>
      <c r="J1010" s="363">
        <v>8.0810215654492819E-5</v>
      </c>
      <c r="K1010" s="362">
        <v>0</v>
      </c>
    </row>
    <row r="1011" spans="2:11" ht="14.1" customHeight="1" x14ac:dyDescent="0.2">
      <c r="B1011" s="309">
        <v>41471</v>
      </c>
      <c r="C1011" s="310" t="s">
        <v>734</v>
      </c>
      <c r="D1011" s="310" t="s">
        <v>541</v>
      </c>
      <c r="E1011" s="374" t="s">
        <v>1034</v>
      </c>
      <c r="F1011" s="362">
        <v>31</v>
      </c>
      <c r="G1011" s="362">
        <f t="shared" si="15"/>
        <v>270</v>
      </c>
      <c r="H1011" s="362">
        <v>8370</v>
      </c>
      <c r="I1011" s="363">
        <v>1.3007336635155863E-2</v>
      </c>
      <c r="J1011" s="363">
        <v>4.8175320870947643E-5</v>
      </c>
      <c r="K1011" s="362">
        <v>0</v>
      </c>
    </row>
    <row r="1012" spans="2:11" ht="14.1" customHeight="1" x14ac:dyDescent="0.2">
      <c r="B1012" s="309">
        <v>41471</v>
      </c>
      <c r="C1012" s="310" t="s">
        <v>694</v>
      </c>
      <c r="D1012" s="310" t="s">
        <v>541</v>
      </c>
      <c r="E1012" s="374" t="s">
        <v>1034</v>
      </c>
      <c r="F1012" s="362">
        <v>32</v>
      </c>
      <c r="G1012" s="362">
        <f t="shared" si="15"/>
        <v>271</v>
      </c>
      <c r="H1012" s="362">
        <v>8672</v>
      </c>
      <c r="I1012" s="363">
        <v>1.3476657502995417E-2</v>
      </c>
      <c r="J1012" s="363">
        <v>4.9729363479687888E-5</v>
      </c>
      <c r="K1012" s="362">
        <v>0</v>
      </c>
    </row>
    <row r="1013" spans="2:11" ht="14.1" customHeight="1" x14ac:dyDescent="0.2">
      <c r="B1013" s="309">
        <v>41471</v>
      </c>
      <c r="C1013" s="310" t="s">
        <v>964</v>
      </c>
      <c r="D1013" s="310" t="s">
        <v>541</v>
      </c>
      <c r="E1013" s="374" t="s">
        <v>1038</v>
      </c>
      <c r="F1013" s="362">
        <v>18</v>
      </c>
      <c r="G1013" s="362">
        <f t="shared" si="15"/>
        <v>285</v>
      </c>
      <c r="H1013" s="362">
        <v>5130</v>
      </c>
      <c r="I1013" s="363">
        <v>7.9722385828374636E-3</v>
      </c>
      <c r="J1013" s="363">
        <v>2.7972766957324434E-5</v>
      </c>
      <c r="K1013" s="362">
        <v>0</v>
      </c>
    </row>
    <row r="1014" spans="2:11" ht="14.1" customHeight="1" x14ac:dyDescent="0.2">
      <c r="B1014" s="309">
        <v>41471</v>
      </c>
      <c r="C1014" s="310" t="s">
        <v>871</v>
      </c>
      <c r="D1014" s="310" t="s">
        <v>541</v>
      </c>
      <c r="E1014" s="374" t="s">
        <v>1034</v>
      </c>
      <c r="F1014" s="362">
        <v>8</v>
      </c>
      <c r="G1014" s="362">
        <f t="shared" si="15"/>
        <v>320</v>
      </c>
      <c r="H1014" s="362">
        <v>2560</v>
      </c>
      <c r="I1014" s="363">
        <v>3.9783490783750312E-3</v>
      </c>
      <c r="J1014" s="363">
        <v>1.2432340869921972E-5</v>
      </c>
      <c r="K1014" s="362">
        <v>0</v>
      </c>
    </row>
    <row r="1015" spans="2:11" ht="14.1" customHeight="1" x14ac:dyDescent="0.2">
      <c r="B1015" s="309">
        <v>41471</v>
      </c>
      <c r="C1015" s="310" t="s">
        <v>858</v>
      </c>
      <c r="D1015" s="310" t="s">
        <v>541</v>
      </c>
      <c r="E1015" s="374" t="s">
        <v>1036</v>
      </c>
      <c r="F1015" s="362">
        <v>40</v>
      </c>
      <c r="G1015" s="362">
        <f t="shared" si="15"/>
        <v>355</v>
      </c>
      <c r="H1015" s="362">
        <v>14200</v>
      </c>
      <c r="I1015" s="363">
        <v>2.2067405044111501E-2</v>
      </c>
      <c r="J1015" s="363">
        <v>6.2161704349609863E-5</v>
      </c>
      <c r="K1015" s="362">
        <v>0</v>
      </c>
    </row>
    <row r="1016" spans="2:11" ht="14.1" customHeight="1" x14ac:dyDescent="0.2">
      <c r="B1016" s="309">
        <v>41471</v>
      </c>
      <c r="C1016" s="310" t="s">
        <v>734</v>
      </c>
      <c r="D1016" s="310" t="s">
        <v>541</v>
      </c>
      <c r="E1016" s="374" t="s">
        <v>1034</v>
      </c>
      <c r="F1016" s="362">
        <v>25</v>
      </c>
      <c r="G1016" s="362">
        <f t="shared" si="15"/>
        <v>310</v>
      </c>
      <c r="H1016" s="362">
        <v>7750</v>
      </c>
      <c r="I1016" s="363">
        <v>1.204383021773691E-2</v>
      </c>
      <c r="J1016" s="363">
        <v>3.8851065218506158E-5</v>
      </c>
      <c r="K1016" s="362">
        <v>0</v>
      </c>
    </row>
    <row r="1017" spans="2:11" ht="14.1" customHeight="1" x14ac:dyDescent="0.2">
      <c r="B1017" s="309">
        <v>41471</v>
      </c>
      <c r="C1017" s="310" t="s">
        <v>734</v>
      </c>
      <c r="D1017" s="310" t="s">
        <v>856</v>
      </c>
      <c r="E1017" s="374" t="s">
        <v>1035</v>
      </c>
      <c r="F1017" s="362">
        <v>1</v>
      </c>
      <c r="G1017" s="362">
        <f t="shared" si="15"/>
        <v>329</v>
      </c>
      <c r="H1017" s="362">
        <v>329</v>
      </c>
      <c r="I1017" s="363">
        <v>5.1128001827554104E-4</v>
      </c>
      <c r="J1017" s="363">
        <v>1.5540426087402465E-6</v>
      </c>
      <c r="K1017" s="362">
        <v>0</v>
      </c>
    </row>
    <row r="1018" spans="2:11" ht="14.1" customHeight="1" x14ac:dyDescent="0.2">
      <c r="B1018" s="309">
        <v>41471</v>
      </c>
      <c r="C1018" s="310" t="s">
        <v>625</v>
      </c>
      <c r="D1018" s="310" t="s">
        <v>541</v>
      </c>
      <c r="E1018" s="374" t="s">
        <v>1037</v>
      </c>
      <c r="F1018" s="362">
        <v>190</v>
      </c>
      <c r="G1018" s="362">
        <f t="shared" si="15"/>
        <v>405</v>
      </c>
      <c r="H1018" s="362">
        <v>76950</v>
      </c>
      <c r="I1018" s="363">
        <v>0.11958357874256197</v>
      </c>
      <c r="J1018" s="363">
        <v>2.9526809566064684E-4</v>
      </c>
      <c r="K1018" s="362">
        <v>0</v>
      </c>
    </row>
    <row r="1019" spans="2:11" ht="14.1" customHeight="1" x14ac:dyDescent="0.2">
      <c r="B1019" s="309">
        <v>41471</v>
      </c>
      <c r="C1019" s="310" t="s">
        <v>600</v>
      </c>
      <c r="D1019" s="310" t="s">
        <v>541</v>
      </c>
      <c r="E1019" s="374" t="s">
        <v>1034</v>
      </c>
      <c r="F1019" s="362">
        <v>80</v>
      </c>
      <c r="G1019" s="362">
        <f t="shared" si="15"/>
        <v>360</v>
      </c>
      <c r="H1019" s="362">
        <v>28800</v>
      </c>
      <c r="I1019" s="363">
        <v>4.4756427131719095E-2</v>
      </c>
      <c r="J1019" s="363">
        <v>1.2432340869921973E-4</v>
      </c>
      <c r="K1019" s="362">
        <v>0</v>
      </c>
    </row>
    <row r="1020" spans="2:11" ht="14.1" customHeight="1" x14ac:dyDescent="0.2">
      <c r="B1020" s="309">
        <v>41472</v>
      </c>
      <c r="C1020" s="310" t="s">
        <v>834</v>
      </c>
      <c r="D1020" s="310" t="s">
        <v>541</v>
      </c>
      <c r="E1020" s="374" t="s">
        <v>1034</v>
      </c>
      <c r="F1020" s="362">
        <v>2</v>
      </c>
      <c r="G1020" s="362">
        <f t="shared" si="15"/>
        <v>200</v>
      </c>
      <c r="H1020" s="362">
        <v>400</v>
      </c>
      <c r="I1020" s="363">
        <v>6.2161704349609852E-4</v>
      </c>
      <c r="J1020" s="363">
        <v>3.108085217480493E-6</v>
      </c>
      <c r="K1020" s="362">
        <v>0</v>
      </c>
    </row>
    <row r="1021" spans="2:11" ht="14.1" customHeight="1" x14ac:dyDescent="0.2">
      <c r="B1021" s="309">
        <v>41472</v>
      </c>
      <c r="C1021" s="310" t="s">
        <v>649</v>
      </c>
      <c r="D1021" s="310" t="s">
        <v>541</v>
      </c>
      <c r="E1021" s="374" t="s">
        <v>1034</v>
      </c>
      <c r="F1021" s="362">
        <v>2</v>
      </c>
      <c r="G1021" s="362">
        <f t="shared" si="15"/>
        <v>195</v>
      </c>
      <c r="H1021" s="362">
        <v>390</v>
      </c>
      <c r="I1021" s="363">
        <v>6.060766174086961E-4</v>
      </c>
      <c r="J1021" s="363">
        <v>3.108085217480493E-6</v>
      </c>
      <c r="K1021" s="362">
        <v>0</v>
      </c>
    </row>
    <row r="1022" spans="2:11" ht="14.1" customHeight="1" x14ac:dyDescent="0.2">
      <c r="B1022" s="309">
        <v>41472</v>
      </c>
      <c r="C1022" s="310" t="s">
        <v>892</v>
      </c>
      <c r="D1022" s="310" t="s">
        <v>541</v>
      </c>
      <c r="E1022" s="374" t="s">
        <v>1034</v>
      </c>
      <c r="F1022" s="362">
        <v>12</v>
      </c>
      <c r="G1022" s="362">
        <f t="shared" si="15"/>
        <v>139</v>
      </c>
      <c r="H1022" s="362">
        <v>1668</v>
      </c>
      <c r="I1022" s="363">
        <v>2.5921430713787309E-3</v>
      </c>
      <c r="J1022" s="363">
        <v>1.8648511304882956E-5</v>
      </c>
      <c r="K1022" s="362">
        <v>0</v>
      </c>
    </row>
    <row r="1023" spans="2:11" ht="14.1" customHeight="1" x14ac:dyDescent="0.2">
      <c r="B1023" s="309">
        <v>41472</v>
      </c>
      <c r="C1023" s="310" t="s">
        <v>944</v>
      </c>
      <c r="D1023" s="310" t="s">
        <v>541</v>
      </c>
      <c r="E1023" s="374" t="s">
        <v>1034</v>
      </c>
      <c r="F1023" s="362">
        <v>20</v>
      </c>
      <c r="G1023" s="362">
        <f t="shared" si="15"/>
        <v>180</v>
      </c>
      <c r="H1023" s="362">
        <v>3600</v>
      </c>
      <c r="I1023" s="363">
        <v>5.5945533914648869E-3</v>
      </c>
      <c r="J1023" s="363">
        <v>3.1080852174804932E-5</v>
      </c>
      <c r="K1023" s="362">
        <v>0</v>
      </c>
    </row>
    <row r="1024" spans="2:11" ht="14.1" customHeight="1" x14ac:dyDescent="0.2">
      <c r="B1024" s="309">
        <v>41472</v>
      </c>
      <c r="C1024" s="310" t="s">
        <v>682</v>
      </c>
      <c r="D1024" s="310" t="s">
        <v>541</v>
      </c>
      <c r="E1024" s="374" t="s">
        <v>1035</v>
      </c>
      <c r="F1024" s="362">
        <v>8</v>
      </c>
      <c r="G1024" s="362">
        <f t="shared" si="15"/>
        <v>180</v>
      </c>
      <c r="H1024" s="362">
        <v>1440</v>
      </c>
      <c r="I1024" s="363">
        <v>2.2378213565859549E-3</v>
      </c>
      <c r="J1024" s="363">
        <v>1.2432340869921972E-5</v>
      </c>
      <c r="K1024" s="362">
        <v>0</v>
      </c>
    </row>
    <row r="1025" spans="2:11" ht="14.1" customHeight="1" x14ac:dyDescent="0.2">
      <c r="B1025" s="309">
        <v>41472</v>
      </c>
      <c r="C1025" s="310" t="s">
        <v>565</v>
      </c>
      <c r="D1025" s="310" t="s">
        <v>541</v>
      </c>
      <c r="E1025" s="374" t="s">
        <v>1034</v>
      </c>
      <c r="F1025" s="362">
        <v>89</v>
      </c>
      <c r="G1025" s="362">
        <f t="shared" si="15"/>
        <v>275</v>
      </c>
      <c r="H1025" s="362">
        <v>24475</v>
      </c>
      <c r="I1025" s="363">
        <v>3.8035192848917529E-2</v>
      </c>
      <c r="J1025" s="363">
        <v>1.3830979217788192E-4</v>
      </c>
      <c r="K1025" s="362">
        <v>0</v>
      </c>
    </row>
    <row r="1026" spans="2:11" ht="14.1" customHeight="1" x14ac:dyDescent="0.2">
      <c r="B1026" s="309">
        <v>41472</v>
      </c>
      <c r="C1026" s="310" t="s">
        <v>581</v>
      </c>
      <c r="D1026" s="310" t="s">
        <v>541</v>
      </c>
      <c r="E1026" s="374" t="s">
        <v>1038</v>
      </c>
      <c r="F1026" s="362">
        <v>32</v>
      </c>
      <c r="G1026" s="362">
        <f t="shared" si="15"/>
        <v>240</v>
      </c>
      <c r="H1026" s="362">
        <v>7680</v>
      </c>
      <c r="I1026" s="363">
        <v>1.1935047235125092E-2</v>
      </c>
      <c r="J1026" s="363">
        <v>4.9729363479687888E-5</v>
      </c>
      <c r="K1026" s="362">
        <v>0</v>
      </c>
    </row>
    <row r="1027" spans="2:11" ht="14.1" customHeight="1" x14ac:dyDescent="0.2">
      <c r="B1027" s="309">
        <v>41472</v>
      </c>
      <c r="C1027" s="310" t="s">
        <v>573</v>
      </c>
      <c r="D1027" s="310" t="s">
        <v>541</v>
      </c>
      <c r="E1027" s="374" t="s">
        <v>1034</v>
      </c>
      <c r="F1027" s="362">
        <v>71</v>
      </c>
      <c r="G1027" s="362">
        <f t="shared" si="15"/>
        <v>300</v>
      </c>
      <c r="H1027" s="362">
        <v>21300</v>
      </c>
      <c r="I1027" s="363">
        <v>3.310110756616725E-2</v>
      </c>
      <c r="J1027" s="363">
        <v>1.1033702522055749E-4</v>
      </c>
      <c r="K1027" s="362">
        <v>0</v>
      </c>
    </row>
    <row r="1028" spans="2:11" ht="14.1" customHeight="1" x14ac:dyDescent="0.2">
      <c r="B1028" s="309">
        <v>41472</v>
      </c>
      <c r="C1028" s="310" t="s">
        <v>964</v>
      </c>
      <c r="D1028" s="310" t="s">
        <v>541</v>
      </c>
      <c r="E1028" s="374" t="s">
        <v>1038</v>
      </c>
      <c r="F1028" s="362">
        <v>19</v>
      </c>
      <c r="G1028" s="362">
        <f t="shared" si="15"/>
        <v>285</v>
      </c>
      <c r="H1028" s="362">
        <v>5415</v>
      </c>
      <c r="I1028" s="363">
        <v>8.4151407263284347E-3</v>
      </c>
      <c r="J1028" s="363">
        <v>2.9526809566064683E-5</v>
      </c>
      <c r="K1028" s="362">
        <v>0</v>
      </c>
    </row>
    <row r="1029" spans="2:11" ht="14.1" customHeight="1" x14ac:dyDescent="0.2">
      <c r="B1029" s="309">
        <v>41472</v>
      </c>
      <c r="C1029" s="310" t="s">
        <v>726</v>
      </c>
      <c r="D1029" s="310" t="s">
        <v>541</v>
      </c>
      <c r="E1029" s="374" t="s">
        <v>1037</v>
      </c>
      <c r="F1029" s="362">
        <v>28</v>
      </c>
      <c r="G1029" s="362">
        <f t="shared" si="15"/>
        <v>255</v>
      </c>
      <c r="H1029" s="362">
        <v>7140</v>
      </c>
      <c r="I1029" s="363">
        <v>1.109586422640536E-2</v>
      </c>
      <c r="J1029" s="363">
        <v>4.35131930447269E-5</v>
      </c>
      <c r="K1029" s="362">
        <v>0</v>
      </c>
    </row>
    <row r="1030" spans="2:11" ht="14.1" customHeight="1" x14ac:dyDescent="0.2">
      <c r="B1030" s="309">
        <v>41473</v>
      </c>
      <c r="C1030" s="310" t="s">
        <v>906</v>
      </c>
      <c r="D1030" s="310" t="s">
        <v>541</v>
      </c>
      <c r="E1030" s="374" t="s">
        <v>1037</v>
      </c>
      <c r="F1030" s="362">
        <v>13</v>
      </c>
      <c r="G1030" s="362">
        <f t="shared" si="15"/>
        <v>60</v>
      </c>
      <c r="H1030" s="362">
        <v>780</v>
      </c>
      <c r="I1030" s="363">
        <v>1.2121532348173922E-3</v>
      </c>
      <c r="J1030" s="363">
        <v>2.0202553913623205E-5</v>
      </c>
      <c r="K1030" s="362">
        <v>0</v>
      </c>
    </row>
    <row r="1031" spans="2:11" ht="14.1" customHeight="1" x14ac:dyDescent="0.2">
      <c r="B1031" s="309">
        <v>41473</v>
      </c>
      <c r="C1031" s="310" t="s">
        <v>963</v>
      </c>
      <c r="D1031" s="310" t="s">
        <v>856</v>
      </c>
      <c r="E1031" s="374" t="s">
        <v>1034</v>
      </c>
      <c r="F1031" s="362">
        <v>85</v>
      </c>
      <c r="G1031" s="362">
        <f t="shared" si="15"/>
        <v>120</v>
      </c>
      <c r="H1031" s="362">
        <v>10200</v>
      </c>
      <c r="I1031" s="363">
        <v>1.5851234609150514E-2</v>
      </c>
      <c r="J1031" s="363">
        <v>1.3209362174292094E-4</v>
      </c>
      <c r="K1031" s="362">
        <v>0</v>
      </c>
    </row>
    <row r="1032" spans="2:11" ht="14.1" customHeight="1" x14ac:dyDescent="0.2">
      <c r="B1032" s="309">
        <v>41473</v>
      </c>
      <c r="C1032" s="310" t="s">
        <v>824</v>
      </c>
      <c r="D1032" s="310" t="s">
        <v>541</v>
      </c>
      <c r="E1032" s="374" t="s">
        <v>1034</v>
      </c>
      <c r="F1032" s="362">
        <v>56</v>
      </c>
      <c r="G1032" s="362">
        <f t="shared" ref="G1032:G1095" si="16">H1032/F1032</f>
        <v>185</v>
      </c>
      <c r="H1032" s="362">
        <v>10360</v>
      </c>
      <c r="I1032" s="363">
        <v>1.6099881426548952E-2</v>
      </c>
      <c r="J1032" s="363">
        <v>8.70263860894538E-5</v>
      </c>
      <c r="K1032" s="362">
        <v>0</v>
      </c>
    </row>
    <row r="1033" spans="2:11" ht="14.1" customHeight="1" x14ac:dyDescent="0.2">
      <c r="B1033" s="309">
        <v>41473</v>
      </c>
      <c r="C1033" s="310" t="s">
        <v>754</v>
      </c>
      <c r="D1033" s="310" t="s">
        <v>541</v>
      </c>
      <c r="E1033" s="374" t="s">
        <v>1034</v>
      </c>
      <c r="F1033" s="362">
        <v>2</v>
      </c>
      <c r="G1033" s="362">
        <f t="shared" si="16"/>
        <v>255</v>
      </c>
      <c r="H1033" s="362">
        <v>510</v>
      </c>
      <c r="I1033" s="363">
        <v>7.9256173045752563E-4</v>
      </c>
      <c r="J1033" s="363">
        <v>3.108085217480493E-6</v>
      </c>
      <c r="K1033" s="362">
        <v>0</v>
      </c>
    </row>
    <row r="1034" spans="2:11" ht="14.1" customHeight="1" x14ac:dyDescent="0.2">
      <c r="B1034" s="309">
        <v>41473</v>
      </c>
      <c r="C1034" s="310" t="s">
        <v>858</v>
      </c>
      <c r="D1034" s="310" t="s">
        <v>541</v>
      </c>
      <c r="E1034" s="374" t="s">
        <v>1036</v>
      </c>
      <c r="F1034" s="362">
        <v>38</v>
      </c>
      <c r="G1034" s="362">
        <f t="shared" si="16"/>
        <v>420</v>
      </c>
      <c r="H1034" s="362">
        <v>15960</v>
      </c>
      <c r="I1034" s="363">
        <v>2.4802520035494335E-2</v>
      </c>
      <c r="J1034" s="363">
        <v>5.9053619132129366E-5</v>
      </c>
      <c r="K1034" s="362">
        <v>0</v>
      </c>
    </row>
    <row r="1035" spans="2:11" ht="14.1" customHeight="1" x14ac:dyDescent="0.2">
      <c r="B1035" s="309">
        <v>41473</v>
      </c>
      <c r="C1035" s="310" t="s">
        <v>610</v>
      </c>
      <c r="D1035" s="310" t="s">
        <v>541</v>
      </c>
      <c r="E1035" s="374" t="s">
        <v>1034</v>
      </c>
      <c r="F1035" s="362">
        <v>121</v>
      </c>
      <c r="G1035" s="362">
        <f t="shared" si="16"/>
        <v>341</v>
      </c>
      <c r="H1035" s="362">
        <v>41261</v>
      </c>
      <c r="I1035" s="363">
        <v>6.4121352079231309E-2</v>
      </c>
      <c r="J1035" s="363">
        <v>1.8803915565756982E-4</v>
      </c>
      <c r="K1035" s="362">
        <v>0</v>
      </c>
    </row>
    <row r="1036" spans="2:11" ht="14.1" customHeight="1" x14ac:dyDescent="0.2">
      <c r="B1036" s="309">
        <v>41474</v>
      </c>
      <c r="C1036" s="310" t="s">
        <v>638</v>
      </c>
      <c r="D1036" s="310" t="s">
        <v>541</v>
      </c>
      <c r="E1036" s="374" t="s">
        <v>1038</v>
      </c>
      <c r="F1036" s="362">
        <v>10</v>
      </c>
      <c r="G1036" s="362">
        <f t="shared" si="16"/>
        <v>130</v>
      </c>
      <c r="H1036" s="362">
        <v>1300</v>
      </c>
      <c r="I1036" s="363">
        <v>2.0202553913623205E-3</v>
      </c>
      <c r="J1036" s="363">
        <v>1.5540426087402466E-5</v>
      </c>
      <c r="K1036" s="362">
        <v>0</v>
      </c>
    </row>
    <row r="1037" spans="2:11" ht="14.1" customHeight="1" x14ac:dyDescent="0.2">
      <c r="B1037" s="309">
        <v>41474</v>
      </c>
      <c r="C1037" s="310" t="s">
        <v>634</v>
      </c>
      <c r="D1037" s="310" t="s">
        <v>541</v>
      </c>
      <c r="E1037" s="374" t="s">
        <v>1035</v>
      </c>
      <c r="F1037" s="362">
        <v>98</v>
      </c>
      <c r="G1037" s="362">
        <f t="shared" si="16"/>
        <v>295</v>
      </c>
      <c r="H1037" s="362">
        <v>28910</v>
      </c>
      <c r="I1037" s="363">
        <v>4.4927371818680527E-2</v>
      </c>
      <c r="J1037" s="363">
        <v>1.5229617565654414E-4</v>
      </c>
      <c r="K1037" s="362">
        <v>0</v>
      </c>
    </row>
    <row r="1038" spans="2:11" ht="14.1" customHeight="1" x14ac:dyDescent="0.2">
      <c r="B1038" s="309">
        <v>41474</v>
      </c>
      <c r="C1038" s="310" t="s">
        <v>638</v>
      </c>
      <c r="D1038" s="310" t="s">
        <v>541</v>
      </c>
      <c r="E1038" s="374" t="s">
        <v>1038</v>
      </c>
      <c r="F1038" s="362">
        <v>19</v>
      </c>
      <c r="G1038" s="362">
        <f t="shared" si="16"/>
        <v>115</v>
      </c>
      <c r="H1038" s="362">
        <v>2185</v>
      </c>
      <c r="I1038" s="363">
        <v>3.3955831000974383E-3</v>
      </c>
      <c r="J1038" s="363">
        <v>2.9526809566064683E-5</v>
      </c>
      <c r="K1038" s="362">
        <v>0</v>
      </c>
    </row>
    <row r="1039" spans="2:11" ht="14.1" customHeight="1" x14ac:dyDescent="0.2">
      <c r="B1039" s="309">
        <v>41474</v>
      </c>
      <c r="C1039" s="310" t="s">
        <v>754</v>
      </c>
      <c r="D1039" s="310" t="s">
        <v>541</v>
      </c>
      <c r="E1039" s="374" t="s">
        <v>1034</v>
      </c>
      <c r="F1039" s="362">
        <v>85</v>
      </c>
      <c r="G1039" s="362">
        <f t="shared" si="16"/>
        <v>375</v>
      </c>
      <c r="H1039" s="362">
        <v>31875</v>
      </c>
      <c r="I1039" s="363">
        <v>4.9535108153595353E-2</v>
      </c>
      <c r="J1039" s="363">
        <v>1.3209362174292094E-4</v>
      </c>
      <c r="K1039" s="362">
        <v>0</v>
      </c>
    </row>
    <row r="1040" spans="2:11" ht="14.1" customHeight="1" x14ac:dyDescent="0.2">
      <c r="B1040" s="309">
        <v>41474</v>
      </c>
      <c r="C1040" s="310" t="s">
        <v>920</v>
      </c>
      <c r="D1040" s="310" t="s">
        <v>541</v>
      </c>
      <c r="E1040" s="374" t="s">
        <v>1034</v>
      </c>
      <c r="F1040" s="362">
        <v>136</v>
      </c>
      <c r="G1040" s="362">
        <f t="shared" si="16"/>
        <v>380</v>
      </c>
      <c r="H1040" s="362">
        <v>51680</v>
      </c>
      <c r="I1040" s="363">
        <v>8.0312922019695934E-2</v>
      </c>
      <c r="J1040" s="363">
        <v>2.1134979478867351E-4</v>
      </c>
      <c r="K1040" s="362">
        <v>0</v>
      </c>
    </row>
    <row r="1041" spans="2:11" ht="14.1" customHeight="1" x14ac:dyDescent="0.2">
      <c r="B1041" s="309">
        <v>41474</v>
      </c>
      <c r="C1041" s="310" t="s">
        <v>648</v>
      </c>
      <c r="D1041" s="310" t="s">
        <v>541</v>
      </c>
      <c r="E1041" s="374" t="s">
        <v>1034</v>
      </c>
      <c r="F1041" s="362">
        <v>17</v>
      </c>
      <c r="G1041" s="362">
        <f t="shared" si="16"/>
        <v>380</v>
      </c>
      <c r="H1041" s="362">
        <v>6460</v>
      </c>
      <c r="I1041" s="363">
        <v>1.0039115252461992E-2</v>
      </c>
      <c r="J1041" s="363">
        <v>2.6418724348584189E-5</v>
      </c>
      <c r="K1041" s="362">
        <v>0</v>
      </c>
    </row>
    <row r="1042" spans="2:11" ht="14.1" customHeight="1" x14ac:dyDescent="0.2">
      <c r="B1042" s="309">
        <v>41476</v>
      </c>
      <c r="C1042" s="310" t="s">
        <v>1017</v>
      </c>
      <c r="D1042" s="310" t="s">
        <v>541</v>
      </c>
      <c r="E1042" s="374" t="s">
        <v>1035</v>
      </c>
      <c r="F1042" s="362">
        <v>4</v>
      </c>
      <c r="G1042" s="362">
        <f t="shared" si="16"/>
        <v>180</v>
      </c>
      <c r="H1042" s="362">
        <v>720</v>
      </c>
      <c r="I1042" s="363">
        <v>1.1189106782929774E-3</v>
      </c>
      <c r="J1042" s="363">
        <v>6.216170434960986E-6</v>
      </c>
      <c r="K1042" s="362">
        <v>0</v>
      </c>
    </row>
    <row r="1043" spans="2:11" ht="14.1" customHeight="1" x14ac:dyDescent="0.2">
      <c r="B1043" s="309">
        <v>41476</v>
      </c>
      <c r="C1043" s="310" t="s">
        <v>883</v>
      </c>
      <c r="D1043" s="310" t="s">
        <v>541</v>
      </c>
      <c r="E1043" s="374" t="s">
        <v>1037</v>
      </c>
      <c r="F1043" s="362">
        <v>8</v>
      </c>
      <c r="G1043" s="362">
        <f t="shared" si="16"/>
        <v>180</v>
      </c>
      <c r="H1043" s="362">
        <v>1440</v>
      </c>
      <c r="I1043" s="363">
        <v>2.2378213565859549E-3</v>
      </c>
      <c r="J1043" s="363">
        <v>1.2432340869921972E-5</v>
      </c>
      <c r="K1043" s="362">
        <v>0</v>
      </c>
    </row>
    <row r="1044" spans="2:11" ht="14.1" customHeight="1" x14ac:dyDescent="0.2">
      <c r="B1044" s="309">
        <v>41476</v>
      </c>
      <c r="C1044" s="310" t="s">
        <v>650</v>
      </c>
      <c r="D1044" s="310" t="s">
        <v>541</v>
      </c>
      <c r="E1044" s="374" t="s">
        <v>1034</v>
      </c>
      <c r="F1044" s="362">
        <v>75</v>
      </c>
      <c r="G1044" s="362">
        <f t="shared" si="16"/>
        <v>150</v>
      </c>
      <c r="H1044" s="362">
        <v>11250</v>
      </c>
      <c r="I1044" s="363">
        <v>1.7482979348327772E-2</v>
      </c>
      <c r="J1044" s="363">
        <v>1.1655319565551849E-4</v>
      </c>
      <c r="K1044" s="362">
        <v>0</v>
      </c>
    </row>
    <row r="1045" spans="2:11" ht="14.1" customHeight="1" x14ac:dyDescent="0.2">
      <c r="B1045" s="309">
        <v>41476</v>
      </c>
      <c r="C1045" s="310" t="s">
        <v>763</v>
      </c>
      <c r="D1045" s="310" t="s">
        <v>541</v>
      </c>
      <c r="E1045" s="374" t="s">
        <v>1034</v>
      </c>
      <c r="F1045" s="362">
        <v>14</v>
      </c>
      <c r="G1045" s="362">
        <f t="shared" si="16"/>
        <v>360</v>
      </c>
      <c r="H1045" s="362">
        <v>5040</v>
      </c>
      <c r="I1045" s="363">
        <v>7.8323747480508413E-3</v>
      </c>
      <c r="J1045" s="363">
        <v>2.175659652236345E-5</v>
      </c>
      <c r="K1045" s="362">
        <v>0</v>
      </c>
    </row>
    <row r="1046" spans="2:11" ht="14.1" customHeight="1" x14ac:dyDescent="0.2">
      <c r="B1046" s="309">
        <v>41476</v>
      </c>
      <c r="C1046" s="310" t="s">
        <v>973</v>
      </c>
      <c r="D1046" s="310" t="s">
        <v>541</v>
      </c>
      <c r="E1046" s="374" t="s">
        <v>1034</v>
      </c>
      <c r="F1046" s="362">
        <v>373</v>
      </c>
      <c r="G1046" s="362">
        <f t="shared" si="16"/>
        <v>360</v>
      </c>
      <c r="H1046" s="362">
        <v>134280</v>
      </c>
      <c r="I1046" s="363">
        <v>0.20867684150164029</v>
      </c>
      <c r="J1046" s="363">
        <v>5.7965789306011189E-4</v>
      </c>
      <c r="K1046" s="362">
        <v>0</v>
      </c>
    </row>
    <row r="1047" spans="2:11" ht="14.1" customHeight="1" x14ac:dyDescent="0.2">
      <c r="B1047" s="309">
        <v>41476</v>
      </c>
      <c r="C1047" s="310" t="s">
        <v>878</v>
      </c>
      <c r="D1047" s="310" t="s">
        <v>541</v>
      </c>
      <c r="E1047" s="374" t="s">
        <v>1037</v>
      </c>
      <c r="F1047" s="362">
        <v>10</v>
      </c>
      <c r="G1047" s="362">
        <f t="shared" si="16"/>
        <v>130</v>
      </c>
      <c r="H1047" s="362">
        <v>1300</v>
      </c>
      <c r="I1047" s="363">
        <v>2.0202553913623205E-3</v>
      </c>
      <c r="J1047" s="363">
        <v>1.5540426087402466E-5</v>
      </c>
      <c r="K1047" s="362">
        <v>0</v>
      </c>
    </row>
    <row r="1048" spans="2:11" ht="14.1" customHeight="1" x14ac:dyDescent="0.2">
      <c r="B1048" s="309">
        <v>41476</v>
      </c>
      <c r="C1048" s="310" t="s">
        <v>808</v>
      </c>
      <c r="D1048" s="310" t="s">
        <v>541</v>
      </c>
      <c r="E1048" s="374" t="s">
        <v>1035</v>
      </c>
      <c r="F1048" s="362">
        <v>158</v>
      </c>
      <c r="G1048" s="362">
        <f t="shared" si="16"/>
        <v>480</v>
      </c>
      <c r="H1048" s="362">
        <v>75840</v>
      </c>
      <c r="I1048" s="363">
        <v>0.11785859144686028</v>
      </c>
      <c r="J1048" s="363">
        <v>2.4553873218095893E-4</v>
      </c>
      <c r="K1048" s="362">
        <v>0</v>
      </c>
    </row>
    <row r="1049" spans="2:11" ht="14.1" customHeight="1" x14ac:dyDescent="0.2">
      <c r="B1049" s="309">
        <v>41476</v>
      </c>
      <c r="C1049" s="310" t="s">
        <v>671</v>
      </c>
      <c r="D1049" s="310" t="s">
        <v>541</v>
      </c>
      <c r="E1049" s="374" t="s">
        <v>1042</v>
      </c>
      <c r="F1049" s="362">
        <v>72</v>
      </c>
      <c r="G1049" s="362">
        <f t="shared" si="16"/>
        <v>470</v>
      </c>
      <c r="H1049" s="362">
        <v>33840</v>
      </c>
      <c r="I1049" s="363">
        <v>5.2588801879769942E-2</v>
      </c>
      <c r="J1049" s="363">
        <v>1.1189106782929774E-4</v>
      </c>
      <c r="K1049" s="362">
        <v>0</v>
      </c>
    </row>
    <row r="1050" spans="2:11" ht="14.1" customHeight="1" x14ac:dyDescent="0.2">
      <c r="B1050" s="309">
        <v>41476</v>
      </c>
      <c r="C1050" s="310" t="s">
        <v>954</v>
      </c>
      <c r="D1050" s="310" t="s">
        <v>541</v>
      </c>
      <c r="E1050" s="374" t="s">
        <v>1034</v>
      </c>
      <c r="F1050" s="362">
        <v>140</v>
      </c>
      <c r="G1050" s="362">
        <f t="shared" si="16"/>
        <v>400</v>
      </c>
      <c r="H1050" s="362">
        <v>56000</v>
      </c>
      <c r="I1050" s="363">
        <v>8.7026386089453803E-2</v>
      </c>
      <c r="J1050" s="363">
        <v>2.1756596522363449E-4</v>
      </c>
      <c r="K1050" s="362">
        <v>0</v>
      </c>
    </row>
    <row r="1051" spans="2:11" ht="14.1" customHeight="1" x14ac:dyDescent="0.2">
      <c r="B1051" s="309">
        <v>41476</v>
      </c>
      <c r="C1051" s="310" t="s">
        <v>769</v>
      </c>
      <c r="D1051" s="310" t="s">
        <v>541</v>
      </c>
      <c r="E1051" s="374" t="s">
        <v>1034</v>
      </c>
      <c r="F1051" s="362">
        <v>20</v>
      </c>
      <c r="G1051" s="362">
        <f t="shared" si="16"/>
        <v>525</v>
      </c>
      <c r="H1051" s="362">
        <v>10500</v>
      </c>
      <c r="I1051" s="363">
        <v>1.6317447391772589E-2</v>
      </c>
      <c r="J1051" s="363">
        <v>3.1080852174804932E-5</v>
      </c>
      <c r="K1051" s="362">
        <v>0</v>
      </c>
    </row>
    <row r="1052" spans="2:11" ht="14.1" customHeight="1" x14ac:dyDescent="0.2">
      <c r="B1052" s="309">
        <v>41476</v>
      </c>
      <c r="C1052" s="310" t="s">
        <v>544</v>
      </c>
      <c r="D1052" s="310" t="s">
        <v>541</v>
      </c>
      <c r="E1052" s="374" t="s">
        <v>1037</v>
      </c>
      <c r="F1052" s="362">
        <v>131</v>
      </c>
      <c r="G1052" s="362">
        <f t="shared" si="16"/>
        <v>435</v>
      </c>
      <c r="H1052" s="362">
        <v>56985</v>
      </c>
      <c r="I1052" s="363">
        <v>8.8557118059062939E-2</v>
      </c>
      <c r="J1052" s="363">
        <v>2.0357958174497227E-4</v>
      </c>
      <c r="K1052" s="362">
        <v>0</v>
      </c>
    </row>
    <row r="1053" spans="2:11" ht="14.1" customHeight="1" x14ac:dyDescent="0.2">
      <c r="B1053" s="309">
        <v>41477</v>
      </c>
      <c r="C1053" s="310" t="s">
        <v>754</v>
      </c>
      <c r="D1053" s="310" t="s">
        <v>541</v>
      </c>
      <c r="E1053" s="374" t="s">
        <v>1036</v>
      </c>
      <c r="F1053" s="362">
        <v>32</v>
      </c>
      <c r="G1053" s="362">
        <f t="shared" si="16"/>
        <v>255</v>
      </c>
      <c r="H1053" s="362">
        <v>8160</v>
      </c>
      <c r="I1053" s="363">
        <v>1.268098768732041E-2</v>
      </c>
      <c r="J1053" s="363">
        <v>4.9729363479687888E-5</v>
      </c>
      <c r="K1053" s="362">
        <v>0</v>
      </c>
    </row>
    <row r="1054" spans="2:11" ht="14.1" customHeight="1" x14ac:dyDescent="0.2">
      <c r="B1054" s="309">
        <v>41478</v>
      </c>
      <c r="C1054" s="310" t="s">
        <v>706</v>
      </c>
      <c r="D1054" s="310" t="s">
        <v>541</v>
      </c>
      <c r="E1054" s="374" t="s">
        <v>1034</v>
      </c>
      <c r="F1054" s="362">
        <v>49</v>
      </c>
      <c r="G1054" s="362">
        <f t="shared" si="16"/>
        <v>180</v>
      </c>
      <c r="H1054" s="362">
        <v>8820</v>
      </c>
      <c r="I1054" s="363">
        <v>1.3706655809088973E-2</v>
      </c>
      <c r="J1054" s="363">
        <v>7.614808782827207E-5</v>
      </c>
      <c r="K1054" s="362">
        <v>0</v>
      </c>
    </row>
    <row r="1055" spans="2:11" ht="14.1" customHeight="1" x14ac:dyDescent="0.2">
      <c r="B1055" s="309">
        <v>41478</v>
      </c>
      <c r="C1055" s="310" t="s">
        <v>573</v>
      </c>
      <c r="D1055" s="310" t="s">
        <v>541</v>
      </c>
      <c r="E1055" s="374" t="s">
        <v>1034</v>
      </c>
      <c r="F1055" s="362">
        <v>24</v>
      </c>
      <c r="G1055" s="362">
        <f t="shared" si="16"/>
        <v>250</v>
      </c>
      <c r="H1055" s="362">
        <v>6000</v>
      </c>
      <c r="I1055" s="363">
        <v>9.3242556524414794E-3</v>
      </c>
      <c r="J1055" s="363">
        <v>3.7297022609765912E-5</v>
      </c>
      <c r="K1055" s="362">
        <v>0</v>
      </c>
    </row>
    <row r="1056" spans="2:11" ht="14.1" customHeight="1" x14ac:dyDescent="0.2">
      <c r="B1056" s="309">
        <v>41478</v>
      </c>
      <c r="C1056" s="310" t="s">
        <v>773</v>
      </c>
      <c r="D1056" s="310" t="s">
        <v>541</v>
      </c>
      <c r="E1056" s="374"/>
      <c r="F1056" s="362">
        <v>32</v>
      </c>
      <c r="G1056" s="362">
        <f t="shared" si="16"/>
        <v>210</v>
      </c>
      <c r="H1056" s="362">
        <v>6720</v>
      </c>
      <c r="I1056" s="363">
        <v>1.0443166330734456E-2</v>
      </c>
      <c r="J1056" s="363">
        <v>4.9729363479687888E-5</v>
      </c>
      <c r="K1056" s="362">
        <v>0</v>
      </c>
    </row>
    <row r="1057" spans="2:11" ht="14.1" customHeight="1" x14ac:dyDescent="0.2">
      <c r="B1057" s="309">
        <v>41478</v>
      </c>
      <c r="C1057" s="310" t="s">
        <v>811</v>
      </c>
      <c r="D1057" s="310" t="s">
        <v>541</v>
      </c>
      <c r="E1057" s="374" t="s">
        <v>1034</v>
      </c>
      <c r="F1057" s="362">
        <v>13</v>
      </c>
      <c r="G1057" s="362">
        <f t="shared" si="16"/>
        <v>245</v>
      </c>
      <c r="H1057" s="362">
        <v>3185</v>
      </c>
      <c r="I1057" s="363">
        <v>4.9496257088376848E-3</v>
      </c>
      <c r="J1057" s="363">
        <v>2.0202553913623205E-5</v>
      </c>
      <c r="K1057" s="362">
        <v>0</v>
      </c>
    </row>
    <row r="1058" spans="2:11" ht="14.1" customHeight="1" x14ac:dyDescent="0.2">
      <c r="B1058" s="309">
        <v>41478</v>
      </c>
      <c r="C1058" s="310" t="s">
        <v>635</v>
      </c>
      <c r="D1058" s="310" t="s">
        <v>541</v>
      </c>
      <c r="E1058" s="374" t="s">
        <v>1038</v>
      </c>
      <c r="F1058" s="362">
        <v>3</v>
      </c>
      <c r="G1058" s="362">
        <f t="shared" si="16"/>
        <v>150</v>
      </c>
      <c r="H1058" s="362">
        <v>450</v>
      </c>
      <c r="I1058" s="363">
        <v>6.9931917393311087E-4</v>
      </c>
      <c r="J1058" s="363">
        <v>4.6621278262207391E-6</v>
      </c>
      <c r="K1058" s="362">
        <v>0</v>
      </c>
    </row>
    <row r="1059" spans="2:11" ht="14.1" customHeight="1" x14ac:dyDescent="0.2">
      <c r="B1059" s="309">
        <v>41478</v>
      </c>
      <c r="C1059" s="310" t="s">
        <v>655</v>
      </c>
      <c r="D1059" s="310" t="s">
        <v>541</v>
      </c>
      <c r="E1059" s="374" t="s">
        <v>1034</v>
      </c>
      <c r="F1059" s="362">
        <v>86</v>
      </c>
      <c r="G1059" s="362">
        <f t="shared" si="16"/>
        <v>250</v>
      </c>
      <c r="H1059" s="362">
        <v>21500</v>
      </c>
      <c r="I1059" s="363">
        <v>3.34119160879153E-2</v>
      </c>
      <c r="J1059" s="363">
        <v>1.336476643516612E-4</v>
      </c>
      <c r="K1059" s="362">
        <v>0</v>
      </c>
    </row>
    <row r="1060" spans="2:11" ht="14.1" customHeight="1" x14ac:dyDescent="0.2">
      <c r="B1060" s="309">
        <v>41478</v>
      </c>
      <c r="C1060" s="310" t="s">
        <v>594</v>
      </c>
      <c r="D1060" s="310" t="s">
        <v>541</v>
      </c>
      <c r="E1060" s="374" t="s">
        <v>1034</v>
      </c>
      <c r="F1060" s="362">
        <v>14</v>
      </c>
      <c r="G1060" s="362">
        <f t="shared" si="16"/>
        <v>290</v>
      </c>
      <c r="H1060" s="362">
        <v>4060</v>
      </c>
      <c r="I1060" s="363">
        <v>6.3094129914854002E-3</v>
      </c>
      <c r="J1060" s="363">
        <v>2.175659652236345E-5</v>
      </c>
      <c r="K1060" s="362">
        <v>0</v>
      </c>
    </row>
    <row r="1061" spans="2:11" ht="14.1" customHeight="1" x14ac:dyDescent="0.2">
      <c r="B1061" s="309">
        <v>41478</v>
      </c>
      <c r="C1061" s="310" t="s">
        <v>773</v>
      </c>
      <c r="D1061" s="310" t="s">
        <v>541</v>
      </c>
      <c r="E1061" s="374" t="s">
        <v>1034</v>
      </c>
      <c r="F1061" s="362">
        <v>50</v>
      </c>
      <c r="G1061" s="362">
        <f t="shared" si="16"/>
        <v>75</v>
      </c>
      <c r="H1061" s="362">
        <v>3750</v>
      </c>
      <c r="I1061" s="363">
        <v>5.8276597827759237E-3</v>
      </c>
      <c r="J1061" s="363">
        <v>7.7702130437012315E-5</v>
      </c>
      <c r="K1061" s="362">
        <v>0</v>
      </c>
    </row>
    <row r="1062" spans="2:11" ht="14.1" customHeight="1" x14ac:dyDescent="0.2">
      <c r="B1062" s="309">
        <v>41478</v>
      </c>
      <c r="C1062" s="310" t="s">
        <v>859</v>
      </c>
      <c r="D1062" s="310" t="s">
        <v>541</v>
      </c>
      <c r="E1062" s="374" t="s">
        <v>1034</v>
      </c>
      <c r="F1062" s="362">
        <v>33</v>
      </c>
      <c r="G1062" s="362">
        <f t="shared" si="16"/>
        <v>420</v>
      </c>
      <c r="H1062" s="362">
        <v>13860</v>
      </c>
      <c r="I1062" s="363">
        <v>2.1539030557139814E-2</v>
      </c>
      <c r="J1062" s="363">
        <v>5.1283406088428133E-5</v>
      </c>
      <c r="K1062" s="362">
        <v>0</v>
      </c>
    </row>
    <row r="1063" spans="2:11" ht="14.1" customHeight="1" x14ac:dyDescent="0.2">
      <c r="B1063" s="309">
        <v>41479</v>
      </c>
      <c r="C1063" s="310" t="s">
        <v>639</v>
      </c>
      <c r="D1063" s="310" t="s">
        <v>856</v>
      </c>
      <c r="E1063" s="374" t="s">
        <v>1035</v>
      </c>
      <c r="F1063" s="362">
        <v>13</v>
      </c>
      <c r="G1063" s="362">
        <f t="shared" si="16"/>
        <v>105</v>
      </c>
      <c r="H1063" s="362">
        <v>1365</v>
      </c>
      <c r="I1063" s="363">
        <v>2.1212681609304364E-3</v>
      </c>
      <c r="J1063" s="363">
        <v>2.0202553913623205E-5</v>
      </c>
      <c r="K1063" s="362">
        <v>0</v>
      </c>
    </row>
    <row r="1064" spans="2:11" ht="14.1" customHeight="1" x14ac:dyDescent="0.2">
      <c r="B1064" s="309">
        <v>41479</v>
      </c>
      <c r="C1064" s="310" t="s">
        <v>646</v>
      </c>
      <c r="D1064" s="310" t="s">
        <v>541</v>
      </c>
      <c r="E1064" s="374" t="s">
        <v>1034</v>
      </c>
      <c r="F1064" s="362">
        <v>7</v>
      </c>
      <c r="G1064" s="362">
        <f t="shared" si="16"/>
        <v>220</v>
      </c>
      <c r="H1064" s="362">
        <v>1540</v>
      </c>
      <c r="I1064" s="363">
        <v>2.3932256174599795E-3</v>
      </c>
      <c r="J1064" s="363">
        <v>1.0878298261181725E-5</v>
      </c>
      <c r="K1064" s="362">
        <v>0</v>
      </c>
    </row>
    <row r="1065" spans="2:11" ht="14.1" customHeight="1" x14ac:dyDescent="0.2">
      <c r="B1065" s="309">
        <v>41479</v>
      </c>
      <c r="C1065" s="310" t="s">
        <v>650</v>
      </c>
      <c r="D1065" s="310" t="s">
        <v>541</v>
      </c>
      <c r="E1065" s="374" t="s">
        <v>1034</v>
      </c>
      <c r="F1065" s="362">
        <v>84</v>
      </c>
      <c r="G1065" s="362">
        <f t="shared" si="16"/>
        <v>170</v>
      </c>
      <c r="H1065" s="362">
        <v>14280</v>
      </c>
      <c r="I1065" s="363">
        <v>2.219172845281072E-2</v>
      </c>
      <c r="J1065" s="363">
        <v>1.3053957913418071E-4</v>
      </c>
      <c r="K1065" s="362">
        <v>0</v>
      </c>
    </row>
    <row r="1066" spans="2:11" ht="14.1" customHeight="1" x14ac:dyDescent="0.2">
      <c r="B1066" s="309">
        <v>41479</v>
      </c>
      <c r="C1066" s="310" t="s">
        <v>790</v>
      </c>
      <c r="D1066" s="310" t="s">
        <v>541</v>
      </c>
      <c r="E1066" s="374" t="s">
        <v>1034</v>
      </c>
      <c r="F1066" s="362">
        <v>36</v>
      </c>
      <c r="G1066" s="362">
        <f t="shared" si="16"/>
        <v>245</v>
      </c>
      <c r="H1066" s="362">
        <v>8820</v>
      </c>
      <c r="I1066" s="363">
        <v>1.3706655809088973E-2</v>
      </c>
      <c r="J1066" s="363">
        <v>5.5945533914648869E-5</v>
      </c>
      <c r="K1066" s="362">
        <v>0</v>
      </c>
    </row>
    <row r="1067" spans="2:11" ht="14.1" customHeight="1" x14ac:dyDescent="0.2">
      <c r="B1067" s="309">
        <v>41479</v>
      </c>
      <c r="C1067" s="310" t="s">
        <v>639</v>
      </c>
      <c r="D1067" s="310" t="s">
        <v>541</v>
      </c>
      <c r="E1067" s="374" t="s">
        <v>1035</v>
      </c>
      <c r="F1067" s="362">
        <v>25</v>
      </c>
      <c r="G1067" s="362">
        <f t="shared" si="16"/>
        <v>100</v>
      </c>
      <c r="H1067" s="362">
        <v>2500</v>
      </c>
      <c r="I1067" s="363">
        <v>3.8851065218506163E-3</v>
      </c>
      <c r="J1067" s="363">
        <v>3.8851065218506158E-5</v>
      </c>
      <c r="K1067" s="362">
        <v>0</v>
      </c>
    </row>
    <row r="1068" spans="2:11" ht="14.1" customHeight="1" x14ac:dyDescent="0.2">
      <c r="B1068" s="309">
        <v>41479</v>
      </c>
      <c r="C1068" s="310" t="s">
        <v>755</v>
      </c>
      <c r="D1068" s="310" t="s">
        <v>541</v>
      </c>
      <c r="E1068" s="374" t="s">
        <v>1034</v>
      </c>
      <c r="F1068" s="362">
        <v>6</v>
      </c>
      <c r="G1068" s="362">
        <f t="shared" si="16"/>
        <v>75</v>
      </c>
      <c r="H1068" s="362">
        <v>450</v>
      </c>
      <c r="I1068" s="363">
        <v>6.9931917393311087E-4</v>
      </c>
      <c r="J1068" s="363">
        <v>9.3242556524414781E-6</v>
      </c>
      <c r="K1068" s="362">
        <v>0</v>
      </c>
    </row>
    <row r="1069" spans="2:11" ht="14.1" customHeight="1" x14ac:dyDescent="0.2">
      <c r="B1069" s="309">
        <v>41479</v>
      </c>
      <c r="C1069" s="310" t="s">
        <v>906</v>
      </c>
      <c r="D1069" s="310" t="s">
        <v>856</v>
      </c>
      <c r="E1069" s="374" t="s">
        <v>1034</v>
      </c>
      <c r="F1069" s="362">
        <v>44</v>
      </c>
      <c r="G1069" s="362">
        <f t="shared" si="16"/>
        <v>360</v>
      </c>
      <c r="H1069" s="362">
        <v>15840</v>
      </c>
      <c r="I1069" s="363">
        <v>2.4616034922445504E-2</v>
      </c>
      <c r="J1069" s="363">
        <v>6.8377874784570844E-5</v>
      </c>
      <c r="K1069" s="362">
        <v>0</v>
      </c>
    </row>
    <row r="1070" spans="2:11" ht="14.1" customHeight="1" x14ac:dyDescent="0.2">
      <c r="B1070" s="309">
        <v>41479</v>
      </c>
      <c r="C1070" s="310" t="s">
        <v>963</v>
      </c>
      <c r="D1070" s="310" t="s">
        <v>541</v>
      </c>
      <c r="E1070" s="374" t="s">
        <v>1034</v>
      </c>
      <c r="F1070" s="362">
        <v>29</v>
      </c>
      <c r="G1070" s="362">
        <f t="shared" si="16"/>
        <v>405</v>
      </c>
      <c r="H1070" s="362">
        <v>11745</v>
      </c>
      <c r="I1070" s="363">
        <v>1.8252230439654193E-2</v>
      </c>
      <c r="J1070" s="363">
        <v>4.5067235653467145E-5</v>
      </c>
      <c r="K1070" s="362">
        <v>0</v>
      </c>
    </row>
    <row r="1071" spans="2:11" ht="14.1" customHeight="1" x14ac:dyDescent="0.2">
      <c r="B1071" s="309">
        <v>41480</v>
      </c>
      <c r="C1071" s="310" t="s">
        <v>559</v>
      </c>
      <c r="D1071" s="310" t="s">
        <v>541</v>
      </c>
      <c r="E1071" s="374" t="s">
        <v>1034</v>
      </c>
      <c r="F1071" s="362">
        <v>33</v>
      </c>
      <c r="G1071" s="362">
        <f t="shared" si="16"/>
        <v>195</v>
      </c>
      <c r="H1071" s="362">
        <v>6435</v>
      </c>
      <c r="I1071" s="363">
        <v>1.0000264187243486E-2</v>
      </c>
      <c r="J1071" s="363">
        <v>5.1283406088428133E-5</v>
      </c>
      <c r="K1071" s="362">
        <v>0</v>
      </c>
    </row>
    <row r="1072" spans="2:11" ht="14.1" customHeight="1" x14ac:dyDescent="0.2">
      <c r="B1072" s="309">
        <v>41480</v>
      </c>
      <c r="C1072" s="310" t="s">
        <v>860</v>
      </c>
      <c r="D1072" s="310" t="s">
        <v>541</v>
      </c>
      <c r="E1072" s="374" t="s">
        <v>1037</v>
      </c>
      <c r="F1072" s="362">
        <v>126</v>
      </c>
      <c r="G1072" s="362">
        <f t="shared" si="16"/>
        <v>360</v>
      </c>
      <c r="H1072" s="362">
        <v>45360</v>
      </c>
      <c r="I1072" s="363">
        <v>7.0491372732457577E-2</v>
      </c>
      <c r="J1072" s="363">
        <v>1.9580936870127106E-4</v>
      </c>
      <c r="K1072" s="362">
        <v>0</v>
      </c>
    </row>
    <row r="1073" spans="2:11" ht="14.1" customHeight="1" x14ac:dyDescent="0.2">
      <c r="B1073" s="309">
        <v>41480</v>
      </c>
      <c r="C1073" s="310" t="s">
        <v>651</v>
      </c>
      <c r="D1073" s="310" t="s">
        <v>541</v>
      </c>
      <c r="E1073" s="374" t="s">
        <v>1034</v>
      </c>
      <c r="F1073" s="362">
        <v>21</v>
      </c>
      <c r="G1073" s="362">
        <f t="shared" si="16"/>
        <v>420</v>
      </c>
      <c r="H1073" s="362">
        <v>8820</v>
      </c>
      <c r="I1073" s="363">
        <v>1.3706655809088973E-2</v>
      </c>
      <c r="J1073" s="363">
        <v>3.2634894783545177E-5</v>
      </c>
      <c r="K1073" s="362">
        <v>0</v>
      </c>
    </row>
    <row r="1074" spans="2:11" ht="14.1" customHeight="1" x14ac:dyDescent="0.2">
      <c r="B1074" s="309">
        <v>41480</v>
      </c>
      <c r="C1074" s="310" t="s">
        <v>810</v>
      </c>
      <c r="D1074" s="310" t="s">
        <v>541</v>
      </c>
      <c r="E1074" s="374" t="s">
        <v>1040</v>
      </c>
      <c r="F1074" s="362">
        <v>26</v>
      </c>
      <c r="G1074" s="362">
        <f t="shared" si="16"/>
        <v>435</v>
      </c>
      <c r="H1074" s="362">
        <v>11310</v>
      </c>
      <c r="I1074" s="363">
        <v>1.7576221904852186E-2</v>
      </c>
      <c r="J1074" s="363">
        <v>4.040510782724641E-5</v>
      </c>
      <c r="K1074" s="362">
        <v>0</v>
      </c>
    </row>
    <row r="1075" spans="2:11" ht="14.1" customHeight="1" x14ac:dyDescent="0.2">
      <c r="B1075" s="309">
        <v>41481</v>
      </c>
      <c r="C1075" s="310" t="s">
        <v>791</v>
      </c>
      <c r="D1075" s="310" t="s">
        <v>541</v>
      </c>
      <c r="E1075" s="374" t="s">
        <v>1034</v>
      </c>
      <c r="F1075" s="362">
        <v>14</v>
      </c>
      <c r="G1075" s="362">
        <f t="shared" si="16"/>
        <v>140</v>
      </c>
      <c r="H1075" s="362">
        <v>1960</v>
      </c>
      <c r="I1075" s="363">
        <v>3.0459235131308831E-3</v>
      </c>
      <c r="J1075" s="363">
        <v>2.175659652236345E-5</v>
      </c>
      <c r="K1075" s="362">
        <v>0</v>
      </c>
    </row>
    <row r="1076" spans="2:11" ht="14.1" customHeight="1" x14ac:dyDescent="0.2">
      <c r="B1076" s="309">
        <v>41481</v>
      </c>
      <c r="C1076" s="310" t="s">
        <v>584</v>
      </c>
      <c r="D1076" s="310" t="s">
        <v>541</v>
      </c>
      <c r="E1076" s="374" t="s">
        <v>1035</v>
      </c>
      <c r="F1076" s="362">
        <v>1</v>
      </c>
      <c r="G1076" s="362">
        <f t="shared" si="16"/>
        <v>180</v>
      </c>
      <c r="H1076" s="362">
        <v>180</v>
      </c>
      <c r="I1076" s="363">
        <v>2.7972766957324436E-4</v>
      </c>
      <c r="J1076" s="363">
        <v>1.5540426087402465E-6</v>
      </c>
      <c r="K1076" s="362">
        <v>0</v>
      </c>
    </row>
    <row r="1077" spans="2:11" ht="14.1" customHeight="1" x14ac:dyDescent="0.2">
      <c r="B1077" s="309">
        <v>41481</v>
      </c>
      <c r="C1077" s="310" t="s">
        <v>994</v>
      </c>
      <c r="D1077" s="310" t="s">
        <v>541</v>
      </c>
      <c r="E1077" s="374" t="s">
        <v>1034</v>
      </c>
      <c r="F1077" s="362">
        <v>32</v>
      </c>
      <c r="G1077" s="362">
        <f t="shared" si="16"/>
        <v>330</v>
      </c>
      <c r="H1077" s="362">
        <v>10560</v>
      </c>
      <c r="I1077" s="363">
        <v>1.6410689948297003E-2</v>
      </c>
      <c r="J1077" s="363">
        <v>4.9729363479687888E-5</v>
      </c>
      <c r="K1077" s="362">
        <v>0</v>
      </c>
    </row>
    <row r="1078" spans="2:11" ht="14.1" customHeight="1" x14ac:dyDescent="0.2">
      <c r="B1078" s="309">
        <v>41481</v>
      </c>
      <c r="C1078" s="310" t="s">
        <v>582</v>
      </c>
      <c r="D1078" s="310" t="s">
        <v>541</v>
      </c>
      <c r="E1078" s="374" t="s">
        <v>1034</v>
      </c>
      <c r="F1078" s="362">
        <v>6</v>
      </c>
      <c r="G1078" s="362">
        <f t="shared" si="16"/>
        <v>345</v>
      </c>
      <c r="H1078" s="362">
        <v>2070</v>
      </c>
      <c r="I1078" s="363">
        <v>3.2168682000923102E-3</v>
      </c>
      <c r="J1078" s="363">
        <v>9.3242556524414781E-6</v>
      </c>
      <c r="K1078" s="362">
        <v>0</v>
      </c>
    </row>
    <row r="1079" spans="2:11" ht="14.1" customHeight="1" x14ac:dyDescent="0.2">
      <c r="B1079" s="309">
        <v>41481</v>
      </c>
      <c r="C1079" s="310" t="s">
        <v>993</v>
      </c>
      <c r="D1079" s="310" t="s">
        <v>541</v>
      </c>
      <c r="E1079" s="374" t="s">
        <v>1034</v>
      </c>
      <c r="F1079" s="362">
        <v>394</v>
      </c>
      <c r="G1079" s="362">
        <f t="shared" si="16"/>
        <v>405</v>
      </c>
      <c r="H1079" s="362">
        <v>159570</v>
      </c>
      <c r="I1079" s="363">
        <v>0.24797857907668114</v>
      </c>
      <c r="J1079" s="363">
        <v>6.1229278784365713E-4</v>
      </c>
      <c r="K1079" s="362">
        <v>0</v>
      </c>
    </row>
    <row r="1080" spans="2:11" ht="14.1" customHeight="1" x14ac:dyDescent="0.2">
      <c r="B1080" s="309">
        <v>41482</v>
      </c>
      <c r="C1080" s="310" t="s">
        <v>723</v>
      </c>
      <c r="D1080" s="310" t="s">
        <v>541</v>
      </c>
      <c r="E1080" s="374" t="s">
        <v>1034</v>
      </c>
      <c r="F1080" s="362">
        <v>17</v>
      </c>
      <c r="G1080" s="362">
        <f t="shared" si="16"/>
        <v>201</v>
      </c>
      <c r="H1080" s="362">
        <v>3417</v>
      </c>
      <c r="I1080" s="363">
        <v>5.3101635940654224E-3</v>
      </c>
      <c r="J1080" s="363">
        <v>2.6418724348584189E-5</v>
      </c>
      <c r="K1080" s="362">
        <v>0</v>
      </c>
    </row>
    <row r="1081" spans="2:11" ht="14.1" customHeight="1" x14ac:dyDescent="0.2">
      <c r="B1081" s="309">
        <v>41482</v>
      </c>
      <c r="C1081" s="310" t="s">
        <v>661</v>
      </c>
      <c r="D1081" s="310" t="s">
        <v>541</v>
      </c>
      <c r="E1081" s="374" t="s">
        <v>1034</v>
      </c>
      <c r="F1081" s="362">
        <v>19</v>
      </c>
      <c r="G1081" s="362">
        <f t="shared" si="16"/>
        <v>407</v>
      </c>
      <c r="H1081" s="362">
        <v>7733</v>
      </c>
      <c r="I1081" s="363">
        <v>1.2017411493388325E-2</v>
      </c>
      <c r="J1081" s="363">
        <v>2.9526809566064683E-5</v>
      </c>
      <c r="K1081" s="362">
        <v>0</v>
      </c>
    </row>
    <row r="1082" spans="2:11" ht="14.1" customHeight="1" x14ac:dyDescent="0.2">
      <c r="B1082" s="309">
        <v>41483</v>
      </c>
      <c r="C1082" s="310" t="s">
        <v>730</v>
      </c>
      <c r="D1082" s="310" t="s">
        <v>541</v>
      </c>
      <c r="E1082" s="374" t="s">
        <v>1035</v>
      </c>
      <c r="F1082" s="362">
        <v>1</v>
      </c>
      <c r="G1082" s="362">
        <f t="shared" si="16"/>
        <v>90</v>
      </c>
      <c r="H1082" s="362">
        <v>90</v>
      </c>
      <c r="I1082" s="363">
        <v>1.3986383478662218E-4</v>
      </c>
      <c r="J1082" s="363">
        <v>1.5540426087402465E-6</v>
      </c>
      <c r="K1082" s="362">
        <v>0</v>
      </c>
    </row>
    <row r="1083" spans="2:11" ht="14.1" customHeight="1" x14ac:dyDescent="0.2">
      <c r="B1083" s="309">
        <v>41483</v>
      </c>
      <c r="C1083" s="310" t="s">
        <v>807</v>
      </c>
      <c r="D1083" s="310" t="s">
        <v>541</v>
      </c>
      <c r="E1083" s="374" t="s">
        <v>1034</v>
      </c>
      <c r="F1083" s="362">
        <v>18</v>
      </c>
      <c r="G1083" s="362">
        <f t="shared" si="16"/>
        <v>265</v>
      </c>
      <c r="H1083" s="362">
        <v>4770</v>
      </c>
      <c r="I1083" s="363">
        <v>7.4127832436909754E-3</v>
      </c>
      <c r="J1083" s="363">
        <v>2.7972766957324434E-5</v>
      </c>
      <c r="K1083" s="362">
        <v>0</v>
      </c>
    </row>
    <row r="1084" spans="2:11" ht="14.1" customHeight="1" x14ac:dyDescent="0.2">
      <c r="B1084" s="309">
        <v>41483</v>
      </c>
      <c r="C1084" s="310" t="s">
        <v>639</v>
      </c>
      <c r="D1084" s="310" t="s">
        <v>541</v>
      </c>
      <c r="E1084" s="374" t="s">
        <v>1035</v>
      </c>
      <c r="F1084" s="362">
        <v>1</v>
      </c>
      <c r="G1084" s="362">
        <f t="shared" si="16"/>
        <v>240</v>
      </c>
      <c r="H1084" s="362">
        <v>240</v>
      </c>
      <c r="I1084" s="363">
        <v>3.7297022609765912E-4</v>
      </c>
      <c r="J1084" s="363">
        <v>1.5540426087402465E-6</v>
      </c>
      <c r="K1084" s="362">
        <v>0</v>
      </c>
    </row>
    <row r="1085" spans="2:11" ht="14.1" customHeight="1" x14ac:dyDescent="0.2">
      <c r="B1085" s="309">
        <v>41483</v>
      </c>
      <c r="C1085" s="310" t="s">
        <v>984</v>
      </c>
      <c r="D1085" s="310" t="s">
        <v>541</v>
      </c>
      <c r="E1085" s="374" t="s">
        <v>1034</v>
      </c>
      <c r="F1085" s="362">
        <v>70</v>
      </c>
      <c r="G1085" s="362">
        <f t="shared" si="16"/>
        <v>400</v>
      </c>
      <c r="H1085" s="362">
        <v>28000</v>
      </c>
      <c r="I1085" s="363">
        <v>4.3513193044726901E-2</v>
      </c>
      <c r="J1085" s="363">
        <v>1.0878298261181725E-4</v>
      </c>
      <c r="K1085" s="362">
        <v>0</v>
      </c>
    </row>
    <row r="1086" spans="2:11" ht="14.1" customHeight="1" x14ac:dyDescent="0.2">
      <c r="B1086" s="309">
        <v>41483</v>
      </c>
      <c r="C1086" s="310" t="s">
        <v>614</v>
      </c>
      <c r="D1086" s="310" t="s">
        <v>541</v>
      </c>
      <c r="E1086" s="374" t="s">
        <v>1034</v>
      </c>
      <c r="F1086" s="362">
        <v>30</v>
      </c>
      <c r="G1086" s="362">
        <f t="shared" si="16"/>
        <v>465</v>
      </c>
      <c r="H1086" s="362">
        <v>13950</v>
      </c>
      <c r="I1086" s="363">
        <v>2.1678894391926436E-2</v>
      </c>
      <c r="J1086" s="363">
        <v>4.6621278262207391E-5</v>
      </c>
      <c r="K1086" s="362">
        <v>0</v>
      </c>
    </row>
    <row r="1087" spans="2:11" ht="14.1" customHeight="1" x14ac:dyDescent="0.2">
      <c r="B1087" s="309">
        <v>41483</v>
      </c>
      <c r="C1087" s="310" t="s">
        <v>606</v>
      </c>
      <c r="D1087" s="310" t="s">
        <v>541</v>
      </c>
      <c r="E1087" s="374"/>
      <c r="F1087" s="362">
        <v>42</v>
      </c>
      <c r="G1087" s="362">
        <f t="shared" si="16"/>
        <v>465</v>
      </c>
      <c r="H1087" s="362">
        <v>19530</v>
      </c>
      <c r="I1087" s="363">
        <v>3.0350452148697013E-2</v>
      </c>
      <c r="J1087" s="363">
        <v>6.5269789567090354E-5</v>
      </c>
      <c r="K1087" s="362">
        <v>0</v>
      </c>
    </row>
    <row r="1088" spans="2:11" ht="14.1" customHeight="1" x14ac:dyDescent="0.2">
      <c r="B1088" s="309">
        <v>41483</v>
      </c>
      <c r="C1088" s="310" t="s">
        <v>760</v>
      </c>
      <c r="D1088" s="310" t="s">
        <v>541</v>
      </c>
      <c r="E1088" s="374" t="s">
        <v>1037</v>
      </c>
      <c r="F1088" s="362">
        <v>388</v>
      </c>
      <c r="G1088" s="362">
        <f t="shared" si="16"/>
        <v>520</v>
      </c>
      <c r="H1088" s="362">
        <v>201760</v>
      </c>
      <c r="I1088" s="363">
        <v>0.31354363673943214</v>
      </c>
      <c r="J1088" s="363">
        <v>6.0296853219121563E-4</v>
      </c>
      <c r="K1088" s="362">
        <v>0</v>
      </c>
    </row>
    <row r="1089" spans="2:11" ht="14.1" customHeight="1" x14ac:dyDescent="0.2">
      <c r="B1089" s="309">
        <v>41485</v>
      </c>
      <c r="C1089" s="310" t="s">
        <v>754</v>
      </c>
      <c r="D1089" s="310" t="s">
        <v>856</v>
      </c>
      <c r="E1089" s="374" t="s">
        <v>1034</v>
      </c>
      <c r="F1089" s="362">
        <v>2</v>
      </c>
      <c r="G1089" s="362">
        <f t="shared" si="16"/>
        <v>41</v>
      </c>
      <c r="H1089" s="362">
        <v>82</v>
      </c>
      <c r="I1089" s="363">
        <v>1.2743149391670022E-4</v>
      </c>
      <c r="J1089" s="363">
        <v>3.108085217480493E-6</v>
      </c>
      <c r="K1089" s="362">
        <v>0</v>
      </c>
    </row>
    <row r="1090" spans="2:11" ht="14.1" customHeight="1" x14ac:dyDescent="0.2">
      <c r="B1090" s="309">
        <v>41485</v>
      </c>
      <c r="C1090" s="310" t="s">
        <v>754</v>
      </c>
      <c r="D1090" s="310" t="s">
        <v>856</v>
      </c>
      <c r="E1090" s="374" t="s">
        <v>1034</v>
      </c>
      <c r="F1090" s="362">
        <v>1</v>
      </c>
      <c r="G1090" s="362">
        <f t="shared" si="16"/>
        <v>45</v>
      </c>
      <c r="H1090" s="362">
        <v>45</v>
      </c>
      <c r="I1090" s="363">
        <v>6.9931917393311089E-5</v>
      </c>
      <c r="J1090" s="363">
        <v>1.5540426087402465E-6</v>
      </c>
      <c r="K1090" s="362">
        <v>0</v>
      </c>
    </row>
    <row r="1091" spans="2:11" ht="14.1" customHeight="1" x14ac:dyDescent="0.2">
      <c r="B1091" s="309">
        <v>41485</v>
      </c>
      <c r="C1091" s="310" t="s">
        <v>650</v>
      </c>
      <c r="D1091" s="310" t="s">
        <v>541</v>
      </c>
      <c r="E1091" s="374" t="s">
        <v>1034</v>
      </c>
      <c r="F1091" s="362">
        <v>11</v>
      </c>
      <c r="G1091" s="362">
        <f t="shared" si="16"/>
        <v>225</v>
      </c>
      <c r="H1091" s="362">
        <v>2475</v>
      </c>
      <c r="I1091" s="363">
        <v>3.84625545663211E-3</v>
      </c>
      <c r="J1091" s="363">
        <v>1.7094468696142711E-5</v>
      </c>
      <c r="K1091" s="362">
        <v>0</v>
      </c>
    </row>
    <row r="1092" spans="2:11" ht="14.1" customHeight="1" x14ac:dyDescent="0.2">
      <c r="B1092" s="309">
        <v>41485</v>
      </c>
      <c r="C1092" s="310" t="s">
        <v>791</v>
      </c>
      <c r="D1092" s="310" t="s">
        <v>541</v>
      </c>
      <c r="E1092" s="374" t="s">
        <v>1034</v>
      </c>
      <c r="F1092" s="362">
        <v>51</v>
      </c>
      <c r="G1092" s="362">
        <f t="shared" si="16"/>
        <v>270</v>
      </c>
      <c r="H1092" s="362">
        <v>13770</v>
      </c>
      <c r="I1092" s="363">
        <v>2.1399166722353192E-2</v>
      </c>
      <c r="J1092" s="363">
        <v>7.9256173045752574E-5</v>
      </c>
      <c r="K1092" s="362">
        <v>0</v>
      </c>
    </row>
    <row r="1093" spans="2:11" ht="14.1" customHeight="1" x14ac:dyDescent="0.2">
      <c r="B1093" s="309">
        <v>41485</v>
      </c>
      <c r="C1093" s="310" t="s">
        <v>754</v>
      </c>
      <c r="D1093" s="310" t="s">
        <v>541</v>
      </c>
      <c r="E1093" s="374" t="s">
        <v>1034</v>
      </c>
      <c r="F1093" s="362">
        <v>8</v>
      </c>
      <c r="G1093" s="362">
        <f t="shared" si="16"/>
        <v>75</v>
      </c>
      <c r="H1093" s="362">
        <v>600</v>
      </c>
      <c r="I1093" s="363">
        <v>9.3242556524414789E-4</v>
      </c>
      <c r="J1093" s="363">
        <v>1.2432340869921972E-5</v>
      </c>
      <c r="K1093" s="362">
        <v>0</v>
      </c>
    </row>
    <row r="1094" spans="2:11" ht="14.1" customHeight="1" x14ac:dyDescent="0.2">
      <c r="B1094" s="309">
        <v>41485</v>
      </c>
      <c r="C1094" s="310" t="s">
        <v>754</v>
      </c>
      <c r="D1094" s="310" t="s">
        <v>541</v>
      </c>
      <c r="E1094" s="374" t="s">
        <v>1034</v>
      </c>
      <c r="F1094" s="362">
        <v>1</v>
      </c>
      <c r="G1094" s="362">
        <f t="shared" si="16"/>
        <v>60</v>
      </c>
      <c r="H1094" s="362">
        <v>60</v>
      </c>
      <c r="I1094" s="363">
        <v>9.3242556524414781E-5</v>
      </c>
      <c r="J1094" s="363">
        <v>1.5540426087402465E-6</v>
      </c>
      <c r="K1094" s="362">
        <v>0</v>
      </c>
    </row>
    <row r="1095" spans="2:11" ht="14.1" customHeight="1" x14ac:dyDescent="0.2">
      <c r="B1095" s="309">
        <v>41485</v>
      </c>
      <c r="C1095" s="310" t="s">
        <v>569</v>
      </c>
      <c r="D1095" s="310" t="s">
        <v>541</v>
      </c>
      <c r="E1095" s="374" t="s">
        <v>1037</v>
      </c>
      <c r="F1095" s="362">
        <v>10</v>
      </c>
      <c r="G1095" s="362">
        <f t="shared" si="16"/>
        <v>285</v>
      </c>
      <c r="H1095" s="362">
        <v>2850</v>
      </c>
      <c r="I1095" s="363">
        <v>4.429021434909702E-3</v>
      </c>
      <c r="J1095" s="363">
        <v>1.5540426087402466E-5</v>
      </c>
      <c r="K1095" s="362">
        <v>0</v>
      </c>
    </row>
    <row r="1096" spans="2:11" ht="14.1" customHeight="1" x14ac:dyDescent="0.2">
      <c r="B1096" s="309">
        <v>41485</v>
      </c>
      <c r="C1096" s="310" t="s">
        <v>688</v>
      </c>
      <c r="D1096" s="310" t="s">
        <v>541</v>
      </c>
      <c r="E1096" s="374" t="s">
        <v>1034</v>
      </c>
      <c r="F1096" s="362">
        <v>145</v>
      </c>
      <c r="G1096" s="362">
        <f t="shared" ref="G1096:G1159" si="17">H1096/F1096</f>
        <v>375</v>
      </c>
      <c r="H1096" s="362">
        <v>54375</v>
      </c>
      <c r="I1096" s="363">
        <v>8.4501066850250897E-2</v>
      </c>
      <c r="J1096" s="363">
        <v>2.2533617826733573E-4</v>
      </c>
      <c r="K1096" s="362">
        <v>0</v>
      </c>
    </row>
    <row r="1097" spans="2:11" ht="14.1" customHeight="1" x14ac:dyDescent="0.2">
      <c r="B1097" s="309">
        <v>41485</v>
      </c>
      <c r="C1097" s="310" t="s">
        <v>804</v>
      </c>
      <c r="D1097" s="310" t="s">
        <v>541</v>
      </c>
      <c r="E1097" s="374" t="s">
        <v>1035</v>
      </c>
      <c r="F1097" s="362">
        <v>1</v>
      </c>
      <c r="G1097" s="362">
        <f t="shared" si="17"/>
        <v>392</v>
      </c>
      <c r="H1097" s="362">
        <v>392</v>
      </c>
      <c r="I1097" s="363">
        <v>6.0918470262617656E-4</v>
      </c>
      <c r="J1097" s="363">
        <v>1.5540426087402465E-6</v>
      </c>
      <c r="K1097" s="362">
        <v>0</v>
      </c>
    </row>
    <row r="1098" spans="2:11" ht="14.1" customHeight="1" x14ac:dyDescent="0.2">
      <c r="B1098" s="309">
        <v>41486</v>
      </c>
      <c r="C1098" s="310" t="s">
        <v>639</v>
      </c>
      <c r="D1098" s="310" t="s">
        <v>541</v>
      </c>
      <c r="E1098" s="374" t="s">
        <v>1035</v>
      </c>
      <c r="F1098" s="362">
        <v>1</v>
      </c>
      <c r="G1098" s="362">
        <f t="shared" si="17"/>
        <v>155</v>
      </c>
      <c r="H1098" s="362">
        <v>155</v>
      </c>
      <c r="I1098" s="363">
        <v>2.4087660435473819E-4</v>
      </c>
      <c r="J1098" s="363">
        <v>1.5540426087402465E-6</v>
      </c>
      <c r="K1098" s="362">
        <v>0</v>
      </c>
    </row>
    <row r="1099" spans="2:11" ht="14.1" customHeight="1" x14ac:dyDescent="0.2">
      <c r="B1099" s="309">
        <v>41486</v>
      </c>
      <c r="C1099" s="310" t="s">
        <v>751</v>
      </c>
      <c r="D1099" s="310" t="s">
        <v>541</v>
      </c>
      <c r="E1099" s="374" t="s">
        <v>1034</v>
      </c>
      <c r="F1099" s="362">
        <v>196</v>
      </c>
      <c r="G1099" s="362">
        <f t="shared" si="17"/>
        <v>270</v>
      </c>
      <c r="H1099" s="362">
        <v>52920</v>
      </c>
      <c r="I1099" s="363">
        <v>8.2239934854533847E-2</v>
      </c>
      <c r="J1099" s="363">
        <v>3.0459235131308828E-4</v>
      </c>
      <c r="K1099" s="362">
        <v>0</v>
      </c>
    </row>
    <row r="1100" spans="2:11" ht="14.1" customHeight="1" x14ac:dyDescent="0.2">
      <c r="B1100" s="309">
        <v>41486</v>
      </c>
      <c r="C1100" s="310" t="s">
        <v>920</v>
      </c>
      <c r="D1100" s="310" t="s">
        <v>541</v>
      </c>
      <c r="E1100" s="374" t="s">
        <v>1034</v>
      </c>
      <c r="F1100" s="362">
        <v>71</v>
      </c>
      <c r="G1100" s="362">
        <f t="shared" si="17"/>
        <v>225</v>
      </c>
      <c r="H1100" s="362">
        <v>15975</v>
      </c>
      <c r="I1100" s="363">
        <v>2.4825830674625435E-2</v>
      </c>
      <c r="J1100" s="363">
        <v>1.1033702522055749E-4</v>
      </c>
      <c r="K1100" s="362">
        <v>0</v>
      </c>
    </row>
    <row r="1101" spans="2:11" ht="14.1" customHeight="1" x14ac:dyDescent="0.2">
      <c r="B1101" s="309">
        <v>41486</v>
      </c>
      <c r="C1101" s="310" t="s">
        <v>634</v>
      </c>
      <c r="D1101" s="310" t="s">
        <v>541</v>
      </c>
      <c r="E1101" s="374" t="s">
        <v>1034</v>
      </c>
      <c r="F1101" s="362">
        <v>90</v>
      </c>
      <c r="G1101" s="362">
        <f t="shared" si="17"/>
        <v>345</v>
      </c>
      <c r="H1101" s="362">
        <v>31050</v>
      </c>
      <c r="I1101" s="363">
        <v>4.8253023001384655E-2</v>
      </c>
      <c r="J1101" s="363">
        <v>1.3986383478662218E-4</v>
      </c>
      <c r="K1101" s="362">
        <v>0</v>
      </c>
    </row>
    <row r="1102" spans="2:11" ht="14.1" customHeight="1" x14ac:dyDescent="0.2">
      <c r="B1102" s="309">
        <v>41486</v>
      </c>
      <c r="C1102" s="310" t="s">
        <v>776</v>
      </c>
      <c r="D1102" s="310" t="s">
        <v>541</v>
      </c>
      <c r="E1102" s="374" t="s">
        <v>1034</v>
      </c>
      <c r="F1102" s="362">
        <v>35</v>
      </c>
      <c r="G1102" s="362">
        <f t="shared" si="17"/>
        <v>390</v>
      </c>
      <c r="H1102" s="362">
        <v>13650</v>
      </c>
      <c r="I1102" s="363">
        <v>2.1212681609304364E-2</v>
      </c>
      <c r="J1102" s="363">
        <v>5.4391491305908623E-5</v>
      </c>
      <c r="K1102" s="362">
        <v>0</v>
      </c>
    </row>
    <row r="1103" spans="2:11" ht="14.1" customHeight="1" x14ac:dyDescent="0.2">
      <c r="B1103" s="309">
        <v>41486</v>
      </c>
      <c r="C1103" s="310" t="s">
        <v>688</v>
      </c>
      <c r="D1103" s="310" t="s">
        <v>541</v>
      </c>
      <c r="E1103" s="374" t="s">
        <v>1034</v>
      </c>
      <c r="F1103" s="362">
        <v>72</v>
      </c>
      <c r="G1103" s="362">
        <f t="shared" si="17"/>
        <v>375</v>
      </c>
      <c r="H1103" s="362">
        <v>27000</v>
      </c>
      <c r="I1103" s="363">
        <v>4.1959150435986657E-2</v>
      </c>
      <c r="J1103" s="363">
        <v>1.1189106782929774E-4</v>
      </c>
      <c r="K1103" s="362">
        <v>0</v>
      </c>
    </row>
    <row r="1104" spans="2:11" ht="14.1" customHeight="1" x14ac:dyDescent="0.2">
      <c r="B1104" s="309">
        <v>41486</v>
      </c>
      <c r="C1104" s="310" t="s">
        <v>858</v>
      </c>
      <c r="D1104" s="310" t="s">
        <v>541</v>
      </c>
      <c r="E1104" s="374" t="s">
        <v>1037</v>
      </c>
      <c r="F1104" s="362">
        <v>23</v>
      </c>
      <c r="G1104" s="362">
        <f t="shared" si="17"/>
        <v>435</v>
      </c>
      <c r="H1104" s="362">
        <v>10005</v>
      </c>
      <c r="I1104" s="363">
        <v>1.5548196300446166E-2</v>
      </c>
      <c r="J1104" s="363">
        <v>3.5742980001025667E-5</v>
      </c>
      <c r="K1104" s="362">
        <v>0</v>
      </c>
    </row>
    <row r="1105" spans="2:11" ht="14.1" customHeight="1" x14ac:dyDescent="0.2">
      <c r="B1105" s="309">
        <v>41486</v>
      </c>
      <c r="C1105" s="310" t="s">
        <v>671</v>
      </c>
      <c r="D1105" s="310" t="s">
        <v>541</v>
      </c>
      <c r="E1105" s="374" t="s">
        <v>1035</v>
      </c>
      <c r="F1105" s="362">
        <v>15</v>
      </c>
      <c r="G1105" s="362">
        <f t="shared" si="17"/>
        <v>435</v>
      </c>
      <c r="H1105" s="362">
        <v>6525</v>
      </c>
      <c r="I1105" s="363">
        <v>1.0140128022030109E-2</v>
      </c>
      <c r="J1105" s="363">
        <v>2.3310639131103695E-5</v>
      </c>
      <c r="K1105" s="362">
        <v>0</v>
      </c>
    </row>
    <row r="1106" spans="2:11" ht="14.1" customHeight="1" x14ac:dyDescent="0.2">
      <c r="B1106" s="309">
        <v>41487</v>
      </c>
      <c r="C1106" s="310" t="s">
        <v>755</v>
      </c>
      <c r="D1106" s="310" t="s">
        <v>541</v>
      </c>
      <c r="E1106" s="374" t="s">
        <v>1034</v>
      </c>
      <c r="F1106" s="362">
        <v>49</v>
      </c>
      <c r="G1106" s="362">
        <f t="shared" si="17"/>
        <v>305</v>
      </c>
      <c r="H1106" s="362">
        <v>14945</v>
      </c>
      <c r="I1106" s="363">
        <v>2.3179347193895354E-2</v>
      </c>
      <c r="J1106" s="363">
        <v>7.5997859652115915E-5</v>
      </c>
      <c r="K1106" s="362">
        <v>0</v>
      </c>
    </row>
    <row r="1107" spans="2:11" ht="14.1" customHeight="1" x14ac:dyDescent="0.2">
      <c r="B1107" s="309">
        <v>41487</v>
      </c>
      <c r="C1107" s="310" t="s">
        <v>906</v>
      </c>
      <c r="D1107" s="310" t="s">
        <v>541</v>
      </c>
      <c r="E1107" s="374" t="s">
        <v>1035</v>
      </c>
      <c r="F1107" s="362">
        <v>4</v>
      </c>
      <c r="G1107" s="362">
        <f t="shared" si="17"/>
        <v>105</v>
      </c>
      <c r="H1107" s="362">
        <v>420</v>
      </c>
      <c r="I1107" s="363">
        <v>6.5141022558956499E-4</v>
      </c>
      <c r="J1107" s="363">
        <v>6.2039069103768101E-6</v>
      </c>
      <c r="K1107" s="362">
        <v>0</v>
      </c>
    </row>
    <row r="1108" spans="2:11" ht="14.1" customHeight="1" x14ac:dyDescent="0.2">
      <c r="B1108" s="309">
        <v>41487</v>
      </c>
      <c r="C1108" s="310" t="s">
        <v>758</v>
      </c>
      <c r="D1108" s="310" t="s">
        <v>541</v>
      </c>
      <c r="E1108" s="374" t="s">
        <v>1034</v>
      </c>
      <c r="F1108" s="362">
        <v>1</v>
      </c>
      <c r="G1108" s="362">
        <f t="shared" si="17"/>
        <v>193</v>
      </c>
      <c r="H1108" s="362">
        <v>193</v>
      </c>
      <c r="I1108" s="363">
        <v>2.9933850842568107E-4</v>
      </c>
      <c r="J1108" s="363">
        <v>1.5509767275942025E-6</v>
      </c>
      <c r="K1108" s="362">
        <v>0</v>
      </c>
    </row>
    <row r="1109" spans="2:11" ht="14.1" customHeight="1" x14ac:dyDescent="0.2">
      <c r="B1109" s="309">
        <v>41487</v>
      </c>
      <c r="C1109" s="310" t="s">
        <v>770</v>
      </c>
      <c r="D1109" s="310" t="s">
        <v>541</v>
      </c>
      <c r="E1109" s="374" t="s">
        <v>1034</v>
      </c>
      <c r="F1109" s="362">
        <v>54</v>
      </c>
      <c r="G1109" s="362">
        <f t="shared" si="17"/>
        <v>370</v>
      </c>
      <c r="H1109" s="362">
        <v>19980</v>
      </c>
      <c r="I1109" s="363">
        <v>3.0988515017332165E-2</v>
      </c>
      <c r="J1109" s="363">
        <v>8.3752743290086931E-5</v>
      </c>
      <c r="K1109" s="362">
        <v>0</v>
      </c>
    </row>
    <row r="1110" spans="2:11" ht="14.1" customHeight="1" x14ac:dyDescent="0.2">
      <c r="B1110" s="309">
        <v>41488</v>
      </c>
      <c r="C1110" s="310" t="s">
        <v>702</v>
      </c>
      <c r="D1110" s="310" t="s">
        <v>541</v>
      </c>
      <c r="E1110" s="374" t="s">
        <v>1034</v>
      </c>
      <c r="F1110" s="362">
        <v>45</v>
      </c>
      <c r="G1110" s="362">
        <f t="shared" si="17"/>
        <v>85</v>
      </c>
      <c r="H1110" s="362">
        <v>3825</v>
      </c>
      <c r="I1110" s="363">
        <v>5.9324859830478241E-3</v>
      </c>
      <c r="J1110" s="363">
        <v>6.9793952741739113E-5</v>
      </c>
      <c r="K1110" s="362">
        <v>0</v>
      </c>
    </row>
    <row r="1111" spans="2:11" ht="14.1" customHeight="1" x14ac:dyDescent="0.2">
      <c r="B1111" s="309">
        <v>41488</v>
      </c>
      <c r="C1111" s="310" t="s">
        <v>758</v>
      </c>
      <c r="D1111" s="310" t="s">
        <v>856</v>
      </c>
      <c r="E1111" s="374" t="s">
        <v>1034</v>
      </c>
      <c r="F1111" s="362">
        <v>24</v>
      </c>
      <c r="G1111" s="362">
        <f t="shared" si="17"/>
        <v>210</v>
      </c>
      <c r="H1111" s="362">
        <v>5040</v>
      </c>
      <c r="I1111" s="363">
        <v>7.8169227070747811E-3</v>
      </c>
      <c r="J1111" s="363">
        <v>3.7223441462260857E-5</v>
      </c>
      <c r="K1111" s="362">
        <v>0</v>
      </c>
    </row>
    <row r="1112" spans="2:11" ht="14.1" customHeight="1" x14ac:dyDescent="0.2">
      <c r="B1112" s="309">
        <v>41488</v>
      </c>
      <c r="C1112" s="310" t="s">
        <v>822</v>
      </c>
      <c r="D1112" s="310" t="s">
        <v>541</v>
      </c>
      <c r="E1112" s="374" t="s">
        <v>1035</v>
      </c>
      <c r="F1112" s="362">
        <v>5</v>
      </c>
      <c r="G1112" s="362">
        <f t="shared" si="17"/>
        <v>260</v>
      </c>
      <c r="H1112" s="362">
        <v>1300</v>
      </c>
      <c r="I1112" s="363">
        <v>2.016269745872463E-3</v>
      </c>
      <c r="J1112" s="363">
        <v>7.7548836379710122E-6</v>
      </c>
      <c r="K1112" s="362">
        <v>0</v>
      </c>
    </row>
    <row r="1113" spans="2:11" ht="14.1" customHeight="1" x14ac:dyDescent="0.2">
      <c r="B1113" s="309">
        <v>41488</v>
      </c>
      <c r="C1113" s="310" t="s">
        <v>585</v>
      </c>
      <c r="D1113" s="310" t="s">
        <v>856</v>
      </c>
      <c r="E1113" s="374" t="s">
        <v>1035</v>
      </c>
      <c r="F1113" s="362">
        <v>3</v>
      </c>
      <c r="G1113" s="362">
        <f t="shared" si="17"/>
        <v>37</v>
      </c>
      <c r="H1113" s="362">
        <v>111</v>
      </c>
      <c r="I1113" s="363">
        <v>1.7215841676295648E-4</v>
      </c>
      <c r="J1113" s="363">
        <v>4.6529301827826072E-6</v>
      </c>
      <c r="K1113" s="362">
        <v>0</v>
      </c>
    </row>
    <row r="1114" spans="2:11" ht="14.1" customHeight="1" x14ac:dyDescent="0.2">
      <c r="B1114" s="309">
        <v>41488</v>
      </c>
      <c r="C1114" s="310" t="s">
        <v>634</v>
      </c>
      <c r="D1114" s="310" t="s">
        <v>541</v>
      </c>
      <c r="E1114" s="374" t="s">
        <v>1035</v>
      </c>
      <c r="F1114" s="362">
        <v>40</v>
      </c>
      <c r="G1114" s="362">
        <f t="shared" si="17"/>
        <v>352</v>
      </c>
      <c r="H1114" s="362">
        <v>14080</v>
      </c>
      <c r="I1114" s="363">
        <v>2.183775232452637E-2</v>
      </c>
      <c r="J1114" s="363">
        <v>6.2039069103768098E-5</v>
      </c>
      <c r="K1114" s="362">
        <v>0</v>
      </c>
    </row>
    <row r="1115" spans="2:11" ht="14.1" customHeight="1" x14ac:dyDescent="0.2">
      <c r="B1115" s="309">
        <v>41488</v>
      </c>
      <c r="C1115" s="310" t="s">
        <v>937</v>
      </c>
      <c r="D1115" s="310" t="s">
        <v>541</v>
      </c>
      <c r="E1115" s="374" t="s">
        <v>1034</v>
      </c>
      <c r="F1115" s="362">
        <v>15</v>
      </c>
      <c r="G1115" s="362">
        <f t="shared" si="17"/>
        <v>390</v>
      </c>
      <c r="H1115" s="362">
        <v>5850</v>
      </c>
      <c r="I1115" s="363">
        <v>9.0732138564260847E-3</v>
      </c>
      <c r="J1115" s="363">
        <v>2.3264650913913037E-5</v>
      </c>
      <c r="K1115" s="362">
        <v>0</v>
      </c>
    </row>
    <row r="1116" spans="2:11" ht="14.1" customHeight="1" x14ac:dyDescent="0.2">
      <c r="B1116" s="309">
        <v>41490</v>
      </c>
      <c r="C1116" s="310" t="s">
        <v>603</v>
      </c>
      <c r="D1116" s="310" t="s">
        <v>541</v>
      </c>
      <c r="E1116" s="374"/>
      <c r="F1116" s="362">
        <v>53</v>
      </c>
      <c r="G1116" s="362">
        <f t="shared" si="17"/>
        <v>480</v>
      </c>
      <c r="H1116" s="362">
        <v>25440</v>
      </c>
      <c r="I1116" s="363">
        <v>3.9456847949996508E-2</v>
      </c>
      <c r="J1116" s="363">
        <v>8.220176656249273E-5</v>
      </c>
      <c r="K1116" s="362">
        <v>0</v>
      </c>
    </row>
    <row r="1117" spans="2:11" ht="14.1" customHeight="1" x14ac:dyDescent="0.2">
      <c r="B1117" s="309">
        <v>41490</v>
      </c>
      <c r="C1117" s="310" t="s">
        <v>972</v>
      </c>
      <c r="D1117" s="310" t="s">
        <v>856</v>
      </c>
      <c r="E1117" s="374" t="s">
        <v>1042</v>
      </c>
      <c r="F1117" s="362">
        <v>168</v>
      </c>
      <c r="G1117" s="362">
        <f t="shared" si="17"/>
        <v>630</v>
      </c>
      <c r="H1117" s="362">
        <v>105840</v>
      </c>
      <c r="I1117" s="363">
        <v>0.1641553768485704</v>
      </c>
      <c r="J1117" s="363">
        <v>2.6056409023582599E-4</v>
      </c>
      <c r="K1117" s="362">
        <v>0</v>
      </c>
    </row>
    <row r="1118" spans="2:11" ht="14.1" customHeight="1" x14ac:dyDescent="0.2">
      <c r="B1118" s="309">
        <v>41490</v>
      </c>
      <c r="C1118" s="310" t="s">
        <v>979</v>
      </c>
      <c r="D1118" s="310" t="s">
        <v>541</v>
      </c>
      <c r="E1118" s="374" t="s">
        <v>1042</v>
      </c>
      <c r="F1118" s="362">
        <v>228</v>
      </c>
      <c r="G1118" s="362">
        <f t="shared" si="17"/>
        <v>695</v>
      </c>
      <c r="H1118" s="362">
        <v>158460</v>
      </c>
      <c r="I1118" s="363">
        <v>0.24576777225457733</v>
      </c>
      <c r="J1118" s="363">
        <v>3.5362269389147818E-4</v>
      </c>
      <c r="K1118" s="362">
        <v>0</v>
      </c>
    </row>
    <row r="1119" spans="2:11" ht="14.1" customHeight="1" x14ac:dyDescent="0.2">
      <c r="B1119" s="309">
        <v>41492</v>
      </c>
      <c r="C1119" s="310" t="s">
        <v>883</v>
      </c>
      <c r="D1119" s="310" t="s">
        <v>541</v>
      </c>
      <c r="E1119" s="374" t="s">
        <v>1037</v>
      </c>
      <c r="F1119" s="362">
        <v>3</v>
      </c>
      <c r="G1119" s="362">
        <f t="shared" si="17"/>
        <v>30</v>
      </c>
      <c r="H1119" s="362">
        <v>90</v>
      </c>
      <c r="I1119" s="363">
        <v>1.3958790548347823E-4</v>
      </c>
      <c r="J1119" s="363">
        <v>4.6529301827826072E-6</v>
      </c>
      <c r="K1119" s="362">
        <v>0</v>
      </c>
    </row>
    <row r="1120" spans="2:11" ht="14.1" customHeight="1" x14ac:dyDescent="0.2">
      <c r="B1120" s="309">
        <v>41492</v>
      </c>
      <c r="C1120" s="310" t="s">
        <v>715</v>
      </c>
      <c r="D1120" s="310" t="s">
        <v>541</v>
      </c>
      <c r="E1120" s="374" t="s">
        <v>1034</v>
      </c>
      <c r="F1120" s="362">
        <v>259</v>
      </c>
      <c r="G1120" s="362">
        <f t="shared" si="17"/>
        <v>235</v>
      </c>
      <c r="H1120" s="362">
        <v>60865</v>
      </c>
      <c r="I1120" s="363">
        <v>9.4400198525021128E-2</v>
      </c>
      <c r="J1120" s="363">
        <v>4.0170297244689843E-4</v>
      </c>
      <c r="K1120" s="362">
        <v>0</v>
      </c>
    </row>
    <row r="1121" spans="2:11" ht="14.1" customHeight="1" x14ac:dyDescent="0.2">
      <c r="B1121" s="309">
        <v>41492</v>
      </c>
      <c r="C1121" s="310" t="s">
        <v>968</v>
      </c>
      <c r="D1121" s="310" t="s">
        <v>541</v>
      </c>
      <c r="E1121" s="374" t="s">
        <v>1034</v>
      </c>
      <c r="F1121" s="362">
        <v>500</v>
      </c>
      <c r="G1121" s="362">
        <f t="shared" si="17"/>
        <v>340</v>
      </c>
      <c r="H1121" s="362">
        <v>170000</v>
      </c>
      <c r="I1121" s="363">
        <v>0.26366604369101443</v>
      </c>
      <c r="J1121" s="363">
        <v>7.7548836379710123E-4</v>
      </c>
      <c r="K1121" s="362">
        <v>0</v>
      </c>
    </row>
    <row r="1122" spans="2:11" ht="14.1" customHeight="1" x14ac:dyDescent="0.2">
      <c r="B1122" s="309">
        <v>41492</v>
      </c>
      <c r="C1122" s="310" t="s">
        <v>985</v>
      </c>
      <c r="D1122" s="310" t="s">
        <v>541</v>
      </c>
      <c r="E1122" s="374" t="s">
        <v>1034</v>
      </c>
      <c r="F1122" s="362">
        <v>52</v>
      </c>
      <c r="G1122" s="362">
        <f t="shared" si="17"/>
        <v>315</v>
      </c>
      <c r="H1122" s="362">
        <v>16380</v>
      </c>
      <c r="I1122" s="363">
        <v>2.5404998797993038E-2</v>
      </c>
      <c r="J1122" s="363">
        <v>8.065078983489853E-5</v>
      </c>
      <c r="K1122" s="362">
        <v>0</v>
      </c>
    </row>
    <row r="1123" spans="2:11" ht="14.1" customHeight="1" x14ac:dyDescent="0.2">
      <c r="B1123" s="309">
        <v>41492</v>
      </c>
      <c r="C1123" s="310" t="s">
        <v>659</v>
      </c>
      <c r="D1123" s="310" t="s">
        <v>541</v>
      </c>
      <c r="E1123" s="374" t="s">
        <v>1034</v>
      </c>
      <c r="F1123" s="362">
        <v>56</v>
      </c>
      <c r="G1123" s="362">
        <f t="shared" si="17"/>
        <v>375</v>
      </c>
      <c r="H1123" s="362">
        <v>21000</v>
      </c>
      <c r="I1123" s="363">
        <v>3.2570511279478249E-2</v>
      </c>
      <c r="J1123" s="363">
        <v>8.6854696745275331E-5</v>
      </c>
      <c r="K1123" s="362">
        <v>0</v>
      </c>
    </row>
    <row r="1124" spans="2:11" ht="14.1" customHeight="1" x14ac:dyDescent="0.2">
      <c r="B1124" s="309">
        <v>41492</v>
      </c>
      <c r="C1124" s="310" t="s">
        <v>636</v>
      </c>
      <c r="D1124" s="310" t="s">
        <v>856</v>
      </c>
      <c r="E1124" s="374" t="s">
        <v>1038</v>
      </c>
      <c r="F1124" s="362">
        <v>6</v>
      </c>
      <c r="G1124" s="362">
        <f t="shared" si="17"/>
        <v>180</v>
      </c>
      <c r="H1124" s="362">
        <v>1080</v>
      </c>
      <c r="I1124" s="363">
        <v>1.6750548658017387E-3</v>
      </c>
      <c r="J1124" s="363">
        <v>9.3058603655652143E-6</v>
      </c>
      <c r="K1124" s="362">
        <v>0</v>
      </c>
    </row>
    <row r="1125" spans="2:11" ht="14.1" customHeight="1" x14ac:dyDescent="0.2">
      <c r="B1125" s="309">
        <v>41492</v>
      </c>
      <c r="C1125" s="310" t="s">
        <v>626</v>
      </c>
      <c r="D1125" s="310" t="s">
        <v>541</v>
      </c>
      <c r="E1125" s="374" t="s">
        <v>1036</v>
      </c>
      <c r="F1125" s="362">
        <v>59</v>
      </c>
      <c r="G1125" s="362">
        <f t="shared" si="17"/>
        <v>405</v>
      </c>
      <c r="H1125" s="362">
        <v>23895</v>
      </c>
      <c r="I1125" s="363">
        <v>3.7060588905863466E-2</v>
      </c>
      <c r="J1125" s="363">
        <v>9.1507626928057946E-5</v>
      </c>
      <c r="K1125" s="362">
        <v>0</v>
      </c>
    </row>
    <row r="1126" spans="2:11" ht="14.1" customHeight="1" x14ac:dyDescent="0.2">
      <c r="B1126" s="309">
        <v>41492</v>
      </c>
      <c r="C1126" s="310" t="s">
        <v>859</v>
      </c>
      <c r="D1126" s="310" t="s">
        <v>541</v>
      </c>
      <c r="E1126" s="374" t="s">
        <v>1034</v>
      </c>
      <c r="F1126" s="362">
        <v>70</v>
      </c>
      <c r="G1126" s="362">
        <f t="shared" si="17"/>
        <v>540</v>
      </c>
      <c r="H1126" s="362">
        <v>37800</v>
      </c>
      <c r="I1126" s="363">
        <v>5.8626920303060853E-2</v>
      </c>
      <c r="J1126" s="363">
        <v>1.0856837093159418E-4</v>
      </c>
      <c r="K1126" s="362">
        <v>0</v>
      </c>
    </row>
    <row r="1127" spans="2:11" ht="14.1" customHeight="1" x14ac:dyDescent="0.2">
      <c r="B1127" s="309">
        <v>41493</v>
      </c>
      <c r="C1127" s="310" t="s">
        <v>635</v>
      </c>
      <c r="D1127" s="310" t="s">
        <v>541</v>
      </c>
      <c r="E1127" s="374" t="s">
        <v>1038</v>
      </c>
      <c r="F1127" s="362">
        <v>2</v>
      </c>
      <c r="G1127" s="362">
        <f t="shared" si="17"/>
        <v>120</v>
      </c>
      <c r="H1127" s="362">
        <v>240</v>
      </c>
      <c r="I1127" s="363">
        <v>3.7223441462260859E-4</v>
      </c>
      <c r="J1127" s="363">
        <v>3.1019534551884051E-6</v>
      </c>
      <c r="K1127" s="362">
        <v>0</v>
      </c>
    </row>
    <row r="1128" spans="2:11" ht="14.1" customHeight="1" x14ac:dyDescent="0.2">
      <c r="B1128" s="309">
        <v>41493</v>
      </c>
      <c r="C1128" s="310" t="s">
        <v>834</v>
      </c>
      <c r="D1128" s="310" t="s">
        <v>541</v>
      </c>
      <c r="E1128" s="374" t="s">
        <v>1034</v>
      </c>
      <c r="F1128" s="362">
        <v>191</v>
      </c>
      <c r="G1128" s="362">
        <f t="shared" si="17"/>
        <v>210</v>
      </c>
      <c r="H1128" s="362">
        <v>40110</v>
      </c>
      <c r="I1128" s="363">
        <v>6.2209676543803459E-2</v>
      </c>
      <c r="J1128" s="363">
        <v>2.9623655497049264E-4</v>
      </c>
      <c r="K1128" s="362">
        <v>0</v>
      </c>
    </row>
    <row r="1129" spans="2:11" ht="14.1" customHeight="1" x14ac:dyDescent="0.2">
      <c r="B1129" s="309">
        <v>41493</v>
      </c>
      <c r="C1129" s="310" t="s">
        <v>923</v>
      </c>
      <c r="D1129" s="310" t="s">
        <v>856</v>
      </c>
      <c r="E1129" s="374" t="s">
        <v>1034</v>
      </c>
      <c r="F1129" s="362">
        <v>145</v>
      </c>
      <c r="G1129" s="362">
        <f t="shared" si="17"/>
        <v>240</v>
      </c>
      <c r="H1129" s="362">
        <v>34800</v>
      </c>
      <c r="I1129" s="363">
        <v>5.3973990120278245E-2</v>
      </c>
      <c r="J1129" s="363">
        <v>2.2489162550115934E-4</v>
      </c>
      <c r="K1129" s="362">
        <v>0</v>
      </c>
    </row>
    <row r="1130" spans="2:11" ht="14.1" customHeight="1" x14ac:dyDescent="0.2">
      <c r="B1130" s="309">
        <v>41493</v>
      </c>
      <c r="C1130" s="310" t="s">
        <v>965</v>
      </c>
      <c r="D1130" s="310" t="s">
        <v>541</v>
      </c>
      <c r="E1130" s="374" t="s">
        <v>1034</v>
      </c>
      <c r="F1130" s="362">
        <v>33</v>
      </c>
      <c r="G1130" s="362">
        <f t="shared" si="17"/>
        <v>270</v>
      </c>
      <c r="H1130" s="362">
        <v>8910</v>
      </c>
      <c r="I1130" s="363">
        <v>1.3819202642864344E-2</v>
      </c>
      <c r="J1130" s="363">
        <v>5.1182232010608681E-5</v>
      </c>
      <c r="K1130" s="362">
        <v>0</v>
      </c>
    </row>
    <row r="1131" spans="2:11" ht="14.1" customHeight="1" x14ac:dyDescent="0.2">
      <c r="B1131" s="309">
        <v>41493</v>
      </c>
      <c r="C1131" s="310" t="s">
        <v>791</v>
      </c>
      <c r="D1131" s="310" t="s">
        <v>541</v>
      </c>
      <c r="E1131" s="374" t="s">
        <v>1034</v>
      </c>
      <c r="F1131" s="362">
        <v>36</v>
      </c>
      <c r="G1131" s="362">
        <f t="shared" si="17"/>
        <v>330</v>
      </c>
      <c r="H1131" s="362">
        <v>11880</v>
      </c>
      <c r="I1131" s="363">
        <v>1.8425603523819126E-2</v>
      </c>
      <c r="J1131" s="363">
        <v>5.5835162193391289E-5</v>
      </c>
      <c r="K1131" s="362">
        <v>0</v>
      </c>
    </row>
    <row r="1132" spans="2:11" ht="14.1" customHeight="1" x14ac:dyDescent="0.2">
      <c r="B1132" s="309">
        <v>41493</v>
      </c>
      <c r="C1132" s="310" t="s">
        <v>650</v>
      </c>
      <c r="D1132" s="310" t="s">
        <v>541</v>
      </c>
      <c r="E1132" s="374" t="s">
        <v>1034</v>
      </c>
      <c r="F1132" s="362">
        <v>83</v>
      </c>
      <c r="G1132" s="362">
        <f t="shared" si="17"/>
        <v>327</v>
      </c>
      <c r="H1132" s="362">
        <v>27141</v>
      </c>
      <c r="I1132" s="363">
        <v>4.2095059363634252E-2</v>
      </c>
      <c r="J1132" s="363">
        <v>1.2873106839031881E-4</v>
      </c>
      <c r="K1132" s="362">
        <v>0</v>
      </c>
    </row>
    <row r="1133" spans="2:11" ht="14.1" customHeight="1" x14ac:dyDescent="0.2">
      <c r="B1133" s="309">
        <v>41493</v>
      </c>
      <c r="C1133" s="310" t="s">
        <v>993</v>
      </c>
      <c r="D1133" s="310" t="s">
        <v>541</v>
      </c>
      <c r="E1133" s="374" t="s">
        <v>1034</v>
      </c>
      <c r="F1133" s="362">
        <v>25</v>
      </c>
      <c r="G1133" s="362">
        <f t="shared" si="17"/>
        <v>380</v>
      </c>
      <c r="H1133" s="362">
        <v>9500</v>
      </c>
      <c r="I1133" s="363">
        <v>1.4734278912144924E-2</v>
      </c>
      <c r="J1133" s="363">
        <v>3.8774418189855064E-5</v>
      </c>
      <c r="K1133" s="362">
        <v>0</v>
      </c>
    </row>
    <row r="1134" spans="2:11" ht="14.1" customHeight="1" x14ac:dyDescent="0.2">
      <c r="B1134" s="309">
        <v>41493</v>
      </c>
      <c r="C1134" s="310" t="s">
        <v>733</v>
      </c>
      <c r="D1134" s="310" t="s">
        <v>541</v>
      </c>
      <c r="E1134" s="374" t="s">
        <v>1034</v>
      </c>
      <c r="F1134" s="362">
        <v>30</v>
      </c>
      <c r="G1134" s="362">
        <f t="shared" si="17"/>
        <v>347</v>
      </c>
      <c r="H1134" s="362">
        <v>10410</v>
      </c>
      <c r="I1134" s="363">
        <v>1.6145667734255648E-2</v>
      </c>
      <c r="J1134" s="363">
        <v>4.6529301827826073E-5</v>
      </c>
      <c r="K1134" s="362">
        <v>0</v>
      </c>
    </row>
    <row r="1135" spans="2:11" ht="14.1" customHeight="1" x14ac:dyDescent="0.2">
      <c r="B1135" s="309">
        <v>41493</v>
      </c>
      <c r="C1135" s="310" t="s">
        <v>646</v>
      </c>
      <c r="D1135" s="310" t="s">
        <v>541</v>
      </c>
      <c r="E1135" s="374" t="s">
        <v>1034</v>
      </c>
      <c r="F1135" s="362">
        <v>37</v>
      </c>
      <c r="G1135" s="362">
        <f t="shared" si="17"/>
        <v>391</v>
      </c>
      <c r="H1135" s="362">
        <v>14467</v>
      </c>
      <c r="I1135" s="363">
        <v>2.2437980318105327E-2</v>
      </c>
      <c r="J1135" s="363">
        <v>5.738613892098549E-5</v>
      </c>
      <c r="K1135" s="362">
        <v>0</v>
      </c>
    </row>
    <row r="1136" spans="2:11" ht="14.1" customHeight="1" x14ac:dyDescent="0.2">
      <c r="B1136" s="309">
        <v>41493</v>
      </c>
      <c r="C1136" s="310" t="s">
        <v>553</v>
      </c>
      <c r="D1136" s="310" t="s">
        <v>856</v>
      </c>
      <c r="E1136" s="374" t="s">
        <v>1042</v>
      </c>
      <c r="F1136" s="362">
        <v>86</v>
      </c>
      <c r="G1136" s="362">
        <f t="shared" si="17"/>
        <v>480</v>
      </c>
      <c r="H1136" s="362">
        <v>41280</v>
      </c>
      <c r="I1136" s="363">
        <v>6.4024319315088674E-2</v>
      </c>
      <c r="J1136" s="363">
        <v>1.333839985731014E-4</v>
      </c>
      <c r="K1136" s="362">
        <v>0</v>
      </c>
    </row>
    <row r="1137" spans="2:11" ht="14.1" customHeight="1" x14ac:dyDescent="0.2">
      <c r="B1137" s="309">
        <v>41494</v>
      </c>
      <c r="C1137" s="310" t="s">
        <v>896</v>
      </c>
      <c r="D1137" s="310" t="s">
        <v>541</v>
      </c>
      <c r="E1137" s="374" t="s">
        <v>1034</v>
      </c>
      <c r="F1137" s="362">
        <v>22</v>
      </c>
      <c r="G1137" s="362">
        <f t="shared" si="17"/>
        <v>164</v>
      </c>
      <c r="H1137" s="362">
        <v>3608</v>
      </c>
      <c r="I1137" s="363">
        <v>5.5959240331598823E-3</v>
      </c>
      <c r="J1137" s="363">
        <v>3.4121488007072456E-5</v>
      </c>
      <c r="K1137" s="362">
        <v>0</v>
      </c>
    </row>
    <row r="1138" spans="2:11" ht="14.1" customHeight="1" x14ac:dyDescent="0.2">
      <c r="B1138" s="309">
        <v>41494</v>
      </c>
      <c r="C1138" s="310" t="s">
        <v>750</v>
      </c>
      <c r="D1138" s="310" t="s">
        <v>541</v>
      </c>
      <c r="E1138" s="374" t="s">
        <v>1034</v>
      </c>
      <c r="F1138" s="362">
        <v>391</v>
      </c>
      <c r="G1138" s="362">
        <f t="shared" si="17"/>
        <v>165</v>
      </c>
      <c r="H1138" s="362">
        <v>64515</v>
      </c>
      <c r="I1138" s="363">
        <v>0.10006126358073997</v>
      </c>
      <c r="J1138" s="363">
        <v>6.0643190048933311E-4</v>
      </c>
      <c r="K1138" s="362">
        <v>0</v>
      </c>
    </row>
    <row r="1139" spans="2:11" ht="14.1" customHeight="1" x14ac:dyDescent="0.2">
      <c r="B1139" s="309">
        <v>41494</v>
      </c>
      <c r="C1139" s="310" t="s">
        <v>836</v>
      </c>
      <c r="D1139" s="310" t="s">
        <v>541</v>
      </c>
      <c r="E1139" s="374" t="s">
        <v>1034</v>
      </c>
      <c r="F1139" s="362">
        <v>31</v>
      </c>
      <c r="G1139" s="362">
        <f t="shared" si="17"/>
        <v>265</v>
      </c>
      <c r="H1139" s="362">
        <v>8215</v>
      </c>
      <c r="I1139" s="363">
        <v>1.2741273817186373E-2</v>
      </c>
      <c r="J1139" s="363">
        <v>4.8080278555420274E-5</v>
      </c>
      <c r="K1139" s="362">
        <v>0</v>
      </c>
    </row>
    <row r="1140" spans="2:11" ht="14.1" customHeight="1" x14ac:dyDescent="0.2">
      <c r="B1140" s="309">
        <v>41494</v>
      </c>
      <c r="C1140" s="310" t="s">
        <v>712</v>
      </c>
      <c r="D1140" s="310" t="s">
        <v>541</v>
      </c>
      <c r="E1140" s="374" t="s">
        <v>1034</v>
      </c>
      <c r="F1140" s="362">
        <v>61</v>
      </c>
      <c r="G1140" s="362">
        <f t="shared" si="17"/>
        <v>250</v>
      </c>
      <c r="H1140" s="362">
        <v>15250</v>
      </c>
      <c r="I1140" s="363">
        <v>2.3652395095811587E-2</v>
      </c>
      <c r="J1140" s="363">
        <v>9.4609580383246347E-5</v>
      </c>
      <c r="K1140" s="362">
        <v>0</v>
      </c>
    </row>
    <row r="1141" spans="2:11" ht="14.1" customHeight="1" x14ac:dyDescent="0.2">
      <c r="B1141" s="309">
        <v>41494</v>
      </c>
      <c r="C1141" s="310" t="s">
        <v>791</v>
      </c>
      <c r="D1141" s="310" t="s">
        <v>541</v>
      </c>
      <c r="E1141" s="374" t="s">
        <v>1035</v>
      </c>
      <c r="F1141" s="362">
        <v>81</v>
      </c>
      <c r="G1141" s="362">
        <f t="shared" si="17"/>
        <v>440</v>
      </c>
      <c r="H1141" s="362">
        <v>35640</v>
      </c>
      <c r="I1141" s="363">
        <v>5.5276810571457377E-2</v>
      </c>
      <c r="J1141" s="363">
        <v>1.2562911493513041E-4</v>
      </c>
      <c r="K1141" s="362">
        <v>0</v>
      </c>
    </row>
    <row r="1142" spans="2:11" ht="14.1" customHeight="1" x14ac:dyDescent="0.2">
      <c r="B1142" s="309">
        <v>41494</v>
      </c>
      <c r="C1142" s="310" t="s">
        <v>910</v>
      </c>
      <c r="D1142" s="310" t="s">
        <v>541</v>
      </c>
      <c r="E1142" s="374" t="s">
        <v>1034</v>
      </c>
      <c r="F1142" s="362">
        <v>45</v>
      </c>
      <c r="G1142" s="362">
        <f t="shared" si="17"/>
        <v>480</v>
      </c>
      <c r="H1142" s="362">
        <v>21600</v>
      </c>
      <c r="I1142" s="363">
        <v>3.3501097316034775E-2</v>
      </c>
      <c r="J1142" s="363">
        <v>6.9793952741739113E-5</v>
      </c>
      <c r="K1142" s="362">
        <v>0</v>
      </c>
    </row>
    <row r="1143" spans="2:11" ht="14.1" customHeight="1" x14ac:dyDescent="0.2">
      <c r="B1143" s="309">
        <v>41495</v>
      </c>
      <c r="C1143" s="310" t="s">
        <v>610</v>
      </c>
      <c r="D1143" s="310" t="s">
        <v>541</v>
      </c>
      <c r="E1143" s="374" t="s">
        <v>1039</v>
      </c>
      <c r="F1143" s="362">
        <v>83</v>
      </c>
      <c r="G1143" s="362">
        <f t="shared" si="17"/>
        <v>20</v>
      </c>
      <c r="H1143" s="362">
        <v>1660</v>
      </c>
      <c r="I1143" s="363">
        <v>2.5746213678063761E-3</v>
      </c>
      <c r="J1143" s="363">
        <v>1.2873106839031881E-4</v>
      </c>
      <c r="K1143" s="362">
        <v>0</v>
      </c>
    </row>
    <row r="1144" spans="2:11" ht="14.1" customHeight="1" x14ac:dyDescent="0.2">
      <c r="B1144" s="309">
        <v>41495</v>
      </c>
      <c r="C1144" s="310" t="s">
        <v>639</v>
      </c>
      <c r="D1144" s="310" t="s">
        <v>541</v>
      </c>
      <c r="E1144" s="374" t="s">
        <v>1035</v>
      </c>
      <c r="F1144" s="362">
        <v>4</v>
      </c>
      <c r="G1144" s="362">
        <f t="shared" si="17"/>
        <v>120</v>
      </c>
      <c r="H1144" s="362">
        <v>480</v>
      </c>
      <c r="I1144" s="363">
        <v>7.4446882924521717E-4</v>
      </c>
      <c r="J1144" s="363">
        <v>6.2039069103768101E-6</v>
      </c>
      <c r="K1144" s="362">
        <v>0</v>
      </c>
    </row>
    <row r="1145" spans="2:11" ht="14.1" customHeight="1" x14ac:dyDescent="0.2">
      <c r="B1145" s="309">
        <v>41495</v>
      </c>
      <c r="C1145" s="310" t="s">
        <v>754</v>
      </c>
      <c r="D1145" s="310" t="s">
        <v>541</v>
      </c>
      <c r="E1145" s="374" t="s">
        <v>1034</v>
      </c>
      <c r="F1145" s="362">
        <v>15</v>
      </c>
      <c r="G1145" s="362">
        <f t="shared" si="17"/>
        <v>300</v>
      </c>
      <c r="H1145" s="362">
        <v>4500</v>
      </c>
      <c r="I1145" s="363">
        <v>6.9793952741739112E-3</v>
      </c>
      <c r="J1145" s="363">
        <v>2.3264650913913037E-5</v>
      </c>
      <c r="K1145" s="362">
        <v>0</v>
      </c>
    </row>
    <row r="1146" spans="2:11" ht="14.1" customHeight="1" x14ac:dyDescent="0.2">
      <c r="B1146" s="309">
        <v>41495</v>
      </c>
      <c r="C1146" s="310" t="s">
        <v>734</v>
      </c>
      <c r="D1146" s="310" t="s">
        <v>541</v>
      </c>
      <c r="E1146" s="374" t="s">
        <v>1034</v>
      </c>
      <c r="F1146" s="362">
        <v>170</v>
      </c>
      <c r="G1146" s="362">
        <f t="shared" si="17"/>
        <v>308</v>
      </c>
      <c r="H1146" s="362">
        <v>52360</v>
      </c>
      <c r="I1146" s="363">
        <v>8.1209141456832445E-2</v>
      </c>
      <c r="J1146" s="363">
        <v>2.6366604369101442E-4</v>
      </c>
      <c r="K1146" s="362">
        <v>0</v>
      </c>
    </row>
    <row r="1147" spans="2:11" ht="14.1" customHeight="1" x14ac:dyDescent="0.2">
      <c r="B1147" s="309">
        <v>41496</v>
      </c>
      <c r="C1147" s="310" t="s">
        <v>652</v>
      </c>
      <c r="D1147" s="310" t="s">
        <v>541</v>
      </c>
      <c r="E1147" s="374" t="s">
        <v>1035</v>
      </c>
      <c r="F1147" s="362">
        <v>17</v>
      </c>
      <c r="G1147" s="362">
        <f t="shared" si="17"/>
        <v>361</v>
      </c>
      <c r="H1147" s="362">
        <v>6137</v>
      </c>
      <c r="I1147" s="363">
        <v>9.5183441772456207E-3</v>
      </c>
      <c r="J1147" s="363">
        <v>2.6366604369101441E-5</v>
      </c>
      <c r="K1147" s="362">
        <v>0</v>
      </c>
    </row>
    <row r="1148" spans="2:11" ht="14.1" customHeight="1" x14ac:dyDescent="0.2">
      <c r="B1148" s="309">
        <v>41496</v>
      </c>
      <c r="C1148" s="310" t="s">
        <v>898</v>
      </c>
      <c r="D1148" s="310" t="s">
        <v>541</v>
      </c>
      <c r="E1148" s="374"/>
      <c r="F1148" s="362">
        <v>111</v>
      </c>
      <c r="G1148" s="362">
        <f t="shared" si="17"/>
        <v>470</v>
      </c>
      <c r="H1148" s="362">
        <v>52170</v>
      </c>
      <c r="I1148" s="363">
        <v>8.0914455878589545E-2</v>
      </c>
      <c r="J1148" s="363">
        <v>1.7215841676295648E-4</v>
      </c>
      <c r="K1148" s="362">
        <v>0</v>
      </c>
    </row>
    <row r="1149" spans="2:11" ht="14.1" customHeight="1" x14ac:dyDescent="0.2">
      <c r="B1149" s="309">
        <v>41497</v>
      </c>
      <c r="C1149" s="310" t="s">
        <v>606</v>
      </c>
      <c r="D1149" s="310" t="s">
        <v>541</v>
      </c>
      <c r="E1149" s="374"/>
      <c r="F1149" s="362">
        <v>50</v>
      </c>
      <c r="G1149" s="362">
        <f t="shared" si="17"/>
        <v>265</v>
      </c>
      <c r="H1149" s="362">
        <v>13250</v>
      </c>
      <c r="I1149" s="363">
        <v>2.0550441640623182E-2</v>
      </c>
      <c r="J1149" s="363">
        <v>7.7548836379710129E-5</v>
      </c>
      <c r="K1149" s="362">
        <v>0</v>
      </c>
    </row>
    <row r="1150" spans="2:11" ht="14.1" customHeight="1" x14ac:dyDescent="0.2">
      <c r="B1150" s="309">
        <v>41497</v>
      </c>
      <c r="C1150" s="310" t="s">
        <v>583</v>
      </c>
      <c r="D1150" s="310" t="s">
        <v>541</v>
      </c>
      <c r="E1150" s="374" t="s">
        <v>1037</v>
      </c>
      <c r="F1150" s="362">
        <v>22</v>
      </c>
      <c r="G1150" s="362">
        <f t="shared" si="17"/>
        <v>420</v>
      </c>
      <c r="H1150" s="362">
        <v>9240</v>
      </c>
      <c r="I1150" s="363">
        <v>1.433102496297043E-2</v>
      </c>
      <c r="J1150" s="363">
        <v>3.4121488007072456E-5</v>
      </c>
      <c r="K1150" s="362">
        <v>0</v>
      </c>
    </row>
    <row r="1151" spans="2:11" ht="14.1" customHeight="1" x14ac:dyDescent="0.2">
      <c r="B1151" s="309">
        <v>41497</v>
      </c>
      <c r="C1151" s="310" t="s">
        <v>823</v>
      </c>
      <c r="D1151" s="310" t="s">
        <v>541</v>
      </c>
      <c r="E1151" s="374" t="s">
        <v>1035</v>
      </c>
      <c r="F1151" s="362">
        <v>151</v>
      </c>
      <c r="G1151" s="362">
        <f t="shared" si="17"/>
        <v>435</v>
      </c>
      <c r="H1151" s="362">
        <v>65685</v>
      </c>
      <c r="I1151" s="363">
        <v>0.10187590635202519</v>
      </c>
      <c r="J1151" s="363">
        <v>2.3419748586672457E-4</v>
      </c>
      <c r="K1151" s="362">
        <v>0</v>
      </c>
    </row>
    <row r="1152" spans="2:11" ht="14.1" customHeight="1" x14ac:dyDescent="0.2">
      <c r="B1152" s="309">
        <v>41498</v>
      </c>
      <c r="C1152" s="310" t="s">
        <v>791</v>
      </c>
      <c r="D1152" s="310" t="s">
        <v>856</v>
      </c>
      <c r="E1152" s="374" t="s">
        <v>1034</v>
      </c>
      <c r="F1152" s="362">
        <v>62</v>
      </c>
      <c r="G1152" s="362">
        <f t="shared" si="17"/>
        <v>310</v>
      </c>
      <c r="H1152" s="362">
        <v>19220</v>
      </c>
      <c r="I1152" s="363">
        <v>2.9809772704360572E-2</v>
      </c>
      <c r="J1152" s="363">
        <v>9.6160557110840547E-5</v>
      </c>
      <c r="K1152" s="362">
        <v>0</v>
      </c>
    </row>
    <row r="1153" spans="2:11" ht="14.1" customHeight="1" x14ac:dyDescent="0.2">
      <c r="B1153" s="309">
        <v>41498</v>
      </c>
      <c r="C1153" s="310" t="s">
        <v>923</v>
      </c>
      <c r="D1153" s="310" t="s">
        <v>541</v>
      </c>
      <c r="E1153" s="374" t="s">
        <v>1034</v>
      </c>
      <c r="F1153" s="362">
        <v>59</v>
      </c>
      <c r="G1153" s="362">
        <f t="shared" si="17"/>
        <v>285</v>
      </c>
      <c r="H1153" s="362">
        <v>16815</v>
      </c>
      <c r="I1153" s="363">
        <v>2.6079673674496515E-2</v>
      </c>
      <c r="J1153" s="363">
        <v>9.1507626928057946E-5</v>
      </c>
      <c r="K1153" s="362">
        <v>0</v>
      </c>
    </row>
    <row r="1154" spans="2:11" ht="14.1" customHeight="1" x14ac:dyDescent="0.2">
      <c r="B1154" s="309">
        <v>41498</v>
      </c>
      <c r="C1154" s="310" t="s">
        <v>791</v>
      </c>
      <c r="D1154" s="310" t="s">
        <v>541</v>
      </c>
      <c r="E1154" s="374" t="s">
        <v>1034</v>
      </c>
      <c r="F1154" s="362">
        <v>3</v>
      </c>
      <c r="G1154" s="362">
        <f t="shared" si="17"/>
        <v>150</v>
      </c>
      <c r="H1154" s="362">
        <v>450</v>
      </c>
      <c r="I1154" s="363">
        <v>6.9793952741739108E-4</v>
      </c>
      <c r="J1154" s="363">
        <v>4.6529301827826072E-6</v>
      </c>
      <c r="K1154" s="362">
        <v>0</v>
      </c>
    </row>
    <row r="1155" spans="2:11" ht="14.1" customHeight="1" x14ac:dyDescent="0.2">
      <c r="B1155" s="309">
        <v>41498</v>
      </c>
      <c r="C1155" s="310" t="s">
        <v>736</v>
      </c>
      <c r="D1155" s="310" t="s">
        <v>856</v>
      </c>
      <c r="E1155" s="374" t="s">
        <v>1035</v>
      </c>
      <c r="F1155" s="362">
        <v>35</v>
      </c>
      <c r="G1155" s="362">
        <f t="shared" si="17"/>
        <v>458</v>
      </c>
      <c r="H1155" s="362">
        <v>16030</v>
      </c>
      <c r="I1155" s="363">
        <v>2.4862156943335066E-2</v>
      </c>
      <c r="J1155" s="363">
        <v>5.4284185465797089E-5</v>
      </c>
      <c r="K1155" s="362">
        <v>0</v>
      </c>
    </row>
    <row r="1156" spans="2:11" ht="14.1" customHeight="1" x14ac:dyDescent="0.2">
      <c r="B1156" s="309">
        <v>41499</v>
      </c>
      <c r="C1156" s="310" t="s">
        <v>831</v>
      </c>
      <c r="D1156" s="310" t="s">
        <v>541</v>
      </c>
      <c r="E1156" s="374" t="s">
        <v>1038</v>
      </c>
      <c r="F1156" s="362">
        <v>20</v>
      </c>
      <c r="G1156" s="362">
        <f t="shared" si="17"/>
        <v>0</v>
      </c>
      <c r="H1156" s="362">
        <v>0</v>
      </c>
      <c r="I1156" s="363">
        <v>0</v>
      </c>
      <c r="J1156" s="363">
        <v>3.1019534551884049E-5</v>
      </c>
      <c r="K1156" s="362">
        <v>0</v>
      </c>
    </row>
    <row r="1157" spans="2:11" ht="14.1" customHeight="1" x14ac:dyDescent="0.2">
      <c r="B1157" s="309">
        <v>41499</v>
      </c>
      <c r="C1157" s="310" t="s">
        <v>749</v>
      </c>
      <c r="D1157" s="310" t="s">
        <v>541</v>
      </c>
      <c r="E1157" s="374" t="s">
        <v>1035</v>
      </c>
      <c r="F1157" s="362">
        <v>63</v>
      </c>
      <c r="G1157" s="362">
        <f t="shared" si="17"/>
        <v>50</v>
      </c>
      <c r="H1157" s="362">
        <v>3150</v>
      </c>
      <c r="I1157" s="363">
        <v>4.8855766919217378E-3</v>
      </c>
      <c r="J1157" s="363">
        <v>9.7711533838434748E-5</v>
      </c>
      <c r="K1157" s="362">
        <v>0</v>
      </c>
    </row>
    <row r="1158" spans="2:11" ht="14.1" customHeight="1" x14ac:dyDescent="0.2">
      <c r="B1158" s="309">
        <v>41499</v>
      </c>
      <c r="C1158" s="310" t="s">
        <v>991</v>
      </c>
      <c r="D1158" s="310" t="s">
        <v>541</v>
      </c>
      <c r="E1158" s="374" t="s">
        <v>1034</v>
      </c>
      <c r="F1158" s="362">
        <v>57</v>
      </c>
      <c r="G1158" s="362">
        <f t="shared" si="17"/>
        <v>0</v>
      </c>
      <c r="H1158" s="362">
        <v>0</v>
      </c>
      <c r="I1158" s="363">
        <v>0</v>
      </c>
      <c r="J1158" s="363">
        <v>8.8405673472869545E-5</v>
      </c>
      <c r="K1158" s="362">
        <v>0</v>
      </c>
    </row>
    <row r="1159" spans="2:11" ht="14.1" customHeight="1" x14ac:dyDescent="0.2">
      <c r="B1159" s="309">
        <v>41499</v>
      </c>
      <c r="C1159" s="310" t="s">
        <v>728</v>
      </c>
      <c r="D1159" s="310" t="s">
        <v>541</v>
      </c>
      <c r="E1159" s="374" t="s">
        <v>1034</v>
      </c>
      <c r="F1159" s="362">
        <v>3</v>
      </c>
      <c r="G1159" s="362">
        <f t="shared" si="17"/>
        <v>210</v>
      </c>
      <c r="H1159" s="362">
        <v>630</v>
      </c>
      <c r="I1159" s="363">
        <v>9.7711533838434764E-4</v>
      </c>
      <c r="J1159" s="363">
        <v>4.6529301827826072E-6</v>
      </c>
      <c r="K1159" s="362">
        <v>0</v>
      </c>
    </row>
    <row r="1160" spans="2:11" ht="14.1" customHeight="1" x14ac:dyDescent="0.2">
      <c r="B1160" s="309">
        <v>41499</v>
      </c>
      <c r="C1160" s="310" t="s">
        <v>896</v>
      </c>
      <c r="D1160" s="310" t="s">
        <v>541</v>
      </c>
      <c r="E1160" s="374" t="s">
        <v>1034</v>
      </c>
      <c r="F1160" s="362">
        <v>28</v>
      </c>
      <c r="G1160" s="362">
        <f t="shared" ref="G1160:G1223" si="18">H1160/F1160</f>
        <v>260</v>
      </c>
      <c r="H1160" s="362">
        <v>7280</v>
      </c>
      <c r="I1160" s="363">
        <v>1.1291110576885794E-2</v>
      </c>
      <c r="J1160" s="363">
        <v>4.3427348372637666E-5</v>
      </c>
      <c r="K1160" s="362">
        <v>0</v>
      </c>
    </row>
    <row r="1161" spans="2:11" ht="14.1" customHeight="1" x14ac:dyDescent="0.2">
      <c r="B1161" s="309">
        <v>41499</v>
      </c>
      <c r="C1161" s="310" t="s">
        <v>625</v>
      </c>
      <c r="D1161" s="310" t="s">
        <v>541</v>
      </c>
      <c r="E1161" s="374" t="s">
        <v>1034</v>
      </c>
      <c r="F1161" s="362">
        <v>123</v>
      </c>
      <c r="G1161" s="362">
        <f t="shared" si="18"/>
        <v>285</v>
      </c>
      <c r="H1161" s="362">
        <v>35055</v>
      </c>
      <c r="I1161" s="363">
        <v>5.4369489185814766E-2</v>
      </c>
      <c r="J1161" s="363">
        <v>1.9077013749408691E-4</v>
      </c>
      <c r="K1161" s="362">
        <v>0</v>
      </c>
    </row>
    <row r="1162" spans="2:11" ht="14.1" customHeight="1" x14ac:dyDescent="0.2">
      <c r="B1162" s="309">
        <v>41499</v>
      </c>
      <c r="C1162" s="310" t="s">
        <v>634</v>
      </c>
      <c r="D1162" s="310" t="s">
        <v>541</v>
      </c>
      <c r="E1162" s="374" t="s">
        <v>1035</v>
      </c>
      <c r="F1162" s="362">
        <v>73</v>
      </c>
      <c r="G1162" s="362">
        <f t="shared" si="18"/>
        <v>336</v>
      </c>
      <c r="H1162" s="362">
        <v>24528</v>
      </c>
      <c r="I1162" s="363">
        <v>3.8042357174430601E-2</v>
      </c>
      <c r="J1162" s="363">
        <v>1.1322130111437678E-4</v>
      </c>
      <c r="K1162" s="362">
        <v>0</v>
      </c>
    </row>
    <row r="1163" spans="2:11" ht="14.1" customHeight="1" x14ac:dyDescent="0.2">
      <c r="B1163" s="309">
        <v>41499</v>
      </c>
      <c r="C1163" s="310" t="s">
        <v>791</v>
      </c>
      <c r="D1163" s="310" t="s">
        <v>541</v>
      </c>
      <c r="E1163" s="374" t="s">
        <v>1035</v>
      </c>
      <c r="F1163" s="362">
        <v>29</v>
      </c>
      <c r="G1163" s="362">
        <f t="shared" si="18"/>
        <v>360</v>
      </c>
      <c r="H1163" s="362">
        <v>10440</v>
      </c>
      <c r="I1163" s="363">
        <v>1.6192197036083475E-2</v>
      </c>
      <c r="J1163" s="363">
        <v>4.4978325100231873E-5</v>
      </c>
      <c r="K1163" s="362">
        <v>0</v>
      </c>
    </row>
    <row r="1164" spans="2:11" ht="14.1" customHeight="1" x14ac:dyDescent="0.2">
      <c r="B1164" s="309">
        <v>41499</v>
      </c>
      <c r="C1164" s="310" t="s">
        <v>906</v>
      </c>
      <c r="D1164" s="310" t="s">
        <v>541</v>
      </c>
      <c r="E1164" s="374" t="s">
        <v>1037</v>
      </c>
      <c r="F1164" s="362">
        <v>13</v>
      </c>
      <c r="G1164" s="362">
        <f t="shared" si="18"/>
        <v>405</v>
      </c>
      <c r="H1164" s="362">
        <v>5265</v>
      </c>
      <c r="I1164" s="363">
        <v>8.1658924707834757E-3</v>
      </c>
      <c r="J1164" s="363">
        <v>2.0162697458724632E-5</v>
      </c>
      <c r="K1164" s="362">
        <v>0</v>
      </c>
    </row>
    <row r="1165" spans="2:11" ht="14.1" customHeight="1" x14ac:dyDescent="0.2">
      <c r="B1165" s="309">
        <v>41500</v>
      </c>
      <c r="C1165" s="310" t="s">
        <v>808</v>
      </c>
      <c r="D1165" s="310" t="s">
        <v>541</v>
      </c>
      <c r="E1165" s="374" t="s">
        <v>1034</v>
      </c>
      <c r="F1165" s="362">
        <v>86</v>
      </c>
      <c r="G1165" s="362">
        <f t="shared" si="18"/>
        <v>190</v>
      </c>
      <c r="H1165" s="362">
        <v>16340</v>
      </c>
      <c r="I1165" s="363">
        <v>2.5342959728889267E-2</v>
      </c>
      <c r="J1165" s="363">
        <v>1.333839985731014E-4</v>
      </c>
      <c r="K1165" s="362">
        <v>0</v>
      </c>
    </row>
    <row r="1166" spans="2:11" ht="14.1" customHeight="1" x14ac:dyDescent="0.2">
      <c r="B1166" s="309">
        <v>41500</v>
      </c>
      <c r="C1166" s="310" t="s">
        <v>831</v>
      </c>
      <c r="D1166" s="310" t="s">
        <v>541</v>
      </c>
      <c r="E1166" s="374" t="s">
        <v>1038</v>
      </c>
      <c r="F1166" s="362">
        <v>20</v>
      </c>
      <c r="G1166" s="362">
        <f t="shared" si="18"/>
        <v>213</v>
      </c>
      <c r="H1166" s="362">
        <v>4260</v>
      </c>
      <c r="I1166" s="363">
        <v>6.6071608595513025E-3</v>
      </c>
      <c r="J1166" s="363">
        <v>3.1019534551884049E-5</v>
      </c>
      <c r="K1166" s="362">
        <v>0</v>
      </c>
    </row>
    <row r="1167" spans="2:11" ht="14.1" customHeight="1" x14ac:dyDescent="0.2">
      <c r="B1167" s="309">
        <v>41500</v>
      </c>
      <c r="C1167" s="310" t="s">
        <v>858</v>
      </c>
      <c r="D1167" s="310" t="s">
        <v>541</v>
      </c>
      <c r="E1167" s="374" t="s">
        <v>1037</v>
      </c>
      <c r="F1167" s="362">
        <v>25</v>
      </c>
      <c r="G1167" s="362">
        <f t="shared" si="18"/>
        <v>150</v>
      </c>
      <c r="H1167" s="362">
        <v>3750</v>
      </c>
      <c r="I1167" s="363">
        <v>5.8161627284782592E-3</v>
      </c>
      <c r="J1167" s="363">
        <v>3.8774418189855064E-5</v>
      </c>
      <c r="K1167" s="362">
        <v>0</v>
      </c>
    </row>
    <row r="1168" spans="2:11" ht="14.1" customHeight="1" x14ac:dyDescent="0.2">
      <c r="B1168" s="309">
        <v>41500</v>
      </c>
      <c r="C1168" s="310" t="s">
        <v>684</v>
      </c>
      <c r="D1168" s="310" t="s">
        <v>541</v>
      </c>
      <c r="E1168" s="374" t="s">
        <v>1034</v>
      </c>
      <c r="F1168" s="362">
        <v>88</v>
      </c>
      <c r="G1168" s="362">
        <f t="shared" si="18"/>
        <v>345</v>
      </c>
      <c r="H1168" s="362">
        <v>30360</v>
      </c>
      <c r="I1168" s="363">
        <v>4.7087653449759986E-2</v>
      </c>
      <c r="J1168" s="363">
        <v>1.3648595202828983E-4</v>
      </c>
      <c r="K1168" s="362">
        <v>0</v>
      </c>
    </row>
    <row r="1169" spans="2:11" ht="14.1" customHeight="1" x14ac:dyDescent="0.2">
      <c r="B1169" s="309">
        <v>41500</v>
      </c>
      <c r="C1169" s="310" t="s">
        <v>588</v>
      </c>
      <c r="D1169" s="310" t="s">
        <v>541</v>
      </c>
      <c r="E1169" s="374" t="s">
        <v>1038</v>
      </c>
      <c r="F1169" s="362">
        <v>67</v>
      </c>
      <c r="G1169" s="362">
        <f t="shared" si="18"/>
        <v>290</v>
      </c>
      <c r="H1169" s="362">
        <v>19430</v>
      </c>
      <c r="I1169" s="363">
        <v>3.0135477817155355E-2</v>
      </c>
      <c r="J1169" s="363">
        <v>1.0391544074881156E-4</v>
      </c>
      <c r="K1169" s="362">
        <v>0</v>
      </c>
    </row>
    <row r="1170" spans="2:11" ht="14.1" customHeight="1" x14ac:dyDescent="0.2">
      <c r="B1170" s="309">
        <v>41500</v>
      </c>
      <c r="C1170" s="310" t="s">
        <v>755</v>
      </c>
      <c r="D1170" s="310" t="s">
        <v>541</v>
      </c>
      <c r="E1170" s="374" t="s">
        <v>1040</v>
      </c>
      <c r="F1170" s="362">
        <v>134</v>
      </c>
      <c r="G1170" s="362">
        <f t="shared" si="18"/>
        <v>210</v>
      </c>
      <c r="H1170" s="362">
        <v>28140</v>
      </c>
      <c r="I1170" s="363">
        <v>4.3644485114500857E-2</v>
      </c>
      <c r="J1170" s="363">
        <v>2.0783088149762313E-4</v>
      </c>
      <c r="K1170" s="362">
        <v>0</v>
      </c>
    </row>
    <row r="1171" spans="2:11" ht="14.1" customHeight="1" x14ac:dyDescent="0.2">
      <c r="B1171" s="309">
        <v>41501</v>
      </c>
      <c r="C1171" s="310" t="s">
        <v>1010</v>
      </c>
      <c r="D1171" s="310" t="s">
        <v>541</v>
      </c>
      <c r="E1171" s="374" t="s">
        <v>1035</v>
      </c>
      <c r="F1171" s="362">
        <v>3</v>
      </c>
      <c r="G1171" s="362">
        <f t="shared" si="18"/>
        <v>135</v>
      </c>
      <c r="H1171" s="362">
        <v>405</v>
      </c>
      <c r="I1171" s="363">
        <v>6.2814557467565199E-4</v>
      </c>
      <c r="J1171" s="363">
        <v>4.6529301827826072E-6</v>
      </c>
      <c r="K1171" s="362">
        <v>0</v>
      </c>
    </row>
    <row r="1172" spans="2:11" ht="14.1" customHeight="1" x14ac:dyDescent="0.2">
      <c r="B1172" s="309">
        <v>41501</v>
      </c>
      <c r="C1172" s="310" t="s">
        <v>712</v>
      </c>
      <c r="D1172" s="310" t="s">
        <v>541</v>
      </c>
      <c r="E1172" s="374" t="s">
        <v>1034</v>
      </c>
      <c r="F1172" s="362">
        <v>68</v>
      </c>
      <c r="G1172" s="362">
        <f t="shared" si="18"/>
        <v>195</v>
      </c>
      <c r="H1172" s="362">
        <v>13260</v>
      </c>
      <c r="I1172" s="363">
        <v>2.0565951407899123E-2</v>
      </c>
      <c r="J1172" s="363">
        <v>1.0546641747640576E-4</v>
      </c>
      <c r="K1172" s="362">
        <v>0</v>
      </c>
    </row>
    <row r="1173" spans="2:11" ht="14.1" customHeight="1" x14ac:dyDescent="0.2">
      <c r="B1173" s="309">
        <v>41501</v>
      </c>
      <c r="C1173" s="310" t="s">
        <v>811</v>
      </c>
      <c r="D1173" s="310" t="s">
        <v>541</v>
      </c>
      <c r="E1173" s="374" t="s">
        <v>1034</v>
      </c>
      <c r="F1173" s="362">
        <v>13</v>
      </c>
      <c r="G1173" s="362">
        <f t="shared" si="18"/>
        <v>195</v>
      </c>
      <c r="H1173" s="362">
        <v>2535</v>
      </c>
      <c r="I1173" s="363">
        <v>3.931726004451303E-3</v>
      </c>
      <c r="J1173" s="363">
        <v>2.0162697458724632E-5</v>
      </c>
      <c r="K1173" s="362">
        <v>0</v>
      </c>
    </row>
    <row r="1174" spans="2:11" ht="14.1" customHeight="1" x14ac:dyDescent="0.2">
      <c r="B1174" s="309">
        <v>41501</v>
      </c>
      <c r="C1174" s="310" t="s">
        <v>712</v>
      </c>
      <c r="D1174" s="310" t="s">
        <v>541</v>
      </c>
      <c r="E1174" s="374" t="s">
        <v>1034</v>
      </c>
      <c r="F1174" s="362">
        <v>68</v>
      </c>
      <c r="G1174" s="362">
        <f t="shared" si="18"/>
        <v>290</v>
      </c>
      <c r="H1174" s="362">
        <v>19720</v>
      </c>
      <c r="I1174" s="363">
        <v>3.0585261068157673E-2</v>
      </c>
      <c r="J1174" s="363">
        <v>1.0546641747640576E-4</v>
      </c>
      <c r="K1174" s="362">
        <v>0</v>
      </c>
    </row>
    <row r="1175" spans="2:11" ht="14.1" customHeight="1" x14ac:dyDescent="0.2">
      <c r="B1175" s="309">
        <v>41501</v>
      </c>
      <c r="C1175" s="310" t="s">
        <v>638</v>
      </c>
      <c r="D1175" s="310" t="s">
        <v>541</v>
      </c>
      <c r="E1175" s="374" t="s">
        <v>1038</v>
      </c>
      <c r="F1175" s="362">
        <v>35</v>
      </c>
      <c r="G1175" s="362">
        <f t="shared" si="18"/>
        <v>275</v>
      </c>
      <c r="H1175" s="362">
        <v>9625</v>
      </c>
      <c r="I1175" s="363">
        <v>1.4928151003094199E-2</v>
      </c>
      <c r="J1175" s="363">
        <v>5.4284185465797089E-5</v>
      </c>
      <c r="K1175" s="362">
        <v>0</v>
      </c>
    </row>
    <row r="1176" spans="2:11" ht="14.1" customHeight="1" x14ac:dyDescent="0.2">
      <c r="B1176" s="309">
        <v>41501</v>
      </c>
      <c r="C1176" s="310" t="s">
        <v>849</v>
      </c>
      <c r="D1176" s="310" t="s">
        <v>541</v>
      </c>
      <c r="E1176" s="374" t="s">
        <v>1037</v>
      </c>
      <c r="F1176" s="362">
        <v>3</v>
      </c>
      <c r="G1176" s="362">
        <f t="shared" si="18"/>
        <v>215</v>
      </c>
      <c r="H1176" s="362">
        <v>645</v>
      </c>
      <c r="I1176" s="363">
        <v>1.0003799892982605E-3</v>
      </c>
      <c r="J1176" s="363">
        <v>4.6529301827826072E-6</v>
      </c>
      <c r="K1176" s="362">
        <v>0</v>
      </c>
    </row>
    <row r="1177" spans="2:11" ht="14.1" customHeight="1" x14ac:dyDescent="0.2">
      <c r="B1177" s="309">
        <v>41501</v>
      </c>
      <c r="C1177" s="310" t="s">
        <v>949</v>
      </c>
      <c r="D1177" s="310" t="s">
        <v>541</v>
      </c>
      <c r="E1177" s="374" t="s">
        <v>1042</v>
      </c>
      <c r="F1177" s="362">
        <v>6</v>
      </c>
      <c r="G1177" s="362">
        <f t="shared" si="18"/>
        <v>300</v>
      </c>
      <c r="H1177" s="362">
        <v>1800</v>
      </c>
      <c r="I1177" s="363">
        <v>2.7917581096695643E-3</v>
      </c>
      <c r="J1177" s="363">
        <v>9.3058603655652143E-6</v>
      </c>
      <c r="K1177" s="362">
        <v>0</v>
      </c>
    </row>
    <row r="1178" spans="2:11" ht="14.1" customHeight="1" x14ac:dyDescent="0.2">
      <c r="B1178" s="309">
        <v>41501</v>
      </c>
      <c r="C1178" s="310" t="s">
        <v>920</v>
      </c>
      <c r="D1178" s="310" t="s">
        <v>856</v>
      </c>
      <c r="E1178" s="374" t="s">
        <v>1034</v>
      </c>
      <c r="F1178" s="362">
        <v>84</v>
      </c>
      <c r="G1178" s="362">
        <f t="shared" si="18"/>
        <v>90</v>
      </c>
      <c r="H1178" s="362">
        <v>7560</v>
      </c>
      <c r="I1178" s="363">
        <v>1.172538406061217E-2</v>
      </c>
      <c r="J1178" s="363">
        <v>1.30282045117913E-4</v>
      </c>
      <c r="K1178" s="362">
        <v>0</v>
      </c>
    </row>
    <row r="1179" spans="2:11" ht="14.1" customHeight="1" x14ac:dyDescent="0.2">
      <c r="B1179" s="309">
        <v>41501</v>
      </c>
      <c r="C1179" s="310" t="s">
        <v>791</v>
      </c>
      <c r="D1179" s="310" t="s">
        <v>541</v>
      </c>
      <c r="E1179" s="374" t="s">
        <v>1035</v>
      </c>
      <c r="F1179" s="362">
        <v>134</v>
      </c>
      <c r="G1179" s="362">
        <f t="shared" si="18"/>
        <v>415</v>
      </c>
      <c r="H1179" s="362">
        <v>55610</v>
      </c>
      <c r="I1179" s="363">
        <v>8.6249815821513601E-2</v>
      </c>
      <c r="J1179" s="363">
        <v>2.0783088149762313E-4</v>
      </c>
      <c r="K1179" s="362">
        <v>0</v>
      </c>
    </row>
    <row r="1180" spans="2:11" ht="14.1" customHeight="1" x14ac:dyDescent="0.2">
      <c r="B1180" s="309">
        <v>41501</v>
      </c>
      <c r="C1180" s="310" t="s">
        <v>735</v>
      </c>
      <c r="D1180" s="310" t="s">
        <v>541</v>
      </c>
      <c r="E1180" s="374" t="s">
        <v>1035</v>
      </c>
      <c r="F1180" s="362">
        <v>79</v>
      </c>
      <c r="G1180" s="362">
        <f t="shared" si="18"/>
        <v>390</v>
      </c>
      <c r="H1180" s="362">
        <v>30810</v>
      </c>
      <c r="I1180" s="363">
        <v>4.7785592977177375E-2</v>
      </c>
      <c r="J1180" s="363">
        <v>1.2252716147994198E-4</v>
      </c>
      <c r="K1180" s="362">
        <v>0</v>
      </c>
    </row>
    <row r="1181" spans="2:11" ht="14.1" customHeight="1" x14ac:dyDescent="0.2">
      <c r="B1181" s="309">
        <v>41502</v>
      </c>
      <c r="C1181" s="310" t="s">
        <v>639</v>
      </c>
      <c r="D1181" s="310" t="s">
        <v>856</v>
      </c>
      <c r="E1181" s="374" t="s">
        <v>1038</v>
      </c>
      <c r="F1181" s="362">
        <v>26</v>
      </c>
      <c r="G1181" s="362">
        <f t="shared" si="18"/>
        <v>0</v>
      </c>
      <c r="H1181" s="362">
        <v>0</v>
      </c>
      <c r="I1181" s="363">
        <v>0</v>
      </c>
      <c r="J1181" s="363">
        <v>4.0325394917449265E-5</v>
      </c>
      <c r="K1181" s="362">
        <v>0</v>
      </c>
    </row>
    <row r="1182" spans="2:11" ht="14.1" customHeight="1" x14ac:dyDescent="0.2">
      <c r="B1182" s="309">
        <v>41502</v>
      </c>
      <c r="C1182" s="310" t="s">
        <v>758</v>
      </c>
      <c r="D1182" s="310" t="s">
        <v>856</v>
      </c>
      <c r="E1182" s="374" t="s">
        <v>1034</v>
      </c>
      <c r="F1182" s="362">
        <v>11</v>
      </c>
      <c r="G1182" s="362">
        <f t="shared" si="18"/>
        <v>160</v>
      </c>
      <c r="H1182" s="362">
        <v>1760</v>
      </c>
      <c r="I1182" s="363">
        <v>2.7297190405657962E-3</v>
      </c>
      <c r="J1182" s="363">
        <v>1.7060744003536228E-5</v>
      </c>
      <c r="K1182" s="362">
        <v>0</v>
      </c>
    </row>
    <row r="1183" spans="2:11" ht="14.1" customHeight="1" x14ac:dyDescent="0.2">
      <c r="B1183" s="309">
        <v>41502</v>
      </c>
      <c r="C1183" s="310" t="s">
        <v>685</v>
      </c>
      <c r="D1183" s="310" t="s">
        <v>541</v>
      </c>
      <c r="E1183" s="374" t="s">
        <v>1038</v>
      </c>
      <c r="F1183" s="362">
        <v>31</v>
      </c>
      <c r="G1183" s="362">
        <f t="shared" si="18"/>
        <v>120</v>
      </c>
      <c r="H1183" s="362">
        <v>3720</v>
      </c>
      <c r="I1183" s="363">
        <v>5.7696334266504334E-3</v>
      </c>
      <c r="J1183" s="363">
        <v>4.8080278555420274E-5</v>
      </c>
      <c r="K1183" s="362">
        <v>0</v>
      </c>
    </row>
    <row r="1184" spans="2:11" ht="14.1" customHeight="1" x14ac:dyDescent="0.2">
      <c r="B1184" s="309">
        <v>41502</v>
      </c>
      <c r="C1184" s="310" t="s">
        <v>601</v>
      </c>
      <c r="D1184" s="310" t="s">
        <v>541</v>
      </c>
      <c r="E1184" s="374" t="s">
        <v>1034</v>
      </c>
      <c r="F1184" s="362">
        <v>2</v>
      </c>
      <c r="G1184" s="362">
        <f t="shared" si="18"/>
        <v>210</v>
      </c>
      <c r="H1184" s="362">
        <v>420</v>
      </c>
      <c r="I1184" s="363">
        <v>6.5141022558956499E-4</v>
      </c>
      <c r="J1184" s="363">
        <v>3.1019534551884051E-6</v>
      </c>
      <c r="K1184" s="362">
        <v>0</v>
      </c>
    </row>
    <row r="1185" spans="2:11" ht="14.1" customHeight="1" x14ac:dyDescent="0.2">
      <c r="B1185" s="309">
        <v>41502</v>
      </c>
      <c r="C1185" s="310" t="s">
        <v>724</v>
      </c>
      <c r="D1185" s="310" t="s">
        <v>541</v>
      </c>
      <c r="E1185" s="374" t="s">
        <v>1042</v>
      </c>
      <c r="F1185" s="362">
        <v>16</v>
      </c>
      <c r="G1185" s="362">
        <f t="shared" si="18"/>
        <v>210</v>
      </c>
      <c r="H1185" s="362">
        <v>3360</v>
      </c>
      <c r="I1185" s="363">
        <v>5.2112818047165199E-3</v>
      </c>
      <c r="J1185" s="363">
        <v>2.481562764150724E-5</v>
      </c>
      <c r="K1185" s="362">
        <v>0</v>
      </c>
    </row>
    <row r="1186" spans="2:11" ht="14.1" customHeight="1" x14ac:dyDescent="0.2">
      <c r="B1186" s="309">
        <v>41502</v>
      </c>
      <c r="C1186" s="310" t="s">
        <v>791</v>
      </c>
      <c r="D1186" s="310" t="s">
        <v>541</v>
      </c>
      <c r="E1186" s="374" t="s">
        <v>1040</v>
      </c>
      <c r="F1186" s="362">
        <v>30</v>
      </c>
      <c r="G1186" s="362">
        <f t="shared" si="18"/>
        <v>210</v>
      </c>
      <c r="H1186" s="362">
        <v>6300</v>
      </c>
      <c r="I1186" s="363">
        <v>9.7711533838434755E-3</v>
      </c>
      <c r="J1186" s="363">
        <v>4.6529301827826073E-5</v>
      </c>
      <c r="K1186" s="362">
        <v>0</v>
      </c>
    </row>
    <row r="1187" spans="2:11" ht="14.1" customHeight="1" x14ac:dyDescent="0.2">
      <c r="B1187" s="309">
        <v>41502</v>
      </c>
      <c r="C1187" s="310" t="s">
        <v>627</v>
      </c>
      <c r="D1187" s="310" t="s">
        <v>541</v>
      </c>
      <c r="E1187" s="374" t="s">
        <v>1035</v>
      </c>
      <c r="F1187" s="362">
        <v>21</v>
      </c>
      <c r="G1187" s="362">
        <f t="shared" si="18"/>
        <v>240</v>
      </c>
      <c r="H1187" s="362">
        <v>5040</v>
      </c>
      <c r="I1187" s="363">
        <v>7.8169227070747811E-3</v>
      </c>
      <c r="J1187" s="363">
        <v>3.2570511279478249E-5</v>
      </c>
      <c r="K1187" s="362">
        <v>0</v>
      </c>
    </row>
    <row r="1188" spans="2:11" ht="14.1" customHeight="1" x14ac:dyDescent="0.2">
      <c r="B1188" s="309">
        <v>41504</v>
      </c>
      <c r="C1188" s="310" t="s">
        <v>963</v>
      </c>
      <c r="D1188" s="310" t="s">
        <v>541</v>
      </c>
      <c r="E1188" s="374" t="s">
        <v>1034</v>
      </c>
      <c r="F1188" s="362">
        <v>487</v>
      </c>
      <c r="G1188" s="362">
        <f t="shared" si="18"/>
        <v>355</v>
      </c>
      <c r="H1188" s="362">
        <v>172885</v>
      </c>
      <c r="I1188" s="363">
        <v>0.2681406115501237</v>
      </c>
      <c r="J1188" s="363">
        <v>7.5532566633837656E-4</v>
      </c>
      <c r="K1188" s="362">
        <v>0</v>
      </c>
    </row>
    <row r="1189" spans="2:11" ht="14.1" customHeight="1" x14ac:dyDescent="0.2">
      <c r="B1189" s="309">
        <v>41504</v>
      </c>
      <c r="C1189" s="310" t="s">
        <v>819</v>
      </c>
      <c r="D1189" s="310" t="s">
        <v>856</v>
      </c>
      <c r="E1189" s="374" t="s">
        <v>1035</v>
      </c>
      <c r="F1189" s="362">
        <v>87</v>
      </c>
      <c r="G1189" s="362">
        <f t="shared" si="18"/>
        <v>389</v>
      </c>
      <c r="H1189" s="362">
        <v>33843</v>
      </c>
      <c r="I1189" s="363">
        <v>5.2489705391970592E-2</v>
      </c>
      <c r="J1189" s="363">
        <v>1.3493497530069561E-4</v>
      </c>
      <c r="K1189" s="362">
        <v>0</v>
      </c>
    </row>
    <row r="1190" spans="2:11" ht="14.1" customHeight="1" x14ac:dyDescent="0.2">
      <c r="B1190" s="309">
        <v>41504</v>
      </c>
      <c r="C1190" s="310" t="s">
        <v>796</v>
      </c>
      <c r="D1190" s="310" t="s">
        <v>541</v>
      </c>
      <c r="E1190" s="374" t="s">
        <v>1037</v>
      </c>
      <c r="F1190" s="362">
        <v>182</v>
      </c>
      <c r="G1190" s="362">
        <f t="shared" si="18"/>
        <v>368</v>
      </c>
      <c r="H1190" s="362">
        <v>66976</v>
      </c>
      <c r="I1190" s="363">
        <v>0.10387821730734931</v>
      </c>
      <c r="J1190" s="363">
        <v>2.8227776442214483E-4</v>
      </c>
      <c r="K1190" s="362">
        <v>0</v>
      </c>
    </row>
    <row r="1191" spans="2:11" ht="14.1" customHeight="1" x14ac:dyDescent="0.2">
      <c r="B1191" s="309">
        <v>41504</v>
      </c>
      <c r="C1191" s="310" t="s">
        <v>559</v>
      </c>
      <c r="D1191" s="310" t="s">
        <v>856</v>
      </c>
      <c r="E1191" s="374" t="s">
        <v>1034</v>
      </c>
      <c r="F1191" s="362">
        <v>161</v>
      </c>
      <c r="G1191" s="362">
        <f t="shared" si="18"/>
        <v>480</v>
      </c>
      <c r="H1191" s="362">
        <v>77280</v>
      </c>
      <c r="I1191" s="363">
        <v>0.11985948150847997</v>
      </c>
      <c r="J1191" s="363">
        <v>2.497072531426666E-4</v>
      </c>
      <c r="K1191" s="362">
        <v>0</v>
      </c>
    </row>
    <row r="1192" spans="2:11" ht="14.1" customHeight="1" x14ac:dyDescent="0.2">
      <c r="B1192" s="309">
        <v>41505</v>
      </c>
      <c r="C1192" s="310" t="s">
        <v>881</v>
      </c>
      <c r="D1192" s="310" t="s">
        <v>541</v>
      </c>
      <c r="E1192" s="374" t="s">
        <v>1038</v>
      </c>
      <c r="F1192" s="362">
        <v>142</v>
      </c>
      <c r="G1192" s="362">
        <f t="shared" si="18"/>
        <v>165</v>
      </c>
      <c r="H1192" s="362">
        <v>23430</v>
      </c>
      <c r="I1192" s="363">
        <v>3.6339384727532162E-2</v>
      </c>
      <c r="J1192" s="363">
        <v>2.2023869531837676E-4</v>
      </c>
      <c r="K1192" s="362">
        <v>0</v>
      </c>
    </row>
    <row r="1193" spans="2:11" ht="14.1" customHeight="1" x14ac:dyDescent="0.2">
      <c r="B1193" s="309">
        <v>41505</v>
      </c>
      <c r="C1193" s="310" t="s">
        <v>896</v>
      </c>
      <c r="D1193" s="310" t="s">
        <v>541</v>
      </c>
      <c r="E1193" s="374" t="s">
        <v>1034</v>
      </c>
      <c r="F1193" s="362">
        <v>83</v>
      </c>
      <c r="G1193" s="362">
        <f t="shared" si="18"/>
        <v>250</v>
      </c>
      <c r="H1193" s="362">
        <v>20750</v>
      </c>
      <c r="I1193" s="363">
        <v>3.2182767097579702E-2</v>
      </c>
      <c r="J1193" s="363">
        <v>1.2873106839031881E-4</v>
      </c>
      <c r="K1193" s="362">
        <v>0</v>
      </c>
    </row>
    <row r="1194" spans="2:11" ht="14.1" customHeight="1" x14ac:dyDescent="0.2">
      <c r="B1194" s="309">
        <v>41506</v>
      </c>
      <c r="C1194" s="310" t="s">
        <v>892</v>
      </c>
      <c r="D1194" s="310" t="s">
        <v>541</v>
      </c>
      <c r="E1194" s="374" t="s">
        <v>1034</v>
      </c>
      <c r="F1194" s="362">
        <v>2</v>
      </c>
      <c r="G1194" s="362">
        <f t="shared" si="18"/>
        <v>150</v>
      </c>
      <c r="H1194" s="362">
        <v>300</v>
      </c>
      <c r="I1194" s="363">
        <v>4.6529301827826072E-4</v>
      </c>
      <c r="J1194" s="363">
        <v>3.1019534551884051E-6</v>
      </c>
      <c r="K1194" s="362">
        <v>0</v>
      </c>
    </row>
    <row r="1195" spans="2:11" ht="14.1" customHeight="1" x14ac:dyDescent="0.2">
      <c r="B1195" s="309">
        <v>41506</v>
      </c>
      <c r="C1195" s="310" t="s">
        <v>715</v>
      </c>
      <c r="D1195" s="310" t="s">
        <v>856</v>
      </c>
      <c r="E1195" s="374" t="s">
        <v>1034</v>
      </c>
      <c r="F1195" s="362">
        <v>6</v>
      </c>
      <c r="G1195" s="362">
        <f t="shared" si="18"/>
        <v>220</v>
      </c>
      <c r="H1195" s="362">
        <v>1320</v>
      </c>
      <c r="I1195" s="363">
        <v>2.0472892804243473E-3</v>
      </c>
      <c r="J1195" s="363">
        <v>9.3058603655652143E-6</v>
      </c>
      <c r="K1195" s="362">
        <v>0</v>
      </c>
    </row>
    <row r="1196" spans="2:11" ht="14.1" customHeight="1" x14ac:dyDescent="0.2">
      <c r="B1196" s="309">
        <v>41506</v>
      </c>
      <c r="C1196" s="310" t="s">
        <v>637</v>
      </c>
      <c r="D1196" s="310" t="s">
        <v>541</v>
      </c>
      <c r="E1196" s="374" t="s">
        <v>1034</v>
      </c>
      <c r="F1196" s="362">
        <v>25</v>
      </c>
      <c r="G1196" s="362">
        <f t="shared" si="18"/>
        <v>300</v>
      </c>
      <c r="H1196" s="362">
        <v>7500</v>
      </c>
      <c r="I1196" s="363">
        <v>1.1632325456956518E-2</v>
      </c>
      <c r="J1196" s="363">
        <v>3.8774418189855064E-5</v>
      </c>
      <c r="K1196" s="362">
        <v>0</v>
      </c>
    </row>
    <row r="1197" spans="2:11" ht="14.1" customHeight="1" x14ac:dyDescent="0.2">
      <c r="B1197" s="309">
        <v>41506</v>
      </c>
      <c r="C1197" s="310" t="s">
        <v>833</v>
      </c>
      <c r="D1197" s="310" t="s">
        <v>541</v>
      </c>
      <c r="E1197" s="374" t="s">
        <v>1034</v>
      </c>
      <c r="F1197" s="362">
        <v>58</v>
      </c>
      <c r="G1197" s="362">
        <f t="shared" si="18"/>
        <v>330</v>
      </c>
      <c r="H1197" s="362">
        <v>19140</v>
      </c>
      <c r="I1197" s="363">
        <v>2.9685694566153036E-2</v>
      </c>
      <c r="J1197" s="363">
        <v>8.9956650200463746E-5</v>
      </c>
      <c r="K1197" s="362">
        <v>0</v>
      </c>
    </row>
    <row r="1198" spans="2:11" ht="14.1" customHeight="1" x14ac:dyDescent="0.2">
      <c r="B1198" s="309">
        <v>41506</v>
      </c>
      <c r="C1198" s="310" t="s">
        <v>782</v>
      </c>
      <c r="D1198" s="310" t="s">
        <v>541</v>
      </c>
      <c r="E1198" s="374" t="s">
        <v>1035</v>
      </c>
      <c r="F1198" s="362">
        <v>20</v>
      </c>
      <c r="G1198" s="362">
        <f t="shared" si="18"/>
        <v>270</v>
      </c>
      <c r="H1198" s="362">
        <v>5400</v>
      </c>
      <c r="I1198" s="363">
        <v>8.3752743290086938E-3</v>
      </c>
      <c r="J1198" s="363">
        <v>3.1019534551884049E-5</v>
      </c>
      <c r="K1198" s="362">
        <v>0</v>
      </c>
    </row>
    <row r="1199" spans="2:11" ht="14.1" customHeight="1" x14ac:dyDescent="0.2">
      <c r="B1199" s="309">
        <v>41507</v>
      </c>
      <c r="C1199" s="310" t="s">
        <v>625</v>
      </c>
      <c r="D1199" s="310" t="s">
        <v>541</v>
      </c>
      <c r="E1199" s="374" t="s">
        <v>1035</v>
      </c>
      <c r="F1199" s="362">
        <v>33</v>
      </c>
      <c r="G1199" s="362">
        <f t="shared" si="18"/>
        <v>175</v>
      </c>
      <c r="H1199" s="362">
        <v>5775</v>
      </c>
      <c r="I1199" s="363">
        <v>8.9568906018565198E-3</v>
      </c>
      <c r="J1199" s="363">
        <v>5.1182232010608681E-5</v>
      </c>
      <c r="K1199" s="362">
        <v>0</v>
      </c>
    </row>
    <row r="1200" spans="2:11" ht="14.1" customHeight="1" x14ac:dyDescent="0.2">
      <c r="B1200" s="309">
        <v>41507</v>
      </c>
      <c r="C1200" s="310" t="s">
        <v>564</v>
      </c>
      <c r="D1200" s="310" t="s">
        <v>541</v>
      </c>
      <c r="E1200" s="374" t="s">
        <v>1035</v>
      </c>
      <c r="F1200" s="362">
        <v>34</v>
      </c>
      <c r="G1200" s="362">
        <f t="shared" si="18"/>
        <v>363</v>
      </c>
      <c r="H1200" s="362">
        <v>12342</v>
      </c>
      <c r="I1200" s="363">
        <v>1.9142154771967648E-2</v>
      </c>
      <c r="J1200" s="363">
        <v>5.2733208738202882E-5</v>
      </c>
      <c r="K1200" s="362">
        <v>0</v>
      </c>
    </row>
    <row r="1201" spans="2:11" ht="14.1" customHeight="1" x14ac:dyDescent="0.2">
      <c r="B1201" s="309">
        <v>41507</v>
      </c>
      <c r="C1201" s="310" t="s">
        <v>822</v>
      </c>
      <c r="D1201" s="310" t="s">
        <v>541</v>
      </c>
      <c r="E1201" s="374" t="s">
        <v>1035</v>
      </c>
      <c r="F1201" s="362">
        <v>3</v>
      </c>
      <c r="G1201" s="362">
        <f t="shared" si="18"/>
        <v>480</v>
      </c>
      <c r="H1201" s="362">
        <v>1440</v>
      </c>
      <c r="I1201" s="363">
        <v>2.2334064877356516E-3</v>
      </c>
      <c r="J1201" s="363">
        <v>4.6529301827826072E-6</v>
      </c>
      <c r="K1201" s="362">
        <v>0</v>
      </c>
    </row>
    <row r="1202" spans="2:11" ht="14.1" customHeight="1" x14ac:dyDescent="0.2">
      <c r="B1202" s="309">
        <v>41508</v>
      </c>
      <c r="C1202" s="310" t="s">
        <v>712</v>
      </c>
      <c r="D1202" s="310" t="s">
        <v>541</v>
      </c>
      <c r="E1202" s="374" t="s">
        <v>1034</v>
      </c>
      <c r="F1202" s="362">
        <v>79</v>
      </c>
      <c r="G1202" s="362">
        <f t="shared" si="18"/>
        <v>30</v>
      </c>
      <c r="H1202" s="362">
        <v>2370</v>
      </c>
      <c r="I1202" s="363">
        <v>3.67581484439826E-3</v>
      </c>
      <c r="J1202" s="363">
        <v>1.2252716147994198E-4</v>
      </c>
      <c r="K1202" s="362">
        <v>0</v>
      </c>
    </row>
    <row r="1203" spans="2:11" ht="14.1" customHeight="1" x14ac:dyDescent="0.2">
      <c r="B1203" s="309">
        <v>41508</v>
      </c>
      <c r="C1203" s="310" t="s">
        <v>810</v>
      </c>
      <c r="D1203" s="310" t="s">
        <v>856</v>
      </c>
      <c r="E1203" s="374" t="s">
        <v>1035</v>
      </c>
      <c r="F1203" s="362">
        <v>122</v>
      </c>
      <c r="G1203" s="362">
        <f t="shared" si="18"/>
        <v>110</v>
      </c>
      <c r="H1203" s="362">
        <v>13420</v>
      </c>
      <c r="I1203" s="363">
        <v>2.0814107684314197E-2</v>
      </c>
      <c r="J1203" s="363">
        <v>1.8921916076649269E-4</v>
      </c>
      <c r="K1203" s="362">
        <v>0</v>
      </c>
    </row>
    <row r="1204" spans="2:11" ht="14.1" customHeight="1" x14ac:dyDescent="0.2">
      <c r="B1204" s="309">
        <v>41508</v>
      </c>
      <c r="C1204" s="310" t="s">
        <v>639</v>
      </c>
      <c r="D1204" s="310" t="s">
        <v>541</v>
      </c>
      <c r="E1204" s="374" t="s">
        <v>1038</v>
      </c>
      <c r="F1204" s="362">
        <v>10</v>
      </c>
      <c r="G1204" s="362">
        <f t="shared" si="18"/>
        <v>185</v>
      </c>
      <c r="H1204" s="362">
        <v>1850</v>
      </c>
      <c r="I1204" s="363">
        <v>2.8693069460492744E-3</v>
      </c>
      <c r="J1204" s="363">
        <v>1.5509767275942024E-5</v>
      </c>
      <c r="K1204" s="362">
        <v>0</v>
      </c>
    </row>
    <row r="1205" spans="2:11" ht="14.1" customHeight="1" x14ac:dyDescent="0.2">
      <c r="B1205" s="309">
        <v>41508</v>
      </c>
      <c r="C1205" s="310" t="s">
        <v>892</v>
      </c>
      <c r="D1205" s="310" t="s">
        <v>541</v>
      </c>
      <c r="E1205" s="374" t="s">
        <v>1035</v>
      </c>
      <c r="F1205" s="362">
        <v>27</v>
      </c>
      <c r="G1205" s="362">
        <f t="shared" si="18"/>
        <v>225</v>
      </c>
      <c r="H1205" s="362">
        <v>6075</v>
      </c>
      <c r="I1205" s="363">
        <v>9.4221836201347792E-3</v>
      </c>
      <c r="J1205" s="363">
        <v>4.1876371645043465E-5</v>
      </c>
      <c r="K1205" s="362">
        <v>0</v>
      </c>
    </row>
    <row r="1206" spans="2:11" ht="14.1" customHeight="1" x14ac:dyDescent="0.2">
      <c r="B1206" s="309">
        <v>41508</v>
      </c>
      <c r="C1206" s="310" t="s">
        <v>988</v>
      </c>
      <c r="D1206" s="310" t="s">
        <v>541</v>
      </c>
      <c r="E1206" s="374" t="s">
        <v>1037</v>
      </c>
      <c r="F1206" s="362">
        <v>18</v>
      </c>
      <c r="G1206" s="362">
        <f t="shared" si="18"/>
        <v>300</v>
      </c>
      <c r="H1206" s="362">
        <v>5400</v>
      </c>
      <c r="I1206" s="363">
        <v>8.3752743290086938E-3</v>
      </c>
      <c r="J1206" s="363">
        <v>2.7917581096695645E-5</v>
      </c>
      <c r="K1206" s="362">
        <v>0</v>
      </c>
    </row>
    <row r="1207" spans="2:11" ht="14.1" customHeight="1" x14ac:dyDescent="0.2">
      <c r="B1207" s="309">
        <v>41508</v>
      </c>
      <c r="C1207" s="310" t="s">
        <v>955</v>
      </c>
      <c r="D1207" s="310" t="s">
        <v>541</v>
      </c>
      <c r="E1207" s="374" t="s">
        <v>1040</v>
      </c>
      <c r="F1207" s="362">
        <v>11</v>
      </c>
      <c r="G1207" s="362">
        <f t="shared" si="18"/>
        <v>360</v>
      </c>
      <c r="H1207" s="362">
        <v>3960</v>
      </c>
      <c r="I1207" s="363">
        <v>6.1418678412730413E-3</v>
      </c>
      <c r="J1207" s="363">
        <v>1.7060744003536228E-5</v>
      </c>
      <c r="K1207" s="362">
        <v>0</v>
      </c>
    </row>
    <row r="1208" spans="2:11" ht="14.1" customHeight="1" x14ac:dyDescent="0.2">
      <c r="B1208" s="309">
        <v>41508</v>
      </c>
      <c r="C1208" s="310" t="s">
        <v>957</v>
      </c>
      <c r="D1208" s="310" t="s">
        <v>541</v>
      </c>
      <c r="E1208" s="374" t="s">
        <v>1042</v>
      </c>
      <c r="F1208" s="362">
        <v>249</v>
      </c>
      <c r="G1208" s="362">
        <f t="shared" si="18"/>
        <v>338</v>
      </c>
      <c r="H1208" s="362">
        <v>84162</v>
      </c>
      <c r="I1208" s="363">
        <v>0.13053330334778326</v>
      </c>
      <c r="J1208" s="363">
        <v>3.861932051709564E-4</v>
      </c>
      <c r="K1208" s="362">
        <v>0</v>
      </c>
    </row>
    <row r="1209" spans="2:11" ht="14.1" customHeight="1" x14ac:dyDescent="0.2">
      <c r="B1209" s="309">
        <v>41508</v>
      </c>
      <c r="C1209" s="310" t="s">
        <v>564</v>
      </c>
      <c r="D1209" s="310" t="s">
        <v>541</v>
      </c>
      <c r="E1209" s="374" t="s">
        <v>1035</v>
      </c>
      <c r="F1209" s="362">
        <v>76</v>
      </c>
      <c r="G1209" s="362">
        <f t="shared" si="18"/>
        <v>390</v>
      </c>
      <c r="H1209" s="362">
        <v>29640</v>
      </c>
      <c r="I1209" s="363">
        <v>4.5970950205892161E-2</v>
      </c>
      <c r="J1209" s="363">
        <v>1.1787423129715938E-4</v>
      </c>
      <c r="K1209" s="362">
        <v>0</v>
      </c>
    </row>
    <row r="1210" spans="2:11" ht="14.1" customHeight="1" x14ac:dyDescent="0.2">
      <c r="B1210" s="309">
        <v>41509</v>
      </c>
      <c r="C1210" s="310" t="s">
        <v>874</v>
      </c>
      <c r="D1210" s="310" t="s">
        <v>541</v>
      </c>
      <c r="E1210" s="374" t="s">
        <v>1044</v>
      </c>
      <c r="F1210" s="362">
        <v>2</v>
      </c>
      <c r="G1210" s="362">
        <f t="shared" si="18"/>
        <v>180</v>
      </c>
      <c r="H1210" s="362">
        <v>360</v>
      </c>
      <c r="I1210" s="363">
        <v>5.5835162193391291E-4</v>
      </c>
      <c r="J1210" s="363">
        <v>3.1019534551884051E-6</v>
      </c>
      <c r="K1210" s="362">
        <v>0</v>
      </c>
    </row>
    <row r="1211" spans="2:11" ht="14.1" customHeight="1" x14ac:dyDescent="0.2">
      <c r="B1211" s="309">
        <v>41509</v>
      </c>
      <c r="C1211" s="310" t="s">
        <v>641</v>
      </c>
      <c r="D1211" s="310" t="s">
        <v>541</v>
      </c>
      <c r="E1211" s="374" t="s">
        <v>1034</v>
      </c>
      <c r="F1211" s="362">
        <v>53</v>
      </c>
      <c r="G1211" s="362">
        <f t="shared" si="18"/>
        <v>190</v>
      </c>
      <c r="H1211" s="362">
        <v>10070</v>
      </c>
      <c r="I1211" s="363">
        <v>1.5618335646873619E-2</v>
      </c>
      <c r="J1211" s="363">
        <v>8.220176656249273E-5</v>
      </c>
      <c r="K1211" s="362">
        <v>0</v>
      </c>
    </row>
    <row r="1212" spans="2:11" ht="14.1" customHeight="1" x14ac:dyDescent="0.2">
      <c r="B1212" s="309">
        <v>41509</v>
      </c>
      <c r="C1212" s="310" t="s">
        <v>639</v>
      </c>
      <c r="D1212" s="310" t="s">
        <v>541</v>
      </c>
      <c r="E1212" s="374" t="s">
        <v>1038</v>
      </c>
      <c r="F1212" s="362">
        <v>15</v>
      </c>
      <c r="G1212" s="362">
        <f t="shared" si="18"/>
        <v>180</v>
      </c>
      <c r="H1212" s="362">
        <v>2700</v>
      </c>
      <c r="I1212" s="363">
        <v>4.1876371645043469E-3</v>
      </c>
      <c r="J1212" s="363">
        <v>2.3264650913913037E-5</v>
      </c>
      <c r="K1212" s="362">
        <v>0</v>
      </c>
    </row>
    <row r="1213" spans="2:11" ht="14.1" customHeight="1" x14ac:dyDescent="0.2">
      <c r="B1213" s="309">
        <v>41509</v>
      </c>
      <c r="C1213" s="310" t="s">
        <v>647</v>
      </c>
      <c r="D1213" s="310" t="s">
        <v>541</v>
      </c>
      <c r="E1213" s="374" t="s">
        <v>1040</v>
      </c>
      <c r="F1213" s="362">
        <v>4</v>
      </c>
      <c r="G1213" s="362">
        <f t="shared" si="18"/>
        <v>210</v>
      </c>
      <c r="H1213" s="362">
        <v>840</v>
      </c>
      <c r="I1213" s="363">
        <v>1.30282045117913E-3</v>
      </c>
      <c r="J1213" s="363">
        <v>6.2039069103768101E-6</v>
      </c>
      <c r="K1213" s="362">
        <v>0</v>
      </c>
    </row>
    <row r="1214" spans="2:11" ht="14.1" customHeight="1" x14ac:dyDescent="0.2">
      <c r="B1214" s="309">
        <v>41509</v>
      </c>
      <c r="C1214" s="310" t="s">
        <v>796</v>
      </c>
      <c r="D1214" s="310" t="s">
        <v>856</v>
      </c>
      <c r="E1214" s="374" t="s">
        <v>1035</v>
      </c>
      <c r="F1214" s="362">
        <v>24</v>
      </c>
      <c r="G1214" s="362">
        <f t="shared" si="18"/>
        <v>315</v>
      </c>
      <c r="H1214" s="362">
        <v>7560</v>
      </c>
      <c r="I1214" s="363">
        <v>1.172538406061217E-2</v>
      </c>
      <c r="J1214" s="363">
        <v>3.7223441462260857E-5</v>
      </c>
      <c r="K1214" s="362">
        <v>0</v>
      </c>
    </row>
    <row r="1215" spans="2:11" ht="14.1" customHeight="1" x14ac:dyDescent="0.2">
      <c r="B1215" s="309">
        <v>41509</v>
      </c>
      <c r="C1215" s="310" t="s">
        <v>808</v>
      </c>
      <c r="D1215" s="310" t="s">
        <v>541</v>
      </c>
      <c r="E1215" s="374" t="s">
        <v>1035</v>
      </c>
      <c r="F1215" s="362">
        <v>19</v>
      </c>
      <c r="G1215" s="362">
        <f t="shared" si="18"/>
        <v>330</v>
      </c>
      <c r="H1215" s="362">
        <v>6270</v>
      </c>
      <c r="I1215" s="363">
        <v>9.7246240820156489E-3</v>
      </c>
      <c r="J1215" s="363">
        <v>2.9468557824289845E-5</v>
      </c>
      <c r="K1215" s="362">
        <v>0</v>
      </c>
    </row>
    <row r="1216" spans="2:11" ht="14.1" customHeight="1" x14ac:dyDescent="0.2">
      <c r="B1216" s="309">
        <v>41509</v>
      </c>
      <c r="C1216" s="310" t="s">
        <v>647</v>
      </c>
      <c r="D1216" s="310" t="s">
        <v>856</v>
      </c>
      <c r="E1216" s="374" t="s">
        <v>1040</v>
      </c>
      <c r="F1216" s="362">
        <v>3</v>
      </c>
      <c r="G1216" s="362">
        <f t="shared" si="18"/>
        <v>165</v>
      </c>
      <c r="H1216" s="362">
        <v>495</v>
      </c>
      <c r="I1216" s="363">
        <v>7.6773348015913017E-4</v>
      </c>
      <c r="J1216" s="363">
        <v>4.6529301827826072E-6</v>
      </c>
      <c r="K1216" s="362">
        <v>0</v>
      </c>
    </row>
    <row r="1217" spans="2:11" ht="14.1" customHeight="1" x14ac:dyDescent="0.2">
      <c r="B1217" s="309">
        <v>41509</v>
      </c>
      <c r="C1217" s="310" t="s">
        <v>830</v>
      </c>
      <c r="D1217" s="310" t="s">
        <v>541</v>
      </c>
      <c r="E1217" s="374" t="s">
        <v>1040</v>
      </c>
      <c r="F1217" s="362">
        <v>4</v>
      </c>
      <c r="G1217" s="362">
        <f t="shared" si="18"/>
        <v>225</v>
      </c>
      <c r="H1217" s="362">
        <v>900</v>
      </c>
      <c r="I1217" s="363">
        <v>1.3958790548347822E-3</v>
      </c>
      <c r="J1217" s="363">
        <v>6.2039069103768101E-6</v>
      </c>
      <c r="K1217" s="362">
        <v>0</v>
      </c>
    </row>
    <row r="1218" spans="2:11" ht="14.1" customHeight="1" x14ac:dyDescent="0.2">
      <c r="B1218" s="309">
        <v>41510</v>
      </c>
      <c r="C1218" s="310" t="s">
        <v>725</v>
      </c>
      <c r="D1218" s="310" t="s">
        <v>541</v>
      </c>
      <c r="E1218" s="374" t="s">
        <v>1040</v>
      </c>
      <c r="F1218" s="362">
        <v>8</v>
      </c>
      <c r="G1218" s="362">
        <f t="shared" si="18"/>
        <v>440</v>
      </c>
      <c r="H1218" s="362">
        <v>3520</v>
      </c>
      <c r="I1218" s="363">
        <v>5.4594380811315924E-3</v>
      </c>
      <c r="J1218" s="363">
        <v>1.240781382075362E-5</v>
      </c>
      <c r="K1218" s="362">
        <v>0</v>
      </c>
    </row>
    <row r="1219" spans="2:11" ht="14.1" customHeight="1" x14ac:dyDescent="0.2">
      <c r="B1219" s="309">
        <v>41511</v>
      </c>
      <c r="C1219" s="310" t="s">
        <v>625</v>
      </c>
      <c r="D1219" s="310" t="s">
        <v>541</v>
      </c>
      <c r="E1219" s="374" t="s">
        <v>1035</v>
      </c>
      <c r="F1219" s="362">
        <v>89</v>
      </c>
      <c r="G1219" s="362">
        <f t="shared" si="18"/>
        <v>280</v>
      </c>
      <c r="H1219" s="362">
        <v>24920</v>
      </c>
      <c r="I1219" s="363">
        <v>3.8650340051647525E-2</v>
      </c>
      <c r="J1219" s="363">
        <v>1.3803692875588401E-4</v>
      </c>
      <c r="K1219" s="362">
        <v>0</v>
      </c>
    </row>
    <row r="1220" spans="2:11" ht="14.1" customHeight="1" x14ac:dyDescent="0.2">
      <c r="B1220" s="309">
        <v>41511</v>
      </c>
      <c r="C1220" s="310" t="s">
        <v>836</v>
      </c>
      <c r="D1220" s="310" t="s">
        <v>856</v>
      </c>
      <c r="E1220" s="374" t="s">
        <v>1039</v>
      </c>
      <c r="F1220" s="362">
        <v>1</v>
      </c>
      <c r="G1220" s="362">
        <f t="shared" si="18"/>
        <v>390</v>
      </c>
      <c r="H1220" s="362">
        <v>390</v>
      </c>
      <c r="I1220" s="363">
        <v>6.04880923761739E-4</v>
      </c>
      <c r="J1220" s="363">
        <v>1.5509767275942025E-6</v>
      </c>
      <c r="K1220" s="362">
        <v>0</v>
      </c>
    </row>
    <row r="1221" spans="2:11" ht="14.1" customHeight="1" x14ac:dyDescent="0.2">
      <c r="B1221" s="309">
        <v>41511</v>
      </c>
      <c r="C1221" s="310" t="s">
        <v>647</v>
      </c>
      <c r="D1221" s="310" t="s">
        <v>541</v>
      </c>
      <c r="E1221" s="374" t="s">
        <v>1039</v>
      </c>
      <c r="F1221" s="362">
        <v>26</v>
      </c>
      <c r="G1221" s="362">
        <f t="shared" si="18"/>
        <v>420</v>
      </c>
      <c r="H1221" s="362">
        <v>10920</v>
      </c>
      <c r="I1221" s="363">
        <v>1.6936665865328691E-2</v>
      </c>
      <c r="J1221" s="363">
        <v>4.0325394917449265E-5</v>
      </c>
      <c r="K1221" s="362">
        <v>0</v>
      </c>
    </row>
    <row r="1222" spans="2:11" ht="14.1" customHeight="1" x14ac:dyDescent="0.2">
      <c r="B1222" s="309">
        <v>41511</v>
      </c>
      <c r="C1222" s="310" t="s">
        <v>773</v>
      </c>
      <c r="D1222" s="310" t="s">
        <v>856</v>
      </c>
      <c r="E1222" s="374" t="s">
        <v>1040</v>
      </c>
      <c r="F1222" s="362">
        <v>36</v>
      </c>
      <c r="G1222" s="362">
        <f t="shared" si="18"/>
        <v>455</v>
      </c>
      <c r="H1222" s="362">
        <v>16380</v>
      </c>
      <c r="I1222" s="363">
        <v>2.5404998797993038E-2</v>
      </c>
      <c r="J1222" s="363">
        <v>5.5835162193391289E-5</v>
      </c>
      <c r="K1222" s="362">
        <v>0</v>
      </c>
    </row>
    <row r="1223" spans="2:11" ht="14.1" customHeight="1" x14ac:dyDescent="0.2">
      <c r="B1223" s="309">
        <v>41513</v>
      </c>
      <c r="C1223" s="310" t="s">
        <v>643</v>
      </c>
      <c r="D1223" s="310" t="s">
        <v>856</v>
      </c>
      <c r="E1223" s="374" t="s">
        <v>1038</v>
      </c>
      <c r="F1223" s="362">
        <v>7</v>
      </c>
      <c r="G1223" s="362">
        <f t="shared" si="18"/>
        <v>265</v>
      </c>
      <c r="H1223" s="362">
        <v>1855</v>
      </c>
      <c r="I1223" s="363">
        <v>2.8770618296872458E-3</v>
      </c>
      <c r="J1223" s="363">
        <v>1.0856837093159416E-5</v>
      </c>
      <c r="K1223" s="362">
        <v>0</v>
      </c>
    </row>
    <row r="1224" spans="2:11" ht="14.1" customHeight="1" x14ac:dyDescent="0.2">
      <c r="B1224" s="309">
        <v>41513</v>
      </c>
      <c r="C1224" s="310" t="s">
        <v>958</v>
      </c>
      <c r="D1224" s="310" t="s">
        <v>541</v>
      </c>
      <c r="E1224" s="374" t="s">
        <v>1035</v>
      </c>
      <c r="F1224" s="362">
        <v>22</v>
      </c>
      <c r="G1224" s="362">
        <f t="shared" ref="G1224:G1287" si="19">H1224/F1224</f>
        <v>135</v>
      </c>
      <c r="H1224" s="362">
        <v>2970</v>
      </c>
      <c r="I1224" s="363">
        <v>4.6064008809547814E-3</v>
      </c>
      <c r="J1224" s="363">
        <v>3.4121488007072456E-5</v>
      </c>
      <c r="K1224" s="362">
        <v>0</v>
      </c>
    </row>
    <row r="1225" spans="2:11" ht="14.1" customHeight="1" x14ac:dyDescent="0.2">
      <c r="B1225" s="309">
        <v>41513</v>
      </c>
      <c r="C1225" s="310" t="s">
        <v>639</v>
      </c>
      <c r="D1225" s="310" t="s">
        <v>541</v>
      </c>
      <c r="E1225" s="374" t="s">
        <v>1037</v>
      </c>
      <c r="F1225" s="362">
        <v>1</v>
      </c>
      <c r="G1225" s="362">
        <f t="shared" si="19"/>
        <v>160</v>
      </c>
      <c r="H1225" s="362">
        <v>160</v>
      </c>
      <c r="I1225" s="363">
        <v>2.4815627641507239E-4</v>
      </c>
      <c r="J1225" s="363">
        <v>1.5509767275942025E-6</v>
      </c>
      <c r="K1225" s="362">
        <v>0</v>
      </c>
    </row>
    <row r="1226" spans="2:11" ht="14.1" customHeight="1" x14ac:dyDescent="0.2">
      <c r="B1226" s="309">
        <v>41513</v>
      </c>
      <c r="C1226" s="310" t="s">
        <v>639</v>
      </c>
      <c r="D1226" s="310" t="s">
        <v>541</v>
      </c>
      <c r="E1226" s="374" t="s">
        <v>1038</v>
      </c>
      <c r="F1226" s="362">
        <v>17</v>
      </c>
      <c r="G1226" s="362">
        <f t="shared" si="19"/>
        <v>240</v>
      </c>
      <c r="H1226" s="362">
        <v>4080</v>
      </c>
      <c r="I1226" s="363">
        <v>6.3279850485843461E-3</v>
      </c>
      <c r="J1226" s="363">
        <v>2.6366604369101441E-5</v>
      </c>
      <c r="K1226" s="362">
        <v>0</v>
      </c>
    </row>
    <row r="1227" spans="2:11" ht="14.1" customHeight="1" x14ac:dyDescent="0.2">
      <c r="B1227" s="309">
        <v>41513</v>
      </c>
      <c r="C1227" s="310" t="s">
        <v>613</v>
      </c>
      <c r="D1227" s="310" t="s">
        <v>541</v>
      </c>
      <c r="E1227" s="374" t="s">
        <v>1037</v>
      </c>
      <c r="F1227" s="362">
        <v>64</v>
      </c>
      <c r="G1227" s="362">
        <f t="shared" si="19"/>
        <v>370</v>
      </c>
      <c r="H1227" s="362">
        <v>23680</v>
      </c>
      <c r="I1227" s="363">
        <v>3.6727128909430716E-2</v>
      </c>
      <c r="J1227" s="363">
        <v>9.9262510566028962E-5</v>
      </c>
      <c r="K1227" s="362">
        <v>0</v>
      </c>
    </row>
    <row r="1228" spans="2:11" ht="14.1" customHeight="1" x14ac:dyDescent="0.2">
      <c r="B1228" s="309">
        <v>41513</v>
      </c>
      <c r="C1228" s="310" t="s">
        <v>1030</v>
      </c>
      <c r="D1228" s="310" t="s">
        <v>541</v>
      </c>
      <c r="E1228" s="374" t="s">
        <v>1034</v>
      </c>
      <c r="F1228" s="362">
        <v>187</v>
      </c>
      <c r="G1228" s="362">
        <f t="shared" si="19"/>
        <v>460</v>
      </c>
      <c r="H1228" s="362">
        <v>86020</v>
      </c>
      <c r="I1228" s="363">
        <v>0.1334150181076533</v>
      </c>
      <c r="J1228" s="363">
        <v>2.9003264806011584E-4</v>
      </c>
      <c r="K1228" s="362">
        <v>0</v>
      </c>
    </row>
    <row r="1229" spans="2:11" ht="14.1" customHeight="1" x14ac:dyDescent="0.2">
      <c r="B1229" s="309">
        <v>41513</v>
      </c>
      <c r="C1229" s="310" t="s">
        <v>892</v>
      </c>
      <c r="D1229" s="310" t="s">
        <v>541</v>
      </c>
      <c r="E1229" s="374" t="s">
        <v>1034</v>
      </c>
      <c r="F1229" s="362">
        <v>21</v>
      </c>
      <c r="G1229" s="362">
        <f t="shared" si="19"/>
        <v>450</v>
      </c>
      <c r="H1229" s="362">
        <v>9450</v>
      </c>
      <c r="I1229" s="363">
        <v>1.4656730075765213E-2</v>
      </c>
      <c r="J1229" s="363">
        <v>3.2570511279478249E-5</v>
      </c>
      <c r="K1229" s="362">
        <v>0</v>
      </c>
    </row>
    <row r="1230" spans="2:11" ht="14.1" customHeight="1" x14ac:dyDescent="0.2">
      <c r="B1230" s="309">
        <v>41514</v>
      </c>
      <c r="C1230" s="310" t="s">
        <v>754</v>
      </c>
      <c r="D1230" s="310" t="s">
        <v>541</v>
      </c>
      <c r="E1230" s="374" t="s">
        <v>1034</v>
      </c>
      <c r="F1230" s="362">
        <v>2</v>
      </c>
      <c r="G1230" s="362">
        <f t="shared" si="19"/>
        <v>90</v>
      </c>
      <c r="H1230" s="362">
        <v>180</v>
      </c>
      <c r="I1230" s="363">
        <v>2.7917581096695645E-4</v>
      </c>
      <c r="J1230" s="363">
        <v>3.1019534551884051E-6</v>
      </c>
      <c r="K1230" s="362">
        <v>0</v>
      </c>
    </row>
    <row r="1231" spans="2:11" ht="14.1" customHeight="1" x14ac:dyDescent="0.2">
      <c r="B1231" s="309">
        <v>41514</v>
      </c>
      <c r="C1231" s="310" t="s">
        <v>684</v>
      </c>
      <c r="D1231" s="310" t="s">
        <v>856</v>
      </c>
      <c r="E1231" s="374" t="s">
        <v>1037</v>
      </c>
      <c r="F1231" s="362">
        <v>72</v>
      </c>
      <c r="G1231" s="362">
        <f t="shared" si="19"/>
        <v>210</v>
      </c>
      <c r="H1231" s="362">
        <v>15120</v>
      </c>
      <c r="I1231" s="363">
        <v>2.345076812122434E-2</v>
      </c>
      <c r="J1231" s="363">
        <v>1.1167032438678258E-4</v>
      </c>
      <c r="K1231" s="362">
        <v>0</v>
      </c>
    </row>
    <row r="1232" spans="2:11" ht="14.1" customHeight="1" x14ac:dyDescent="0.2">
      <c r="B1232" s="309">
        <v>41514</v>
      </c>
      <c r="C1232" s="310" t="s">
        <v>636</v>
      </c>
      <c r="D1232" s="310" t="s">
        <v>541</v>
      </c>
      <c r="E1232" s="374" t="s">
        <v>1038</v>
      </c>
      <c r="F1232" s="362">
        <v>16</v>
      </c>
      <c r="G1232" s="362">
        <f t="shared" si="19"/>
        <v>245</v>
      </c>
      <c r="H1232" s="362">
        <v>3920</v>
      </c>
      <c r="I1232" s="363">
        <v>6.0798287721692736E-3</v>
      </c>
      <c r="J1232" s="363">
        <v>2.481562764150724E-5</v>
      </c>
      <c r="K1232" s="362">
        <v>0</v>
      </c>
    </row>
    <row r="1233" spans="2:11" ht="14.1" customHeight="1" x14ac:dyDescent="0.2">
      <c r="B1233" s="309">
        <v>41514</v>
      </c>
      <c r="C1233" s="310" t="s">
        <v>791</v>
      </c>
      <c r="D1233" s="310" t="s">
        <v>541</v>
      </c>
      <c r="E1233" s="374" t="s">
        <v>1035</v>
      </c>
      <c r="F1233" s="362">
        <v>3</v>
      </c>
      <c r="G1233" s="362">
        <f t="shared" si="19"/>
        <v>302</v>
      </c>
      <c r="H1233" s="362">
        <v>906</v>
      </c>
      <c r="I1233" s="363">
        <v>1.4051849152003474E-3</v>
      </c>
      <c r="J1233" s="363">
        <v>4.6529301827826072E-6</v>
      </c>
      <c r="K1233" s="362">
        <v>0</v>
      </c>
    </row>
    <row r="1234" spans="2:11" ht="14.1" customHeight="1" x14ac:dyDescent="0.2">
      <c r="B1234" s="309">
        <v>41514</v>
      </c>
      <c r="C1234" s="310" t="s">
        <v>649</v>
      </c>
      <c r="D1234" s="310" t="s">
        <v>541</v>
      </c>
      <c r="E1234" s="374" t="s">
        <v>1034</v>
      </c>
      <c r="F1234" s="362">
        <v>4</v>
      </c>
      <c r="G1234" s="362">
        <f t="shared" si="19"/>
        <v>210</v>
      </c>
      <c r="H1234" s="362">
        <v>840</v>
      </c>
      <c r="I1234" s="363">
        <v>1.30282045117913E-3</v>
      </c>
      <c r="J1234" s="363">
        <v>6.2039069103768101E-6</v>
      </c>
      <c r="K1234" s="362">
        <v>0</v>
      </c>
    </row>
    <row r="1235" spans="2:11" ht="14.1" customHeight="1" x14ac:dyDescent="0.2">
      <c r="B1235" s="309">
        <v>41514</v>
      </c>
      <c r="C1235" s="310" t="s">
        <v>915</v>
      </c>
      <c r="D1235" s="310" t="s">
        <v>541</v>
      </c>
      <c r="E1235" s="374" t="s">
        <v>1034</v>
      </c>
      <c r="F1235" s="362">
        <v>34</v>
      </c>
      <c r="G1235" s="362">
        <f t="shared" si="19"/>
        <v>345</v>
      </c>
      <c r="H1235" s="362">
        <v>11730</v>
      </c>
      <c r="I1235" s="363">
        <v>1.8192957014679996E-2</v>
      </c>
      <c r="J1235" s="363">
        <v>5.2733208738202882E-5</v>
      </c>
      <c r="K1235" s="362">
        <v>0</v>
      </c>
    </row>
    <row r="1236" spans="2:11" ht="14.1" customHeight="1" x14ac:dyDescent="0.2">
      <c r="B1236" s="309">
        <v>41514</v>
      </c>
      <c r="C1236" s="310" t="s">
        <v>1000</v>
      </c>
      <c r="D1236" s="310" t="s">
        <v>856</v>
      </c>
      <c r="E1236" s="374" t="s">
        <v>1037</v>
      </c>
      <c r="F1236" s="362">
        <v>3</v>
      </c>
      <c r="G1236" s="362">
        <f t="shared" si="19"/>
        <v>495</v>
      </c>
      <c r="H1236" s="362">
        <v>1485</v>
      </c>
      <c r="I1236" s="363">
        <v>2.3032004404773907E-3</v>
      </c>
      <c r="J1236" s="363">
        <v>4.6529301827826072E-6</v>
      </c>
      <c r="K1236" s="362">
        <v>0</v>
      </c>
    </row>
    <row r="1237" spans="2:11" ht="14.1" customHeight="1" x14ac:dyDescent="0.2">
      <c r="B1237" s="309">
        <v>41515</v>
      </c>
      <c r="C1237" s="310" t="s">
        <v>625</v>
      </c>
      <c r="D1237" s="310" t="s">
        <v>541</v>
      </c>
      <c r="E1237" s="374" t="s">
        <v>1035</v>
      </c>
      <c r="F1237" s="362">
        <v>46</v>
      </c>
      <c r="G1237" s="362">
        <f t="shared" si="19"/>
        <v>245</v>
      </c>
      <c r="H1237" s="362">
        <v>11270</v>
      </c>
      <c r="I1237" s="363">
        <v>1.7479507719986662E-2</v>
      </c>
      <c r="J1237" s="363">
        <v>7.1344929469333314E-5</v>
      </c>
      <c r="K1237" s="362">
        <v>0</v>
      </c>
    </row>
    <row r="1238" spans="2:11" ht="14.1" customHeight="1" x14ac:dyDescent="0.2">
      <c r="B1238" s="309">
        <v>41515</v>
      </c>
      <c r="C1238" s="310" t="s">
        <v>560</v>
      </c>
      <c r="D1238" s="310" t="s">
        <v>541</v>
      </c>
      <c r="E1238" s="374" t="s">
        <v>1037</v>
      </c>
      <c r="F1238" s="362">
        <v>1</v>
      </c>
      <c r="G1238" s="362">
        <f t="shared" si="19"/>
        <v>275</v>
      </c>
      <c r="H1238" s="362">
        <v>275</v>
      </c>
      <c r="I1238" s="363">
        <v>4.265186000884057E-4</v>
      </c>
      <c r="J1238" s="363">
        <v>1.5509767275942025E-6</v>
      </c>
      <c r="K1238" s="362">
        <v>0</v>
      </c>
    </row>
    <row r="1239" spans="2:11" ht="14.1" customHeight="1" x14ac:dyDescent="0.2">
      <c r="B1239" s="309">
        <v>41515</v>
      </c>
      <c r="C1239" s="310" t="s">
        <v>1030</v>
      </c>
      <c r="D1239" s="310" t="s">
        <v>541</v>
      </c>
      <c r="E1239" s="374" t="s">
        <v>1034</v>
      </c>
      <c r="F1239" s="362">
        <v>115</v>
      </c>
      <c r="G1239" s="362">
        <f t="shared" si="19"/>
        <v>405</v>
      </c>
      <c r="H1239" s="362">
        <v>46575</v>
      </c>
      <c r="I1239" s="363">
        <v>7.2236741087699979E-2</v>
      </c>
      <c r="J1239" s="363">
        <v>1.7836232367333328E-4</v>
      </c>
      <c r="K1239" s="362">
        <v>0</v>
      </c>
    </row>
    <row r="1240" spans="2:11" ht="14.1" customHeight="1" x14ac:dyDescent="0.2">
      <c r="B1240" s="309">
        <v>41515</v>
      </c>
      <c r="C1240" s="310" t="s">
        <v>858</v>
      </c>
      <c r="D1240" s="310" t="s">
        <v>541</v>
      </c>
      <c r="E1240" s="374" t="s">
        <v>1037</v>
      </c>
      <c r="F1240" s="362">
        <v>40</v>
      </c>
      <c r="G1240" s="362">
        <f t="shared" si="19"/>
        <v>395</v>
      </c>
      <c r="H1240" s="362">
        <v>15800</v>
      </c>
      <c r="I1240" s="363">
        <v>2.4505432295988398E-2</v>
      </c>
      <c r="J1240" s="363">
        <v>6.2039069103768098E-5</v>
      </c>
      <c r="K1240" s="362">
        <v>0</v>
      </c>
    </row>
    <row r="1241" spans="2:11" ht="14.1" customHeight="1" x14ac:dyDescent="0.2">
      <c r="B1241" s="309">
        <v>41515</v>
      </c>
      <c r="C1241" s="310" t="s">
        <v>949</v>
      </c>
      <c r="D1241" s="310" t="s">
        <v>541</v>
      </c>
      <c r="E1241" s="374" t="s">
        <v>1040</v>
      </c>
      <c r="F1241" s="362">
        <v>6</v>
      </c>
      <c r="G1241" s="362">
        <f t="shared" si="19"/>
        <v>390</v>
      </c>
      <c r="H1241" s="362">
        <v>2340</v>
      </c>
      <c r="I1241" s="363">
        <v>3.6292855425704338E-3</v>
      </c>
      <c r="J1241" s="363">
        <v>9.3058603655652143E-6</v>
      </c>
      <c r="K1241" s="362">
        <v>0</v>
      </c>
    </row>
    <row r="1242" spans="2:11" ht="14.1" customHeight="1" x14ac:dyDescent="0.2">
      <c r="B1242" s="309">
        <v>41515</v>
      </c>
      <c r="C1242" s="310" t="s">
        <v>639</v>
      </c>
      <c r="D1242" s="310" t="s">
        <v>541</v>
      </c>
      <c r="E1242" s="374" t="s">
        <v>1038</v>
      </c>
      <c r="F1242" s="362">
        <v>29</v>
      </c>
      <c r="G1242" s="362">
        <f t="shared" si="19"/>
        <v>375</v>
      </c>
      <c r="H1242" s="362">
        <v>10875</v>
      </c>
      <c r="I1242" s="363">
        <v>1.6866871912586952E-2</v>
      </c>
      <c r="J1242" s="363">
        <v>4.4978325100231873E-5</v>
      </c>
      <c r="K1242" s="362">
        <v>0</v>
      </c>
    </row>
    <row r="1243" spans="2:11" ht="14.1" customHeight="1" x14ac:dyDescent="0.2">
      <c r="B1243" s="309">
        <v>41515</v>
      </c>
      <c r="C1243" s="310" t="s">
        <v>627</v>
      </c>
      <c r="D1243" s="310" t="s">
        <v>541</v>
      </c>
      <c r="E1243" s="374" t="s">
        <v>1035</v>
      </c>
      <c r="F1243" s="362">
        <v>60</v>
      </c>
      <c r="G1243" s="362">
        <f t="shared" si="19"/>
        <v>195</v>
      </c>
      <c r="H1243" s="362">
        <v>11700</v>
      </c>
      <c r="I1243" s="363">
        <v>1.8146427712852169E-2</v>
      </c>
      <c r="J1243" s="363">
        <v>9.3058603655652147E-5</v>
      </c>
      <c r="K1243" s="362">
        <v>0</v>
      </c>
    </row>
    <row r="1244" spans="2:11" ht="14.1" customHeight="1" x14ac:dyDescent="0.2">
      <c r="B1244" s="309">
        <v>41516</v>
      </c>
      <c r="C1244" s="310" t="s">
        <v>581</v>
      </c>
      <c r="D1244" s="310" t="s">
        <v>541</v>
      </c>
      <c r="E1244" s="374" t="s">
        <v>1034</v>
      </c>
      <c r="F1244" s="362">
        <v>37</v>
      </c>
      <c r="G1244" s="362">
        <f t="shared" si="19"/>
        <v>240</v>
      </c>
      <c r="H1244" s="362">
        <v>8880</v>
      </c>
      <c r="I1244" s="363">
        <v>1.3772673341036518E-2</v>
      </c>
      <c r="J1244" s="363">
        <v>5.738613892098549E-5</v>
      </c>
      <c r="K1244" s="362">
        <v>0</v>
      </c>
    </row>
    <row r="1245" spans="2:11" ht="14.1" customHeight="1" x14ac:dyDescent="0.2">
      <c r="B1245" s="309">
        <v>41516</v>
      </c>
      <c r="C1245" s="310" t="s">
        <v>692</v>
      </c>
      <c r="D1245" s="310" t="s">
        <v>541</v>
      </c>
      <c r="E1245" s="374" t="s">
        <v>1037</v>
      </c>
      <c r="F1245" s="362">
        <v>1</v>
      </c>
      <c r="G1245" s="362">
        <f t="shared" si="19"/>
        <v>270</v>
      </c>
      <c r="H1245" s="362">
        <v>270</v>
      </c>
      <c r="I1245" s="363">
        <v>4.1876371645043468E-4</v>
      </c>
      <c r="J1245" s="363">
        <v>1.5509767275942025E-6</v>
      </c>
      <c r="K1245" s="362">
        <v>0</v>
      </c>
    </row>
    <row r="1246" spans="2:11" ht="14.1" customHeight="1" x14ac:dyDescent="0.2">
      <c r="B1246" s="309">
        <v>41516</v>
      </c>
      <c r="C1246" s="310" t="s">
        <v>636</v>
      </c>
      <c r="D1246" s="310" t="s">
        <v>541</v>
      </c>
      <c r="E1246" s="374" t="s">
        <v>1038</v>
      </c>
      <c r="F1246" s="362">
        <v>25</v>
      </c>
      <c r="G1246" s="362">
        <f t="shared" si="19"/>
        <v>255</v>
      </c>
      <c r="H1246" s="362">
        <v>6375</v>
      </c>
      <c r="I1246" s="363">
        <v>9.8874766384130404E-3</v>
      </c>
      <c r="J1246" s="363">
        <v>3.8774418189855064E-5</v>
      </c>
      <c r="K1246" s="362">
        <v>0</v>
      </c>
    </row>
    <row r="1247" spans="2:11" ht="14.1" customHeight="1" x14ac:dyDescent="0.2">
      <c r="B1247" s="309">
        <v>41516</v>
      </c>
      <c r="C1247" s="310" t="s">
        <v>892</v>
      </c>
      <c r="D1247" s="310" t="s">
        <v>541</v>
      </c>
      <c r="E1247" s="374" t="s">
        <v>1035</v>
      </c>
      <c r="F1247" s="362">
        <v>21</v>
      </c>
      <c r="G1247" s="362">
        <f t="shared" si="19"/>
        <v>386</v>
      </c>
      <c r="H1247" s="362">
        <v>8106</v>
      </c>
      <c r="I1247" s="363">
        <v>1.2572217353878605E-2</v>
      </c>
      <c r="J1247" s="363">
        <v>3.2570511279478249E-5</v>
      </c>
      <c r="K1247" s="362">
        <v>0</v>
      </c>
    </row>
    <row r="1248" spans="2:11" ht="14.1" customHeight="1" x14ac:dyDescent="0.2">
      <c r="B1248" s="309">
        <v>41516</v>
      </c>
      <c r="C1248" s="310" t="s">
        <v>731</v>
      </c>
      <c r="D1248" s="310" t="s">
        <v>541</v>
      </c>
      <c r="E1248" s="374" t="s">
        <v>1034</v>
      </c>
      <c r="F1248" s="362">
        <v>272</v>
      </c>
      <c r="G1248" s="362">
        <f t="shared" si="19"/>
        <v>430</v>
      </c>
      <c r="H1248" s="362">
        <v>116960</v>
      </c>
      <c r="I1248" s="363">
        <v>0.18140223805941791</v>
      </c>
      <c r="J1248" s="363">
        <v>4.2186566990562305E-4</v>
      </c>
      <c r="K1248" s="362">
        <v>0</v>
      </c>
    </row>
    <row r="1249" spans="2:11" ht="14.1" customHeight="1" x14ac:dyDescent="0.2">
      <c r="B1249" s="309">
        <v>41518</v>
      </c>
      <c r="C1249" s="310" t="s">
        <v>787</v>
      </c>
      <c r="D1249" s="310" t="s">
        <v>541</v>
      </c>
      <c r="E1249" s="374" t="s">
        <v>1044</v>
      </c>
      <c r="F1249" s="362">
        <v>33</v>
      </c>
      <c r="G1249" s="362">
        <f t="shared" si="19"/>
        <v>300</v>
      </c>
      <c r="H1249" s="362">
        <v>9900</v>
      </c>
      <c r="I1249" s="363">
        <v>1.5364940619936554E-2</v>
      </c>
      <c r="J1249" s="363">
        <v>5.1216468733121848E-5</v>
      </c>
      <c r="K1249" s="362">
        <v>0</v>
      </c>
    </row>
    <row r="1250" spans="2:11" ht="14.1" customHeight="1" x14ac:dyDescent="0.2">
      <c r="B1250" s="309">
        <v>41518</v>
      </c>
      <c r="C1250" s="310" t="s">
        <v>650</v>
      </c>
      <c r="D1250" s="310" t="s">
        <v>541</v>
      </c>
      <c r="E1250" s="374" t="s">
        <v>1034</v>
      </c>
      <c r="F1250" s="362">
        <v>79</v>
      </c>
      <c r="G1250" s="362">
        <f t="shared" si="19"/>
        <v>315</v>
      </c>
      <c r="H1250" s="362">
        <v>24885</v>
      </c>
      <c r="I1250" s="363">
        <v>3.8621873467385971E-2</v>
      </c>
      <c r="J1250" s="363">
        <v>1.2260912211868564E-4</v>
      </c>
      <c r="K1250" s="362">
        <v>0</v>
      </c>
    </row>
    <row r="1251" spans="2:11" ht="14.1" customHeight="1" x14ac:dyDescent="0.2">
      <c r="B1251" s="309">
        <v>41518</v>
      </c>
      <c r="C1251" s="310" t="s">
        <v>642</v>
      </c>
      <c r="D1251" s="310" t="s">
        <v>541</v>
      </c>
      <c r="E1251" s="374" t="s">
        <v>1034</v>
      </c>
      <c r="F1251" s="362">
        <v>108</v>
      </c>
      <c r="G1251" s="362">
        <f t="shared" si="19"/>
        <v>610</v>
      </c>
      <c r="H1251" s="362">
        <v>65880</v>
      </c>
      <c r="I1251" s="363">
        <v>0.10224669576175961</v>
      </c>
      <c r="J1251" s="363">
        <v>1.6761753403567148E-4</v>
      </c>
      <c r="K1251" s="362">
        <v>0</v>
      </c>
    </row>
    <row r="1252" spans="2:11" ht="14.1" customHeight="1" x14ac:dyDescent="0.2">
      <c r="B1252" s="309">
        <v>41519</v>
      </c>
      <c r="C1252" s="310" t="s">
        <v>858</v>
      </c>
      <c r="D1252" s="310" t="s">
        <v>541</v>
      </c>
      <c r="E1252" s="374" t="s">
        <v>1034</v>
      </c>
      <c r="F1252" s="362">
        <v>1</v>
      </c>
      <c r="G1252" s="362">
        <f t="shared" si="19"/>
        <v>82</v>
      </c>
      <c r="H1252" s="362">
        <v>82</v>
      </c>
      <c r="I1252" s="363">
        <v>1.2726516473078763E-4</v>
      </c>
      <c r="J1252" s="363">
        <v>1.5520142040339952E-6</v>
      </c>
      <c r="K1252" s="362">
        <v>0</v>
      </c>
    </row>
    <row r="1253" spans="2:11" ht="14.1" customHeight="1" x14ac:dyDescent="0.2">
      <c r="B1253" s="309">
        <v>41519</v>
      </c>
      <c r="C1253" s="310" t="s">
        <v>991</v>
      </c>
      <c r="D1253" s="310" t="s">
        <v>541</v>
      </c>
      <c r="E1253" s="374" t="s">
        <v>1034</v>
      </c>
      <c r="F1253" s="362">
        <v>57</v>
      </c>
      <c r="G1253" s="362">
        <f t="shared" si="19"/>
        <v>305</v>
      </c>
      <c r="H1253" s="362">
        <v>17385</v>
      </c>
      <c r="I1253" s="363">
        <v>2.6981766937131009E-2</v>
      </c>
      <c r="J1253" s="363">
        <v>8.846480962993773E-5</v>
      </c>
      <c r="K1253" s="362">
        <v>0</v>
      </c>
    </row>
    <row r="1254" spans="2:11" ht="14.1" customHeight="1" x14ac:dyDescent="0.2">
      <c r="B1254" s="309">
        <v>41519</v>
      </c>
      <c r="C1254" s="310" t="s">
        <v>754</v>
      </c>
      <c r="D1254" s="310" t="s">
        <v>541</v>
      </c>
      <c r="E1254" s="374" t="s">
        <v>1034</v>
      </c>
      <c r="F1254" s="362">
        <v>1</v>
      </c>
      <c r="G1254" s="362">
        <f t="shared" si="19"/>
        <v>125</v>
      </c>
      <c r="H1254" s="362">
        <v>125</v>
      </c>
      <c r="I1254" s="363">
        <v>1.9400177550424943E-4</v>
      </c>
      <c r="J1254" s="363">
        <v>1.5520142040339952E-6</v>
      </c>
      <c r="K1254" s="362">
        <v>0</v>
      </c>
    </row>
    <row r="1255" spans="2:11" ht="14.1" customHeight="1" x14ac:dyDescent="0.2">
      <c r="B1255" s="309">
        <v>41519</v>
      </c>
      <c r="C1255" s="310" t="s">
        <v>660</v>
      </c>
      <c r="D1255" s="310" t="s">
        <v>541</v>
      </c>
      <c r="E1255" s="374" t="s">
        <v>1034</v>
      </c>
      <c r="F1255" s="362">
        <v>14</v>
      </c>
      <c r="G1255" s="362">
        <f t="shared" si="19"/>
        <v>420</v>
      </c>
      <c r="H1255" s="362">
        <v>5880</v>
      </c>
      <c r="I1255" s="363">
        <v>9.1258435197198919E-3</v>
      </c>
      <c r="J1255" s="363">
        <v>2.1728198856475936E-5</v>
      </c>
      <c r="K1255" s="362">
        <v>0</v>
      </c>
    </row>
    <row r="1256" spans="2:11" ht="14.1" customHeight="1" x14ac:dyDescent="0.2">
      <c r="B1256" s="309">
        <v>41519</v>
      </c>
      <c r="C1256" s="310" t="s">
        <v>754</v>
      </c>
      <c r="D1256" s="310" t="s">
        <v>541</v>
      </c>
      <c r="E1256" s="374" t="s">
        <v>1034</v>
      </c>
      <c r="F1256" s="362">
        <v>1</v>
      </c>
      <c r="G1256" s="362">
        <f t="shared" si="19"/>
        <v>255</v>
      </c>
      <c r="H1256" s="362">
        <v>255</v>
      </c>
      <c r="I1256" s="363">
        <v>3.9576362202866879E-4</v>
      </c>
      <c r="J1256" s="363">
        <v>1.5520142040339952E-6</v>
      </c>
      <c r="K1256" s="362">
        <v>0</v>
      </c>
    </row>
    <row r="1257" spans="2:11" ht="14.1" customHeight="1" x14ac:dyDescent="0.2">
      <c r="B1257" s="309">
        <v>41519</v>
      </c>
      <c r="C1257" s="310" t="s">
        <v>650</v>
      </c>
      <c r="D1257" s="310" t="s">
        <v>541</v>
      </c>
      <c r="E1257" s="374" t="s">
        <v>1035</v>
      </c>
      <c r="F1257" s="362">
        <v>56</v>
      </c>
      <c r="G1257" s="362">
        <f t="shared" si="19"/>
        <v>400</v>
      </c>
      <c r="H1257" s="362">
        <v>22400</v>
      </c>
      <c r="I1257" s="363">
        <v>3.4765118170361493E-2</v>
      </c>
      <c r="J1257" s="363">
        <v>8.6912795425903743E-5</v>
      </c>
      <c r="K1257" s="362">
        <v>0</v>
      </c>
    </row>
    <row r="1258" spans="2:11" ht="14.1" customHeight="1" x14ac:dyDescent="0.2">
      <c r="B1258" s="309">
        <v>41519</v>
      </c>
      <c r="C1258" s="310" t="s">
        <v>859</v>
      </c>
      <c r="D1258" s="310" t="s">
        <v>541</v>
      </c>
      <c r="E1258" s="374" t="s">
        <v>1035</v>
      </c>
      <c r="F1258" s="362">
        <v>25</v>
      </c>
      <c r="G1258" s="362">
        <f t="shared" si="19"/>
        <v>80</v>
      </c>
      <c r="H1258" s="362">
        <v>2000</v>
      </c>
      <c r="I1258" s="363">
        <v>3.1040284080679909E-3</v>
      </c>
      <c r="J1258" s="363">
        <v>3.8800355100849883E-5</v>
      </c>
      <c r="K1258" s="362">
        <v>0</v>
      </c>
    </row>
    <row r="1259" spans="2:11" ht="14.1" customHeight="1" x14ac:dyDescent="0.2">
      <c r="B1259" s="309">
        <v>41520</v>
      </c>
      <c r="C1259" s="310" t="s">
        <v>659</v>
      </c>
      <c r="D1259" s="310" t="s">
        <v>541</v>
      </c>
      <c r="E1259" s="374" t="s">
        <v>1035</v>
      </c>
      <c r="F1259" s="362">
        <v>1</v>
      </c>
      <c r="G1259" s="362">
        <f t="shared" si="19"/>
        <v>225</v>
      </c>
      <c r="H1259" s="362">
        <v>225</v>
      </c>
      <c r="I1259" s="363">
        <v>3.4920319590764896E-4</v>
      </c>
      <c r="J1259" s="363">
        <v>1.5520142040339952E-6</v>
      </c>
      <c r="K1259" s="362">
        <v>0</v>
      </c>
    </row>
    <row r="1260" spans="2:11" ht="14.1" customHeight="1" x14ac:dyDescent="0.2">
      <c r="B1260" s="309">
        <v>41520</v>
      </c>
      <c r="C1260" s="310" t="s">
        <v>759</v>
      </c>
      <c r="D1260" s="310" t="s">
        <v>541</v>
      </c>
      <c r="E1260" s="374" t="s">
        <v>1037</v>
      </c>
      <c r="F1260" s="362">
        <v>67</v>
      </c>
      <c r="G1260" s="362">
        <f t="shared" si="19"/>
        <v>280</v>
      </c>
      <c r="H1260" s="362">
        <v>18760</v>
      </c>
      <c r="I1260" s="363">
        <v>2.9115786467677752E-2</v>
      </c>
      <c r="J1260" s="363">
        <v>1.0398495167027768E-4</v>
      </c>
      <c r="K1260" s="362">
        <v>0</v>
      </c>
    </row>
    <row r="1261" spans="2:11" ht="14.1" customHeight="1" x14ac:dyDescent="0.2">
      <c r="B1261" s="309">
        <v>41520</v>
      </c>
      <c r="C1261" s="310" t="s">
        <v>584</v>
      </c>
      <c r="D1261" s="310" t="s">
        <v>541</v>
      </c>
      <c r="E1261" s="374" t="s">
        <v>1034</v>
      </c>
      <c r="F1261" s="362">
        <v>71</v>
      </c>
      <c r="G1261" s="362">
        <f t="shared" si="19"/>
        <v>285</v>
      </c>
      <c r="H1261" s="362">
        <v>20235</v>
      </c>
      <c r="I1261" s="363">
        <v>3.1405007418627895E-2</v>
      </c>
      <c r="J1261" s="363">
        <v>1.1019300848641367E-4</v>
      </c>
      <c r="K1261" s="362">
        <v>0</v>
      </c>
    </row>
    <row r="1262" spans="2:11" ht="14.1" customHeight="1" x14ac:dyDescent="0.2">
      <c r="B1262" s="309">
        <v>41520</v>
      </c>
      <c r="C1262" s="310" t="s">
        <v>638</v>
      </c>
      <c r="D1262" s="310" t="s">
        <v>541</v>
      </c>
      <c r="E1262" s="374" t="s">
        <v>1038</v>
      </c>
      <c r="F1262" s="362">
        <v>34</v>
      </c>
      <c r="G1262" s="362">
        <f t="shared" si="19"/>
        <v>252</v>
      </c>
      <c r="H1262" s="362">
        <v>8568</v>
      </c>
      <c r="I1262" s="363">
        <v>1.3297657700163272E-2</v>
      </c>
      <c r="J1262" s="363">
        <v>5.2768482937155842E-5</v>
      </c>
      <c r="K1262" s="362">
        <v>0</v>
      </c>
    </row>
    <row r="1263" spans="2:11" ht="14.1" customHeight="1" x14ac:dyDescent="0.2">
      <c r="B1263" s="309">
        <v>41520</v>
      </c>
      <c r="C1263" s="310" t="s">
        <v>727</v>
      </c>
      <c r="D1263" s="310" t="s">
        <v>541</v>
      </c>
      <c r="E1263" s="374" t="s">
        <v>1034</v>
      </c>
      <c r="F1263" s="362">
        <v>41</v>
      </c>
      <c r="G1263" s="362">
        <f t="shared" si="19"/>
        <v>335</v>
      </c>
      <c r="H1263" s="362">
        <v>13735</v>
      </c>
      <c r="I1263" s="363">
        <v>2.1316915092406925E-2</v>
      </c>
      <c r="J1263" s="363">
        <v>6.3632582365393813E-5</v>
      </c>
      <c r="K1263" s="362">
        <v>0</v>
      </c>
    </row>
    <row r="1264" spans="2:11" ht="14.1" customHeight="1" x14ac:dyDescent="0.2">
      <c r="B1264" s="309">
        <v>41520</v>
      </c>
      <c r="C1264" s="310" t="s">
        <v>707</v>
      </c>
      <c r="D1264" s="310" t="s">
        <v>541</v>
      </c>
      <c r="E1264" s="374" t="s">
        <v>1037</v>
      </c>
      <c r="F1264" s="362">
        <v>101</v>
      </c>
      <c r="G1264" s="362">
        <f t="shared" si="19"/>
        <v>480</v>
      </c>
      <c r="H1264" s="362">
        <v>48480</v>
      </c>
      <c r="I1264" s="363">
        <v>7.5241648611568096E-2</v>
      </c>
      <c r="J1264" s="363">
        <v>1.5675343460743352E-4</v>
      </c>
      <c r="K1264" s="362">
        <v>0</v>
      </c>
    </row>
    <row r="1265" spans="2:11" ht="14.1" customHeight="1" x14ac:dyDescent="0.2">
      <c r="B1265" s="309">
        <v>41521</v>
      </c>
      <c r="C1265" s="310" t="s">
        <v>746</v>
      </c>
      <c r="D1265" s="310" t="s">
        <v>541</v>
      </c>
      <c r="E1265" s="374" t="s">
        <v>1034</v>
      </c>
      <c r="F1265" s="362">
        <v>8</v>
      </c>
      <c r="G1265" s="362">
        <f t="shared" si="19"/>
        <v>220</v>
      </c>
      <c r="H1265" s="362">
        <v>1760</v>
      </c>
      <c r="I1265" s="363">
        <v>2.7315449990998318E-3</v>
      </c>
      <c r="J1265" s="363">
        <v>1.2416113632271962E-5</v>
      </c>
      <c r="K1265" s="362">
        <v>0</v>
      </c>
    </row>
    <row r="1266" spans="2:11" ht="14.1" customHeight="1" x14ac:dyDescent="0.2">
      <c r="B1266" s="309">
        <v>41521</v>
      </c>
      <c r="C1266" s="310" t="s">
        <v>892</v>
      </c>
      <c r="D1266" s="310" t="s">
        <v>856</v>
      </c>
      <c r="E1266" s="374" t="s">
        <v>1035</v>
      </c>
      <c r="F1266" s="362">
        <v>47</v>
      </c>
      <c r="G1266" s="362">
        <f t="shared" si="19"/>
        <v>220</v>
      </c>
      <c r="H1266" s="362">
        <v>10340</v>
      </c>
      <c r="I1266" s="363">
        <v>1.6047826869711512E-2</v>
      </c>
      <c r="J1266" s="363">
        <v>7.2944667589597777E-5</v>
      </c>
      <c r="K1266" s="362">
        <v>0</v>
      </c>
    </row>
    <row r="1267" spans="2:11" ht="14.1" customHeight="1" x14ac:dyDescent="0.2">
      <c r="B1267" s="309">
        <v>41521</v>
      </c>
      <c r="C1267" s="310" t="s">
        <v>837</v>
      </c>
      <c r="D1267" s="310" t="s">
        <v>541</v>
      </c>
      <c r="E1267" s="374" t="s">
        <v>1038</v>
      </c>
      <c r="F1267" s="362">
        <v>38</v>
      </c>
      <c r="G1267" s="362">
        <f t="shared" si="19"/>
        <v>285</v>
      </c>
      <c r="H1267" s="362">
        <v>10830</v>
      </c>
      <c r="I1267" s="363">
        <v>1.6808313829688171E-2</v>
      </c>
      <c r="J1267" s="363">
        <v>5.8976539753291825E-5</v>
      </c>
      <c r="K1267" s="362">
        <v>0</v>
      </c>
    </row>
    <row r="1268" spans="2:11" ht="14.1" customHeight="1" x14ac:dyDescent="0.2">
      <c r="B1268" s="309">
        <v>41521</v>
      </c>
      <c r="C1268" s="310" t="s">
        <v>712</v>
      </c>
      <c r="D1268" s="310" t="s">
        <v>541</v>
      </c>
      <c r="E1268" s="374" t="s">
        <v>1034</v>
      </c>
      <c r="F1268" s="362">
        <v>137</v>
      </c>
      <c r="G1268" s="362">
        <f t="shared" si="19"/>
        <v>330</v>
      </c>
      <c r="H1268" s="362">
        <v>45210</v>
      </c>
      <c r="I1268" s="363">
        <v>7.016656216437693E-2</v>
      </c>
      <c r="J1268" s="363">
        <v>2.1262594595265736E-4</v>
      </c>
      <c r="K1268" s="362">
        <v>0</v>
      </c>
    </row>
    <row r="1269" spans="2:11" ht="14.1" customHeight="1" x14ac:dyDescent="0.2">
      <c r="B1269" s="309">
        <v>41521</v>
      </c>
      <c r="C1269" s="310" t="s">
        <v>757</v>
      </c>
      <c r="D1269" s="310" t="s">
        <v>541</v>
      </c>
      <c r="E1269" s="374" t="s">
        <v>1034</v>
      </c>
      <c r="F1269" s="362">
        <v>1</v>
      </c>
      <c r="G1269" s="362">
        <f t="shared" si="19"/>
        <v>350</v>
      </c>
      <c r="H1269" s="362">
        <v>350</v>
      </c>
      <c r="I1269" s="363">
        <v>5.4320497141189833E-4</v>
      </c>
      <c r="J1269" s="363">
        <v>1.5520142040339952E-6</v>
      </c>
      <c r="K1269" s="362">
        <v>0</v>
      </c>
    </row>
    <row r="1270" spans="2:11" ht="14.1" customHeight="1" x14ac:dyDescent="0.2">
      <c r="B1270" s="309">
        <v>41521</v>
      </c>
      <c r="C1270" s="310" t="s">
        <v>963</v>
      </c>
      <c r="D1270" s="310" t="s">
        <v>541</v>
      </c>
      <c r="E1270" s="374" t="s">
        <v>1034</v>
      </c>
      <c r="F1270" s="362">
        <v>60</v>
      </c>
      <c r="G1270" s="362">
        <f t="shared" si="19"/>
        <v>330</v>
      </c>
      <c r="H1270" s="362">
        <v>19800</v>
      </c>
      <c r="I1270" s="363">
        <v>3.0729881239873108E-2</v>
      </c>
      <c r="J1270" s="363">
        <v>9.3120852242039719E-5</v>
      </c>
      <c r="K1270" s="362">
        <v>0</v>
      </c>
    </row>
    <row r="1271" spans="2:11" ht="14.1" customHeight="1" x14ac:dyDescent="0.2">
      <c r="B1271" s="309">
        <v>41521</v>
      </c>
      <c r="C1271" s="310" t="s">
        <v>716</v>
      </c>
      <c r="D1271" s="310" t="s">
        <v>856</v>
      </c>
      <c r="E1271" s="374" t="s">
        <v>1034</v>
      </c>
      <c r="F1271" s="362">
        <v>26</v>
      </c>
      <c r="G1271" s="362">
        <f t="shared" si="19"/>
        <v>405</v>
      </c>
      <c r="H1271" s="362">
        <v>10530</v>
      </c>
      <c r="I1271" s="363">
        <v>1.634270956847797E-2</v>
      </c>
      <c r="J1271" s="363">
        <v>4.0352369304883877E-5</v>
      </c>
      <c r="K1271" s="362">
        <v>0</v>
      </c>
    </row>
    <row r="1272" spans="2:11" ht="14.1" customHeight="1" x14ac:dyDescent="0.2">
      <c r="B1272" s="309">
        <v>41521</v>
      </c>
      <c r="C1272" s="310" t="s">
        <v>956</v>
      </c>
      <c r="D1272" s="310" t="s">
        <v>541</v>
      </c>
      <c r="E1272" s="374" t="s">
        <v>1034</v>
      </c>
      <c r="F1272" s="362">
        <v>58</v>
      </c>
      <c r="G1272" s="362">
        <f t="shared" si="19"/>
        <v>300</v>
      </c>
      <c r="H1272" s="362">
        <v>17400</v>
      </c>
      <c r="I1272" s="363">
        <v>2.700504715019152E-2</v>
      </c>
      <c r="J1272" s="363">
        <v>9.0016823833971731E-5</v>
      </c>
      <c r="K1272" s="362">
        <v>0</v>
      </c>
    </row>
    <row r="1273" spans="2:11" ht="14.1" customHeight="1" x14ac:dyDescent="0.2">
      <c r="B1273" s="309">
        <v>41521</v>
      </c>
      <c r="C1273" s="310" t="s">
        <v>915</v>
      </c>
      <c r="D1273" s="310" t="s">
        <v>541</v>
      </c>
      <c r="E1273" s="374" t="s">
        <v>1037</v>
      </c>
      <c r="F1273" s="362">
        <v>34</v>
      </c>
      <c r="G1273" s="362">
        <f t="shared" si="19"/>
        <v>345</v>
      </c>
      <c r="H1273" s="362">
        <v>11730</v>
      </c>
      <c r="I1273" s="363">
        <v>1.8205126613318766E-2</v>
      </c>
      <c r="J1273" s="363">
        <v>5.2768482937155842E-5</v>
      </c>
      <c r="K1273" s="362">
        <v>0</v>
      </c>
    </row>
    <row r="1274" spans="2:11" ht="14.1" customHeight="1" x14ac:dyDescent="0.2">
      <c r="B1274" s="309">
        <v>41521</v>
      </c>
      <c r="C1274" s="310" t="s">
        <v>723</v>
      </c>
      <c r="D1274" s="310" t="s">
        <v>541</v>
      </c>
      <c r="E1274" s="374" t="s">
        <v>1035</v>
      </c>
      <c r="F1274" s="362">
        <v>57</v>
      </c>
      <c r="G1274" s="362">
        <f t="shared" si="19"/>
        <v>370</v>
      </c>
      <c r="H1274" s="362">
        <v>21090</v>
      </c>
      <c r="I1274" s="363">
        <v>3.2731979563076961E-2</v>
      </c>
      <c r="J1274" s="363">
        <v>8.846480962993773E-5</v>
      </c>
      <c r="K1274" s="362">
        <v>0</v>
      </c>
    </row>
    <row r="1275" spans="2:11" ht="14.1" customHeight="1" x14ac:dyDescent="0.2">
      <c r="B1275" s="309">
        <v>41521</v>
      </c>
      <c r="C1275" s="310" t="s">
        <v>746</v>
      </c>
      <c r="D1275" s="310" t="s">
        <v>541</v>
      </c>
      <c r="E1275" s="374" t="s">
        <v>1034</v>
      </c>
      <c r="F1275" s="362">
        <v>13</v>
      </c>
      <c r="G1275" s="362">
        <f t="shared" si="19"/>
        <v>275</v>
      </c>
      <c r="H1275" s="362">
        <v>3575</v>
      </c>
      <c r="I1275" s="363">
        <v>5.5484507794215333E-3</v>
      </c>
      <c r="J1275" s="363">
        <v>2.0176184652441938E-5</v>
      </c>
      <c r="K1275" s="362">
        <v>0</v>
      </c>
    </row>
    <row r="1276" spans="2:11" ht="14.1" customHeight="1" x14ac:dyDescent="0.2">
      <c r="B1276" s="309">
        <v>41522</v>
      </c>
      <c r="C1276" s="310" t="s">
        <v>735</v>
      </c>
      <c r="D1276" s="310" t="s">
        <v>541</v>
      </c>
      <c r="E1276" s="374" t="s">
        <v>1034</v>
      </c>
      <c r="F1276" s="362">
        <v>55</v>
      </c>
      <c r="G1276" s="362">
        <f t="shared" si="19"/>
        <v>137</v>
      </c>
      <c r="H1276" s="362">
        <v>7535</v>
      </c>
      <c r="I1276" s="363">
        <v>1.1694427027396155E-2</v>
      </c>
      <c r="J1276" s="363">
        <v>8.5360781221869742E-5</v>
      </c>
      <c r="K1276" s="362">
        <v>0</v>
      </c>
    </row>
    <row r="1277" spans="2:11" ht="14.1" customHeight="1" x14ac:dyDescent="0.2">
      <c r="B1277" s="309">
        <v>41522</v>
      </c>
      <c r="C1277" s="310" t="s">
        <v>731</v>
      </c>
      <c r="D1277" s="310" t="s">
        <v>541</v>
      </c>
      <c r="E1277" s="374" t="s">
        <v>1034</v>
      </c>
      <c r="F1277" s="362">
        <v>64</v>
      </c>
      <c r="G1277" s="362">
        <f t="shared" si="19"/>
        <v>255</v>
      </c>
      <c r="H1277" s="362">
        <v>16320</v>
      </c>
      <c r="I1277" s="363">
        <v>2.5328871809834803E-2</v>
      </c>
      <c r="J1277" s="363">
        <v>9.9328909058175695E-5</v>
      </c>
      <c r="K1277" s="362">
        <v>0</v>
      </c>
    </row>
    <row r="1278" spans="2:11" ht="14.1" customHeight="1" x14ac:dyDescent="0.2">
      <c r="B1278" s="309">
        <v>41522</v>
      </c>
      <c r="C1278" s="310" t="s">
        <v>639</v>
      </c>
      <c r="D1278" s="310" t="s">
        <v>541</v>
      </c>
      <c r="E1278" s="374" t="s">
        <v>1038</v>
      </c>
      <c r="F1278" s="362">
        <v>43</v>
      </c>
      <c r="G1278" s="362">
        <f t="shared" si="19"/>
        <v>300</v>
      </c>
      <c r="H1278" s="362">
        <v>12900</v>
      </c>
      <c r="I1278" s="363">
        <v>2.002098323203854E-2</v>
      </c>
      <c r="J1278" s="363">
        <v>6.6736610773461801E-5</v>
      </c>
      <c r="K1278" s="362">
        <v>0</v>
      </c>
    </row>
    <row r="1279" spans="2:11" ht="14.1" customHeight="1" x14ac:dyDescent="0.2">
      <c r="B1279" s="309">
        <v>41522</v>
      </c>
      <c r="C1279" s="310" t="s">
        <v>836</v>
      </c>
      <c r="D1279" s="310" t="s">
        <v>541</v>
      </c>
      <c r="E1279" s="374" t="s">
        <v>1039</v>
      </c>
      <c r="F1279" s="362">
        <v>9</v>
      </c>
      <c r="G1279" s="362">
        <f t="shared" si="19"/>
        <v>120</v>
      </c>
      <c r="H1279" s="362">
        <v>1080</v>
      </c>
      <c r="I1279" s="363">
        <v>1.6761753403567151E-3</v>
      </c>
      <c r="J1279" s="363">
        <v>1.3968127836305958E-5</v>
      </c>
      <c r="K1279" s="362">
        <v>0</v>
      </c>
    </row>
    <row r="1280" spans="2:11" ht="14.1" customHeight="1" x14ac:dyDescent="0.2">
      <c r="B1280" s="309">
        <v>41522</v>
      </c>
      <c r="C1280" s="310" t="s">
        <v>822</v>
      </c>
      <c r="D1280" s="310" t="s">
        <v>541</v>
      </c>
      <c r="E1280" s="374" t="s">
        <v>1035</v>
      </c>
      <c r="F1280" s="362">
        <v>119</v>
      </c>
      <c r="G1280" s="362">
        <f t="shared" si="19"/>
        <v>345</v>
      </c>
      <c r="H1280" s="362">
        <v>41055</v>
      </c>
      <c r="I1280" s="363">
        <v>6.3717943146615677E-2</v>
      </c>
      <c r="J1280" s="363">
        <v>1.8468969028004545E-4</v>
      </c>
      <c r="K1280" s="362">
        <v>0</v>
      </c>
    </row>
    <row r="1281" spans="2:11" ht="14.1" customHeight="1" x14ac:dyDescent="0.2">
      <c r="B1281" s="309">
        <v>41522</v>
      </c>
      <c r="C1281" s="310" t="s">
        <v>755</v>
      </c>
      <c r="D1281" s="310" t="s">
        <v>541</v>
      </c>
      <c r="E1281" s="374" t="s">
        <v>1034</v>
      </c>
      <c r="F1281" s="362">
        <v>1</v>
      </c>
      <c r="G1281" s="362">
        <f t="shared" si="19"/>
        <v>360</v>
      </c>
      <c r="H1281" s="362">
        <v>360</v>
      </c>
      <c r="I1281" s="363">
        <v>5.5872511345223831E-4</v>
      </c>
      <c r="J1281" s="363">
        <v>1.5520142040339952E-6</v>
      </c>
      <c r="K1281" s="362">
        <v>0</v>
      </c>
    </row>
    <row r="1282" spans="2:11" ht="14.1" customHeight="1" x14ac:dyDescent="0.2">
      <c r="B1282" s="309">
        <v>41522</v>
      </c>
      <c r="C1282" s="310" t="s">
        <v>635</v>
      </c>
      <c r="D1282" s="310" t="s">
        <v>541</v>
      </c>
      <c r="E1282" s="374" t="s">
        <v>1034</v>
      </c>
      <c r="F1282" s="362">
        <v>3</v>
      </c>
      <c r="G1282" s="362">
        <f t="shared" si="19"/>
        <v>300</v>
      </c>
      <c r="H1282" s="362">
        <v>900</v>
      </c>
      <c r="I1282" s="363">
        <v>1.3968127836305958E-3</v>
      </c>
      <c r="J1282" s="363">
        <v>4.6560426121019861E-6</v>
      </c>
      <c r="K1282" s="362">
        <v>0</v>
      </c>
    </row>
    <row r="1283" spans="2:11" ht="14.1" customHeight="1" x14ac:dyDescent="0.2">
      <c r="B1283" s="309">
        <v>41522</v>
      </c>
      <c r="C1283" s="310" t="s">
        <v>961</v>
      </c>
      <c r="D1283" s="310" t="s">
        <v>541</v>
      </c>
      <c r="E1283" s="374" t="s">
        <v>1034</v>
      </c>
      <c r="F1283" s="362">
        <v>79</v>
      </c>
      <c r="G1283" s="362">
        <f t="shared" si="19"/>
        <v>285</v>
      </c>
      <c r="H1283" s="362">
        <v>22515</v>
      </c>
      <c r="I1283" s="363">
        <v>3.4943599803825408E-2</v>
      </c>
      <c r="J1283" s="363">
        <v>1.2260912211868564E-4</v>
      </c>
      <c r="K1283" s="362">
        <v>0</v>
      </c>
    </row>
    <row r="1284" spans="2:11" ht="14.1" customHeight="1" x14ac:dyDescent="0.2">
      <c r="B1284" s="309">
        <v>41522</v>
      </c>
      <c r="C1284" s="310" t="s">
        <v>1029</v>
      </c>
      <c r="D1284" s="310" t="s">
        <v>541</v>
      </c>
      <c r="E1284" s="374" t="s">
        <v>1041</v>
      </c>
      <c r="F1284" s="362">
        <v>23</v>
      </c>
      <c r="G1284" s="362">
        <f t="shared" si="19"/>
        <v>540</v>
      </c>
      <c r="H1284" s="362">
        <v>12420</v>
      </c>
      <c r="I1284" s="363">
        <v>1.9276016414102221E-2</v>
      </c>
      <c r="J1284" s="363">
        <v>3.5696326692781895E-5</v>
      </c>
      <c r="K1284" s="362">
        <v>0</v>
      </c>
    </row>
    <row r="1285" spans="2:11" ht="14.1" customHeight="1" x14ac:dyDescent="0.2">
      <c r="B1285" s="309">
        <v>41523</v>
      </c>
      <c r="C1285" s="310" t="s">
        <v>892</v>
      </c>
      <c r="D1285" s="310" t="s">
        <v>541</v>
      </c>
      <c r="E1285" s="374" t="s">
        <v>1035</v>
      </c>
      <c r="F1285" s="362">
        <v>31</v>
      </c>
      <c r="G1285" s="362">
        <f t="shared" si="19"/>
        <v>77</v>
      </c>
      <c r="H1285" s="362">
        <v>2387</v>
      </c>
      <c r="I1285" s="363">
        <v>3.7046579050291468E-3</v>
      </c>
      <c r="J1285" s="363">
        <v>4.8112440325053853E-5</v>
      </c>
      <c r="K1285" s="362">
        <v>0</v>
      </c>
    </row>
    <row r="1286" spans="2:11" ht="14.1" customHeight="1" x14ac:dyDescent="0.2">
      <c r="B1286" s="309">
        <v>41523</v>
      </c>
      <c r="C1286" s="310" t="s">
        <v>723</v>
      </c>
      <c r="D1286" s="310" t="s">
        <v>541</v>
      </c>
      <c r="E1286" s="374" t="s">
        <v>1040</v>
      </c>
      <c r="F1286" s="362">
        <v>55</v>
      </c>
      <c r="G1286" s="362">
        <f t="shared" si="19"/>
        <v>260</v>
      </c>
      <c r="H1286" s="362">
        <v>14300</v>
      </c>
      <c r="I1286" s="363">
        <v>2.2193803117686133E-2</v>
      </c>
      <c r="J1286" s="363">
        <v>8.5360781221869742E-5</v>
      </c>
      <c r="K1286" s="362">
        <v>0</v>
      </c>
    </row>
    <row r="1287" spans="2:11" ht="14.1" customHeight="1" x14ac:dyDescent="0.2">
      <c r="B1287" s="309">
        <v>41523</v>
      </c>
      <c r="C1287" s="310" t="s">
        <v>730</v>
      </c>
      <c r="D1287" s="310" t="s">
        <v>541</v>
      </c>
      <c r="E1287" s="374" t="s">
        <v>1035</v>
      </c>
      <c r="F1287" s="362">
        <v>16</v>
      </c>
      <c r="G1287" s="362">
        <f t="shared" si="19"/>
        <v>290</v>
      </c>
      <c r="H1287" s="362">
        <v>4640</v>
      </c>
      <c r="I1287" s="363">
        <v>7.2013459067177387E-3</v>
      </c>
      <c r="J1287" s="363">
        <v>2.4832227264543924E-5</v>
      </c>
      <c r="K1287" s="362">
        <v>0</v>
      </c>
    </row>
    <row r="1288" spans="2:11" ht="14.1" customHeight="1" x14ac:dyDescent="0.2">
      <c r="B1288" s="309">
        <v>41523</v>
      </c>
      <c r="C1288" s="310" t="s">
        <v>735</v>
      </c>
      <c r="D1288" s="310" t="s">
        <v>856</v>
      </c>
      <c r="E1288" s="374" t="s">
        <v>1035</v>
      </c>
      <c r="F1288" s="362">
        <v>14</v>
      </c>
      <c r="G1288" s="362">
        <f t="shared" ref="G1288:G1351" si="20">H1288/F1288</f>
        <v>240</v>
      </c>
      <c r="H1288" s="362">
        <v>3360</v>
      </c>
      <c r="I1288" s="363">
        <v>5.2147677255542247E-3</v>
      </c>
      <c r="J1288" s="363">
        <v>2.1728198856475936E-5</v>
      </c>
      <c r="K1288" s="362">
        <v>0</v>
      </c>
    </row>
    <row r="1289" spans="2:11" ht="14.1" customHeight="1" x14ac:dyDescent="0.2">
      <c r="B1289" s="309">
        <v>41523</v>
      </c>
      <c r="C1289" s="310" t="s">
        <v>589</v>
      </c>
      <c r="D1289" s="310" t="s">
        <v>541</v>
      </c>
      <c r="E1289" s="374"/>
      <c r="F1289" s="362">
        <v>149</v>
      </c>
      <c r="G1289" s="362">
        <f t="shared" si="20"/>
        <v>345</v>
      </c>
      <c r="H1289" s="362">
        <v>51405</v>
      </c>
      <c r="I1289" s="363">
        <v>7.9781290158367532E-2</v>
      </c>
      <c r="J1289" s="363">
        <v>2.3125011640106531E-4</v>
      </c>
      <c r="K1289" s="362">
        <v>0</v>
      </c>
    </row>
    <row r="1290" spans="2:11" ht="14.1" customHeight="1" x14ac:dyDescent="0.2">
      <c r="B1290" s="309">
        <v>41523</v>
      </c>
      <c r="C1290" s="310" t="s">
        <v>660</v>
      </c>
      <c r="D1290" s="310" t="s">
        <v>856</v>
      </c>
      <c r="E1290" s="374" t="s">
        <v>1035</v>
      </c>
      <c r="F1290" s="362">
        <v>3</v>
      </c>
      <c r="G1290" s="362">
        <f t="shared" si="20"/>
        <v>450</v>
      </c>
      <c r="H1290" s="362">
        <v>1350</v>
      </c>
      <c r="I1290" s="363">
        <v>2.0952191754458937E-3</v>
      </c>
      <c r="J1290" s="363">
        <v>4.6560426121019861E-6</v>
      </c>
      <c r="K1290" s="362">
        <v>0</v>
      </c>
    </row>
    <row r="1291" spans="2:11" ht="14.1" customHeight="1" x14ac:dyDescent="0.2">
      <c r="B1291" s="309">
        <v>41524</v>
      </c>
      <c r="C1291" s="310" t="s">
        <v>1013</v>
      </c>
      <c r="D1291" s="310" t="s">
        <v>541</v>
      </c>
      <c r="E1291" s="374" t="s">
        <v>1037</v>
      </c>
      <c r="F1291" s="362">
        <v>1</v>
      </c>
      <c r="G1291" s="362">
        <f t="shared" si="20"/>
        <v>500</v>
      </c>
      <c r="H1291" s="362">
        <v>500</v>
      </c>
      <c r="I1291" s="363">
        <v>7.7600710201699771E-4</v>
      </c>
      <c r="J1291" s="363">
        <v>1.5520142040339952E-6</v>
      </c>
      <c r="K1291" s="362">
        <v>0</v>
      </c>
    </row>
    <row r="1292" spans="2:11" ht="14.1" customHeight="1" x14ac:dyDescent="0.2">
      <c r="B1292" s="309">
        <v>41525</v>
      </c>
      <c r="C1292" s="310" t="s">
        <v>1015</v>
      </c>
      <c r="D1292" s="310" t="s">
        <v>541</v>
      </c>
      <c r="E1292" s="374" t="s">
        <v>1034</v>
      </c>
      <c r="F1292" s="362">
        <v>16</v>
      </c>
      <c r="G1292" s="362">
        <f t="shared" si="20"/>
        <v>390</v>
      </c>
      <c r="H1292" s="362">
        <v>6240</v>
      </c>
      <c r="I1292" s="363">
        <v>9.6845686331721303E-3</v>
      </c>
      <c r="J1292" s="363">
        <v>2.4832227264543924E-5</v>
      </c>
      <c r="K1292" s="362">
        <v>0</v>
      </c>
    </row>
    <row r="1293" spans="2:11" ht="14.1" customHeight="1" x14ac:dyDescent="0.2">
      <c r="B1293" s="309">
        <v>41525</v>
      </c>
      <c r="C1293" s="310" t="s">
        <v>893</v>
      </c>
      <c r="D1293" s="310" t="s">
        <v>541</v>
      </c>
      <c r="E1293" s="374" t="s">
        <v>1034</v>
      </c>
      <c r="F1293" s="362">
        <v>14</v>
      </c>
      <c r="G1293" s="362">
        <f t="shared" si="20"/>
        <v>268</v>
      </c>
      <c r="H1293" s="362">
        <v>3752</v>
      </c>
      <c r="I1293" s="363">
        <v>5.8231572935355507E-3</v>
      </c>
      <c r="J1293" s="363">
        <v>2.1728198856475936E-5</v>
      </c>
      <c r="K1293" s="362">
        <v>0</v>
      </c>
    </row>
    <row r="1294" spans="2:11" ht="14.1" customHeight="1" x14ac:dyDescent="0.2">
      <c r="B1294" s="309">
        <v>41525</v>
      </c>
      <c r="C1294" s="310" t="s">
        <v>766</v>
      </c>
      <c r="D1294" s="310" t="s">
        <v>541</v>
      </c>
      <c r="E1294" s="374" t="s">
        <v>1034</v>
      </c>
      <c r="F1294" s="362">
        <v>2</v>
      </c>
      <c r="G1294" s="362">
        <f t="shared" si="20"/>
        <v>175</v>
      </c>
      <c r="H1294" s="362">
        <v>350</v>
      </c>
      <c r="I1294" s="363">
        <v>5.4320497141189833E-4</v>
      </c>
      <c r="J1294" s="363">
        <v>3.1040284080679905E-6</v>
      </c>
      <c r="K1294" s="362">
        <v>0</v>
      </c>
    </row>
    <row r="1295" spans="2:11" ht="14.1" customHeight="1" x14ac:dyDescent="0.2">
      <c r="B1295" s="309">
        <v>41525</v>
      </c>
      <c r="C1295" s="310" t="s">
        <v>1009</v>
      </c>
      <c r="D1295" s="310" t="s">
        <v>541</v>
      </c>
      <c r="E1295" s="374" t="s">
        <v>1034</v>
      </c>
      <c r="F1295" s="362">
        <v>44</v>
      </c>
      <c r="G1295" s="362">
        <f t="shared" si="20"/>
        <v>140</v>
      </c>
      <c r="H1295" s="362">
        <v>6160</v>
      </c>
      <c r="I1295" s="363">
        <v>9.5604074968494105E-3</v>
      </c>
      <c r="J1295" s="363">
        <v>6.8288624977495789E-5</v>
      </c>
      <c r="K1295" s="362">
        <v>0</v>
      </c>
    </row>
    <row r="1296" spans="2:11" ht="14.1" customHeight="1" x14ac:dyDescent="0.2">
      <c r="B1296" s="309">
        <v>41525</v>
      </c>
      <c r="C1296" s="310" t="s">
        <v>754</v>
      </c>
      <c r="D1296" s="310" t="s">
        <v>541</v>
      </c>
      <c r="E1296" s="374" t="s">
        <v>1038</v>
      </c>
      <c r="F1296" s="362">
        <v>51</v>
      </c>
      <c r="G1296" s="362">
        <f t="shared" si="20"/>
        <v>405</v>
      </c>
      <c r="H1296" s="362">
        <v>20655</v>
      </c>
      <c r="I1296" s="363">
        <v>3.2056853384322175E-2</v>
      </c>
      <c r="J1296" s="363">
        <v>7.9152724405733767E-5</v>
      </c>
      <c r="K1296" s="362">
        <v>0</v>
      </c>
    </row>
    <row r="1297" spans="2:11" ht="14.1" customHeight="1" x14ac:dyDescent="0.2">
      <c r="B1297" s="309">
        <v>41525</v>
      </c>
      <c r="C1297" s="310" t="s">
        <v>963</v>
      </c>
      <c r="D1297" s="310" t="s">
        <v>541</v>
      </c>
      <c r="E1297" s="374" t="s">
        <v>1034</v>
      </c>
      <c r="F1297" s="362">
        <v>132</v>
      </c>
      <c r="G1297" s="362">
        <f t="shared" si="20"/>
        <v>570</v>
      </c>
      <c r="H1297" s="362">
        <v>75240</v>
      </c>
      <c r="I1297" s="363">
        <v>0.11677354871151781</v>
      </c>
      <c r="J1297" s="363">
        <v>2.0486587493248739E-4</v>
      </c>
      <c r="K1297" s="362">
        <v>0</v>
      </c>
    </row>
    <row r="1298" spans="2:11" ht="14.1" customHeight="1" x14ac:dyDescent="0.2">
      <c r="B1298" s="309">
        <v>41526</v>
      </c>
      <c r="C1298" s="310" t="s">
        <v>871</v>
      </c>
      <c r="D1298" s="310" t="s">
        <v>541</v>
      </c>
      <c r="E1298" s="374" t="s">
        <v>1034</v>
      </c>
      <c r="F1298" s="362">
        <v>35</v>
      </c>
      <c r="G1298" s="362">
        <f t="shared" si="20"/>
        <v>180</v>
      </c>
      <c r="H1298" s="362">
        <v>6300</v>
      </c>
      <c r="I1298" s="363">
        <v>9.7776894854141698E-3</v>
      </c>
      <c r="J1298" s="363">
        <v>5.4320497141189836E-5</v>
      </c>
      <c r="K1298" s="362">
        <v>0</v>
      </c>
    </row>
    <row r="1299" spans="2:11" ht="14.1" customHeight="1" x14ac:dyDescent="0.2">
      <c r="B1299" s="309">
        <v>41526</v>
      </c>
      <c r="C1299" s="310" t="s">
        <v>822</v>
      </c>
      <c r="D1299" s="310" t="s">
        <v>541</v>
      </c>
      <c r="E1299" s="374" t="s">
        <v>1035</v>
      </c>
      <c r="F1299" s="362">
        <v>2</v>
      </c>
      <c r="G1299" s="362">
        <f t="shared" si="20"/>
        <v>345</v>
      </c>
      <c r="H1299" s="362">
        <v>690</v>
      </c>
      <c r="I1299" s="363">
        <v>1.0708898007834567E-3</v>
      </c>
      <c r="J1299" s="363">
        <v>3.1040284080679905E-6</v>
      </c>
      <c r="K1299" s="362">
        <v>0</v>
      </c>
    </row>
    <row r="1300" spans="2:11" ht="14.1" customHeight="1" x14ac:dyDescent="0.2">
      <c r="B1300" s="309">
        <v>41526</v>
      </c>
      <c r="C1300" s="310" t="s">
        <v>910</v>
      </c>
      <c r="D1300" s="310" t="s">
        <v>856</v>
      </c>
      <c r="E1300" s="374" t="s">
        <v>1037</v>
      </c>
      <c r="F1300" s="362">
        <v>1</v>
      </c>
      <c r="G1300" s="362">
        <f t="shared" si="20"/>
        <v>330</v>
      </c>
      <c r="H1300" s="362">
        <v>330</v>
      </c>
      <c r="I1300" s="363">
        <v>5.1216468733121848E-4</v>
      </c>
      <c r="J1300" s="363">
        <v>1.5520142040339952E-6</v>
      </c>
      <c r="K1300" s="362">
        <v>0</v>
      </c>
    </row>
    <row r="1301" spans="2:11" ht="14.1" customHeight="1" x14ac:dyDescent="0.2">
      <c r="B1301" s="309">
        <v>41526</v>
      </c>
      <c r="C1301" s="310" t="s">
        <v>906</v>
      </c>
      <c r="D1301" s="310" t="s">
        <v>541</v>
      </c>
      <c r="E1301" s="374" t="s">
        <v>1038</v>
      </c>
      <c r="F1301" s="362">
        <v>8</v>
      </c>
      <c r="G1301" s="362">
        <f t="shared" si="20"/>
        <v>350</v>
      </c>
      <c r="H1301" s="362">
        <v>2800</v>
      </c>
      <c r="I1301" s="363">
        <v>4.3456397712951867E-3</v>
      </c>
      <c r="J1301" s="363">
        <v>1.2416113632271962E-5</v>
      </c>
      <c r="K1301" s="362">
        <v>0</v>
      </c>
    </row>
    <row r="1302" spans="2:11" ht="14.1" customHeight="1" x14ac:dyDescent="0.2">
      <c r="B1302" s="309">
        <v>41526</v>
      </c>
      <c r="C1302" s="310" t="s">
        <v>955</v>
      </c>
      <c r="D1302" s="310" t="s">
        <v>856</v>
      </c>
      <c r="E1302" s="374" t="s">
        <v>1035</v>
      </c>
      <c r="F1302" s="362">
        <v>7</v>
      </c>
      <c r="G1302" s="362">
        <f t="shared" si="20"/>
        <v>493</v>
      </c>
      <c r="H1302" s="362">
        <v>3451</v>
      </c>
      <c r="I1302" s="363">
        <v>5.3560010181213178E-3</v>
      </c>
      <c r="J1302" s="363">
        <v>1.0864099428237968E-5</v>
      </c>
      <c r="K1302" s="362">
        <v>0</v>
      </c>
    </row>
    <row r="1303" spans="2:11" ht="14.1" customHeight="1" x14ac:dyDescent="0.2">
      <c r="B1303" s="309">
        <v>41527</v>
      </c>
      <c r="C1303" s="310" t="s">
        <v>725</v>
      </c>
      <c r="D1303" s="310" t="s">
        <v>541</v>
      </c>
      <c r="E1303" s="374" t="s">
        <v>1035</v>
      </c>
      <c r="F1303" s="362">
        <v>7</v>
      </c>
      <c r="G1303" s="362">
        <f t="shared" si="20"/>
        <v>240</v>
      </c>
      <c r="H1303" s="362">
        <v>1680</v>
      </c>
      <c r="I1303" s="363">
        <v>2.6073838627771124E-3</v>
      </c>
      <c r="J1303" s="363">
        <v>1.0864099428237968E-5</v>
      </c>
      <c r="K1303" s="362">
        <v>0</v>
      </c>
    </row>
    <row r="1304" spans="2:11" ht="14.1" customHeight="1" x14ac:dyDescent="0.2">
      <c r="B1304" s="309">
        <v>41527</v>
      </c>
      <c r="C1304" s="310" t="s">
        <v>911</v>
      </c>
      <c r="D1304" s="310" t="s">
        <v>856</v>
      </c>
      <c r="E1304" s="374" t="s">
        <v>1034</v>
      </c>
      <c r="F1304" s="362">
        <v>3</v>
      </c>
      <c r="G1304" s="362">
        <f t="shared" si="20"/>
        <v>335</v>
      </c>
      <c r="H1304" s="362">
        <v>1005</v>
      </c>
      <c r="I1304" s="363">
        <v>1.5597742750541653E-3</v>
      </c>
      <c r="J1304" s="363">
        <v>4.6560426121019861E-6</v>
      </c>
      <c r="K1304" s="362">
        <v>0</v>
      </c>
    </row>
    <row r="1305" spans="2:11" ht="14.1" customHeight="1" x14ac:dyDescent="0.2">
      <c r="B1305" s="309">
        <v>41527</v>
      </c>
      <c r="C1305" s="310" t="s">
        <v>709</v>
      </c>
      <c r="D1305" s="310" t="s">
        <v>541</v>
      </c>
      <c r="E1305" s="374"/>
      <c r="F1305" s="362">
        <v>53</v>
      </c>
      <c r="G1305" s="362">
        <f t="shared" si="20"/>
        <v>330</v>
      </c>
      <c r="H1305" s="362">
        <v>17490</v>
      </c>
      <c r="I1305" s="363">
        <v>2.7144728428554577E-2</v>
      </c>
      <c r="J1305" s="363">
        <v>8.2256752813801755E-5</v>
      </c>
      <c r="K1305" s="362">
        <v>0</v>
      </c>
    </row>
    <row r="1306" spans="2:11" ht="14.1" customHeight="1" x14ac:dyDescent="0.2">
      <c r="B1306" s="309">
        <v>41527</v>
      </c>
      <c r="C1306" s="310" t="s">
        <v>638</v>
      </c>
      <c r="D1306" s="310" t="s">
        <v>541</v>
      </c>
      <c r="E1306" s="374" t="s">
        <v>1038</v>
      </c>
      <c r="F1306" s="362">
        <v>17</v>
      </c>
      <c r="G1306" s="362">
        <f t="shared" si="20"/>
        <v>350</v>
      </c>
      <c r="H1306" s="362">
        <v>5950</v>
      </c>
      <c r="I1306" s="363">
        <v>9.2344845140022724E-3</v>
      </c>
      <c r="J1306" s="363">
        <v>2.6384241468577921E-5</v>
      </c>
      <c r="K1306" s="362">
        <v>0</v>
      </c>
    </row>
    <row r="1307" spans="2:11" ht="14.1" customHeight="1" x14ac:dyDescent="0.2">
      <c r="B1307" s="309">
        <v>41527</v>
      </c>
      <c r="C1307" s="310" t="s">
        <v>858</v>
      </c>
      <c r="D1307" s="310" t="s">
        <v>541</v>
      </c>
      <c r="E1307" s="374" t="s">
        <v>1035</v>
      </c>
      <c r="F1307" s="362">
        <v>21</v>
      </c>
      <c r="G1307" s="362">
        <f t="shared" si="20"/>
        <v>420</v>
      </c>
      <c r="H1307" s="362">
        <v>8820</v>
      </c>
      <c r="I1307" s="363">
        <v>1.3688765279579839E-2</v>
      </c>
      <c r="J1307" s="363">
        <v>3.25922982847139E-5</v>
      </c>
      <c r="K1307" s="362">
        <v>0</v>
      </c>
    </row>
    <row r="1308" spans="2:11" ht="14.1" customHeight="1" x14ac:dyDescent="0.2">
      <c r="B1308" s="309">
        <v>41527</v>
      </c>
      <c r="C1308" s="310" t="s">
        <v>568</v>
      </c>
      <c r="D1308" s="310" t="s">
        <v>541</v>
      </c>
      <c r="E1308" s="374" t="s">
        <v>1035</v>
      </c>
      <c r="F1308" s="362">
        <v>26</v>
      </c>
      <c r="G1308" s="362">
        <f t="shared" si="20"/>
        <v>435</v>
      </c>
      <c r="H1308" s="362">
        <v>11310</v>
      </c>
      <c r="I1308" s="363">
        <v>1.7553280647624486E-2</v>
      </c>
      <c r="J1308" s="363">
        <v>4.0352369304883877E-5</v>
      </c>
      <c r="K1308" s="362">
        <v>0</v>
      </c>
    </row>
    <row r="1309" spans="2:11" ht="14.1" customHeight="1" x14ac:dyDescent="0.2">
      <c r="B1309" s="309">
        <v>41528</v>
      </c>
      <c r="C1309" s="310" t="s">
        <v>711</v>
      </c>
      <c r="D1309" s="310" t="s">
        <v>541</v>
      </c>
      <c r="E1309" s="374" t="s">
        <v>1034</v>
      </c>
      <c r="F1309" s="362">
        <v>138</v>
      </c>
      <c r="G1309" s="362">
        <f t="shared" si="20"/>
        <v>0</v>
      </c>
      <c r="H1309" s="362">
        <v>0</v>
      </c>
      <c r="I1309" s="363">
        <v>0</v>
      </c>
      <c r="J1309" s="363">
        <v>2.1417796015669134E-4</v>
      </c>
      <c r="K1309" s="362">
        <v>0</v>
      </c>
    </row>
    <row r="1310" spans="2:11" ht="14.1" customHeight="1" x14ac:dyDescent="0.2">
      <c r="B1310" s="309">
        <v>41528</v>
      </c>
      <c r="C1310" s="310" t="s">
        <v>892</v>
      </c>
      <c r="D1310" s="310" t="s">
        <v>541</v>
      </c>
      <c r="E1310" s="374" t="s">
        <v>1035</v>
      </c>
      <c r="F1310" s="362">
        <v>22</v>
      </c>
      <c r="G1310" s="362">
        <f t="shared" si="20"/>
        <v>170</v>
      </c>
      <c r="H1310" s="362">
        <v>3740</v>
      </c>
      <c r="I1310" s="363">
        <v>5.8045331230871427E-3</v>
      </c>
      <c r="J1310" s="363">
        <v>3.4144312488747894E-5</v>
      </c>
      <c r="K1310" s="362">
        <v>0</v>
      </c>
    </row>
    <row r="1311" spans="2:11" ht="14.1" customHeight="1" x14ac:dyDescent="0.2">
      <c r="B1311" s="309">
        <v>41528</v>
      </c>
      <c r="C1311" s="310" t="s">
        <v>981</v>
      </c>
      <c r="D1311" s="310" t="s">
        <v>856</v>
      </c>
      <c r="E1311" s="374" t="s">
        <v>1034</v>
      </c>
      <c r="F1311" s="362">
        <v>16</v>
      </c>
      <c r="G1311" s="362">
        <f t="shared" si="20"/>
        <v>315</v>
      </c>
      <c r="H1311" s="362">
        <v>5040</v>
      </c>
      <c r="I1311" s="363">
        <v>7.8221515883313362E-3</v>
      </c>
      <c r="J1311" s="363">
        <v>2.4832227264543924E-5</v>
      </c>
      <c r="K1311" s="362">
        <v>0</v>
      </c>
    </row>
    <row r="1312" spans="2:11" ht="14.1" customHeight="1" x14ac:dyDescent="0.2">
      <c r="B1312" s="309">
        <v>41528</v>
      </c>
      <c r="C1312" s="310" t="s">
        <v>639</v>
      </c>
      <c r="D1312" s="310" t="s">
        <v>541</v>
      </c>
      <c r="E1312" s="374" t="s">
        <v>1038</v>
      </c>
      <c r="F1312" s="362">
        <v>30</v>
      </c>
      <c r="G1312" s="362">
        <f t="shared" si="20"/>
        <v>300</v>
      </c>
      <c r="H1312" s="362">
        <v>9000</v>
      </c>
      <c r="I1312" s="363">
        <v>1.3968127836305957E-2</v>
      </c>
      <c r="J1312" s="363">
        <v>4.656042612101986E-5</v>
      </c>
      <c r="K1312" s="362">
        <v>0</v>
      </c>
    </row>
    <row r="1313" spans="2:11" ht="14.1" customHeight="1" x14ac:dyDescent="0.2">
      <c r="B1313" s="309">
        <v>41528</v>
      </c>
      <c r="C1313" s="310" t="s">
        <v>564</v>
      </c>
      <c r="D1313" s="310" t="s">
        <v>541</v>
      </c>
      <c r="E1313" s="374" t="s">
        <v>1035</v>
      </c>
      <c r="F1313" s="362">
        <v>12</v>
      </c>
      <c r="G1313" s="362">
        <f t="shared" si="20"/>
        <v>240</v>
      </c>
      <c r="H1313" s="362">
        <v>2880</v>
      </c>
      <c r="I1313" s="363">
        <v>4.4698009076179065E-3</v>
      </c>
      <c r="J1313" s="363">
        <v>1.8624170448407944E-5</v>
      </c>
      <c r="K1313" s="362">
        <v>0</v>
      </c>
    </row>
    <row r="1314" spans="2:11" ht="14.1" customHeight="1" x14ac:dyDescent="0.2">
      <c r="B1314" s="309">
        <v>41528</v>
      </c>
      <c r="C1314" s="310" t="s">
        <v>908</v>
      </c>
      <c r="D1314" s="310" t="s">
        <v>541</v>
      </c>
      <c r="E1314" s="374" t="s">
        <v>1034</v>
      </c>
      <c r="F1314" s="362">
        <v>38</v>
      </c>
      <c r="G1314" s="362">
        <f t="shared" si="20"/>
        <v>330</v>
      </c>
      <c r="H1314" s="362">
        <v>12540</v>
      </c>
      <c r="I1314" s="363">
        <v>1.94622581185863E-2</v>
      </c>
      <c r="J1314" s="363">
        <v>5.8976539753291825E-5</v>
      </c>
      <c r="K1314" s="362">
        <v>0</v>
      </c>
    </row>
    <row r="1315" spans="2:11" ht="14.1" customHeight="1" x14ac:dyDescent="0.2">
      <c r="B1315" s="309">
        <v>41528</v>
      </c>
      <c r="C1315" s="310" t="s">
        <v>860</v>
      </c>
      <c r="D1315" s="310" t="s">
        <v>541</v>
      </c>
      <c r="E1315" s="374" t="s">
        <v>1034</v>
      </c>
      <c r="F1315" s="362">
        <v>8</v>
      </c>
      <c r="G1315" s="362">
        <f t="shared" si="20"/>
        <v>360</v>
      </c>
      <c r="H1315" s="362">
        <v>2880</v>
      </c>
      <c r="I1315" s="363">
        <v>4.4698009076179065E-3</v>
      </c>
      <c r="J1315" s="363">
        <v>1.2416113632271962E-5</v>
      </c>
      <c r="K1315" s="362">
        <v>0</v>
      </c>
    </row>
    <row r="1316" spans="2:11" ht="14.1" customHeight="1" x14ac:dyDescent="0.2">
      <c r="B1316" s="309">
        <v>41528</v>
      </c>
      <c r="C1316" s="310" t="s">
        <v>550</v>
      </c>
      <c r="D1316" s="310" t="s">
        <v>856</v>
      </c>
      <c r="E1316" s="374"/>
      <c r="F1316" s="362">
        <v>141</v>
      </c>
      <c r="G1316" s="362">
        <f t="shared" si="20"/>
        <v>330</v>
      </c>
      <c r="H1316" s="362">
        <v>46530</v>
      </c>
      <c r="I1316" s="363">
        <v>7.2215220913701805E-2</v>
      </c>
      <c r="J1316" s="363">
        <v>2.1883400276879333E-4</v>
      </c>
      <c r="K1316" s="362">
        <v>0</v>
      </c>
    </row>
    <row r="1317" spans="2:11" ht="14.1" customHeight="1" x14ac:dyDescent="0.2">
      <c r="B1317" s="309">
        <v>41528</v>
      </c>
      <c r="C1317" s="310" t="s">
        <v>817</v>
      </c>
      <c r="D1317" s="310" t="s">
        <v>541</v>
      </c>
      <c r="E1317" s="374" t="s">
        <v>1035</v>
      </c>
      <c r="F1317" s="362">
        <v>1</v>
      </c>
      <c r="G1317" s="362">
        <f t="shared" si="20"/>
        <v>180</v>
      </c>
      <c r="H1317" s="362">
        <v>180</v>
      </c>
      <c r="I1317" s="363">
        <v>2.7936255672611916E-4</v>
      </c>
      <c r="J1317" s="363">
        <v>1.5520142040339952E-6</v>
      </c>
      <c r="K1317" s="362">
        <v>0</v>
      </c>
    </row>
    <row r="1318" spans="2:11" ht="14.1" customHeight="1" x14ac:dyDescent="0.2">
      <c r="B1318" s="309">
        <v>41529</v>
      </c>
      <c r="C1318" s="310" t="s">
        <v>629</v>
      </c>
      <c r="D1318" s="310" t="s">
        <v>541</v>
      </c>
      <c r="E1318" s="374" t="s">
        <v>1035</v>
      </c>
      <c r="F1318" s="362">
        <v>38</v>
      </c>
      <c r="G1318" s="362">
        <f t="shared" si="20"/>
        <v>180</v>
      </c>
      <c r="H1318" s="362">
        <v>6840</v>
      </c>
      <c r="I1318" s="363">
        <v>1.0615777155592528E-2</v>
      </c>
      <c r="J1318" s="363">
        <v>5.8976539753291825E-5</v>
      </c>
      <c r="K1318" s="362">
        <v>0</v>
      </c>
    </row>
    <row r="1319" spans="2:11" ht="14.1" customHeight="1" x14ac:dyDescent="0.2">
      <c r="B1319" s="309">
        <v>41529</v>
      </c>
      <c r="C1319" s="310" t="s">
        <v>849</v>
      </c>
      <c r="D1319" s="310" t="s">
        <v>856</v>
      </c>
      <c r="E1319" s="374" t="s">
        <v>1037</v>
      </c>
      <c r="F1319" s="362">
        <v>1</v>
      </c>
      <c r="G1319" s="362">
        <f t="shared" si="20"/>
        <v>240</v>
      </c>
      <c r="H1319" s="362">
        <v>240</v>
      </c>
      <c r="I1319" s="363">
        <v>3.7248340896815888E-4</v>
      </c>
      <c r="J1319" s="363">
        <v>1.5520142040339952E-6</v>
      </c>
      <c r="K1319" s="362">
        <v>0</v>
      </c>
    </row>
    <row r="1320" spans="2:11" ht="14.1" customHeight="1" x14ac:dyDescent="0.2">
      <c r="B1320" s="309">
        <v>41529</v>
      </c>
      <c r="C1320" s="310" t="s">
        <v>725</v>
      </c>
      <c r="D1320" s="310" t="s">
        <v>541</v>
      </c>
      <c r="E1320" s="374" t="s">
        <v>1035</v>
      </c>
      <c r="F1320" s="362">
        <v>8</v>
      </c>
      <c r="G1320" s="362">
        <f t="shared" si="20"/>
        <v>185</v>
      </c>
      <c r="H1320" s="362">
        <v>1480</v>
      </c>
      <c r="I1320" s="363">
        <v>2.2969810219703132E-3</v>
      </c>
      <c r="J1320" s="363">
        <v>1.2416113632271962E-5</v>
      </c>
      <c r="K1320" s="362">
        <v>0</v>
      </c>
    </row>
    <row r="1321" spans="2:11" ht="14.1" customHeight="1" x14ac:dyDescent="0.2">
      <c r="B1321" s="309">
        <v>41529</v>
      </c>
      <c r="C1321" s="310" t="s">
        <v>917</v>
      </c>
      <c r="D1321" s="310" t="s">
        <v>541</v>
      </c>
      <c r="E1321" s="374" t="s">
        <v>1034</v>
      </c>
      <c r="F1321" s="362">
        <v>135</v>
      </c>
      <c r="G1321" s="362">
        <f t="shared" si="20"/>
        <v>345</v>
      </c>
      <c r="H1321" s="362">
        <v>46575</v>
      </c>
      <c r="I1321" s="363">
        <v>7.2285061552883334E-2</v>
      </c>
      <c r="J1321" s="363">
        <v>2.0952191754458938E-4</v>
      </c>
      <c r="K1321" s="362">
        <v>0</v>
      </c>
    </row>
    <row r="1322" spans="2:11" ht="14.1" customHeight="1" x14ac:dyDescent="0.2">
      <c r="B1322" s="309">
        <v>41529</v>
      </c>
      <c r="C1322" s="310" t="s">
        <v>913</v>
      </c>
      <c r="D1322" s="310" t="s">
        <v>541</v>
      </c>
      <c r="E1322" s="374" t="s">
        <v>1034</v>
      </c>
      <c r="F1322" s="362">
        <v>35</v>
      </c>
      <c r="G1322" s="362">
        <f t="shared" si="20"/>
        <v>365</v>
      </c>
      <c r="H1322" s="362">
        <v>12775</v>
      </c>
      <c r="I1322" s="363">
        <v>1.982698145653429E-2</v>
      </c>
      <c r="J1322" s="363">
        <v>5.4320497141189836E-5</v>
      </c>
      <c r="K1322" s="362">
        <v>0</v>
      </c>
    </row>
    <row r="1323" spans="2:11" ht="14.1" customHeight="1" x14ac:dyDescent="0.2">
      <c r="B1323" s="309">
        <v>41529</v>
      </c>
      <c r="C1323" s="310" t="s">
        <v>770</v>
      </c>
      <c r="D1323" s="310" t="s">
        <v>541</v>
      </c>
      <c r="E1323" s="374" t="s">
        <v>1034</v>
      </c>
      <c r="F1323" s="362">
        <v>54</v>
      </c>
      <c r="G1323" s="362">
        <f t="shared" si="20"/>
        <v>430</v>
      </c>
      <c r="H1323" s="362">
        <v>23220</v>
      </c>
      <c r="I1323" s="363">
        <v>3.6037769817669374E-2</v>
      </c>
      <c r="J1323" s="363">
        <v>8.3808767017835742E-5</v>
      </c>
      <c r="K1323" s="362">
        <v>0</v>
      </c>
    </row>
    <row r="1324" spans="2:11" ht="14.1" customHeight="1" x14ac:dyDescent="0.2">
      <c r="B1324" s="309">
        <v>41529</v>
      </c>
      <c r="C1324" s="310" t="s">
        <v>634</v>
      </c>
      <c r="D1324" s="310" t="s">
        <v>541</v>
      </c>
      <c r="E1324" s="374" t="s">
        <v>1035</v>
      </c>
      <c r="F1324" s="362">
        <v>32</v>
      </c>
      <c r="G1324" s="362">
        <f t="shared" si="20"/>
        <v>605</v>
      </c>
      <c r="H1324" s="362">
        <v>19360</v>
      </c>
      <c r="I1324" s="363">
        <v>3.004699499009815E-2</v>
      </c>
      <c r="J1324" s="363">
        <v>4.9664454529087847E-5</v>
      </c>
      <c r="K1324" s="362">
        <v>0</v>
      </c>
    </row>
    <row r="1325" spans="2:11" ht="14.1" customHeight="1" x14ac:dyDescent="0.2">
      <c r="B1325" s="309">
        <v>41530</v>
      </c>
      <c r="C1325" s="310" t="s">
        <v>627</v>
      </c>
      <c r="D1325" s="310" t="s">
        <v>541</v>
      </c>
      <c r="E1325" s="374" t="s">
        <v>1034</v>
      </c>
      <c r="F1325" s="362">
        <v>41</v>
      </c>
      <c r="G1325" s="362">
        <f t="shared" si="20"/>
        <v>210</v>
      </c>
      <c r="H1325" s="362">
        <v>8610</v>
      </c>
      <c r="I1325" s="363">
        <v>1.3362842296732699E-2</v>
      </c>
      <c r="J1325" s="363">
        <v>6.3632582365393813E-5</v>
      </c>
      <c r="K1325" s="362">
        <v>0</v>
      </c>
    </row>
    <row r="1326" spans="2:11" ht="14.1" customHeight="1" x14ac:dyDescent="0.2">
      <c r="B1326" s="309">
        <v>41530</v>
      </c>
      <c r="C1326" s="310" t="s">
        <v>791</v>
      </c>
      <c r="D1326" s="310" t="s">
        <v>541</v>
      </c>
      <c r="E1326" s="374" t="s">
        <v>1042</v>
      </c>
      <c r="F1326" s="362">
        <v>110</v>
      </c>
      <c r="G1326" s="362">
        <f t="shared" si="20"/>
        <v>245</v>
      </c>
      <c r="H1326" s="362">
        <v>26950</v>
      </c>
      <c r="I1326" s="363">
        <v>4.1826782798716176E-2</v>
      </c>
      <c r="J1326" s="363">
        <v>1.7072156244373948E-4</v>
      </c>
      <c r="K1326" s="362">
        <v>0</v>
      </c>
    </row>
    <row r="1327" spans="2:11" ht="14.1" customHeight="1" x14ac:dyDescent="0.2">
      <c r="B1327" s="309">
        <v>41530</v>
      </c>
      <c r="C1327" s="310" t="s">
        <v>811</v>
      </c>
      <c r="D1327" s="310" t="s">
        <v>541</v>
      </c>
      <c r="E1327" s="374" t="s">
        <v>1035</v>
      </c>
      <c r="F1327" s="362">
        <v>63</v>
      </c>
      <c r="G1327" s="362">
        <f t="shared" si="20"/>
        <v>350</v>
      </c>
      <c r="H1327" s="362">
        <v>22050</v>
      </c>
      <c r="I1327" s="363">
        <v>3.4221913198949599E-2</v>
      </c>
      <c r="J1327" s="363">
        <v>9.7776894854141708E-5</v>
      </c>
      <c r="K1327" s="362">
        <v>0</v>
      </c>
    </row>
    <row r="1328" spans="2:11" ht="14.1" customHeight="1" x14ac:dyDescent="0.2">
      <c r="B1328" s="309">
        <v>41530</v>
      </c>
      <c r="C1328" s="310" t="s">
        <v>639</v>
      </c>
      <c r="D1328" s="310" t="s">
        <v>541</v>
      </c>
      <c r="E1328" s="374" t="s">
        <v>1038</v>
      </c>
      <c r="F1328" s="362">
        <v>49</v>
      </c>
      <c r="G1328" s="362">
        <f t="shared" si="20"/>
        <v>360</v>
      </c>
      <c r="H1328" s="362">
        <v>17640</v>
      </c>
      <c r="I1328" s="363">
        <v>2.7377530559159678E-2</v>
      </c>
      <c r="J1328" s="363">
        <v>7.6048695997665765E-5</v>
      </c>
      <c r="K1328" s="362">
        <v>0</v>
      </c>
    </row>
    <row r="1329" spans="2:11" ht="14.1" customHeight="1" x14ac:dyDescent="0.2">
      <c r="B1329" s="309">
        <v>41530</v>
      </c>
      <c r="C1329" s="310" t="s">
        <v>731</v>
      </c>
      <c r="D1329" s="310" t="s">
        <v>541</v>
      </c>
      <c r="E1329" s="374" t="s">
        <v>1034</v>
      </c>
      <c r="F1329" s="362">
        <v>78</v>
      </c>
      <c r="G1329" s="362">
        <f t="shared" si="20"/>
        <v>435</v>
      </c>
      <c r="H1329" s="362">
        <v>33930</v>
      </c>
      <c r="I1329" s="363">
        <v>5.2659841942873459E-2</v>
      </c>
      <c r="J1329" s="363">
        <v>1.2105710791465164E-4</v>
      </c>
      <c r="K1329" s="362">
        <v>0</v>
      </c>
    </row>
    <row r="1330" spans="2:11" ht="14.1" customHeight="1" x14ac:dyDescent="0.2">
      <c r="B1330" s="309">
        <v>41531</v>
      </c>
      <c r="C1330" s="310" t="s">
        <v>958</v>
      </c>
      <c r="D1330" s="310" t="s">
        <v>541</v>
      </c>
      <c r="E1330" s="374" t="s">
        <v>1035</v>
      </c>
      <c r="F1330" s="362">
        <v>41</v>
      </c>
      <c r="G1330" s="362">
        <f t="shared" si="20"/>
        <v>150</v>
      </c>
      <c r="H1330" s="362">
        <v>6150</v>
      </c>
      <c r="I1330" s="363">
        <v>9.5448873548090712E-3</v>
      </c>
      <c r="J1330" s="363">
        <v>6.3632582365393813E-5</v>
      </c>
      <c r="K1330" s="362">
        <v>0</v>
      </c>
    </row>
    <row r="1331" spans="2:11" ht="14.1" customHeight="1" x14ac:dyDescent="0.2">
      <c r="B1331" s="309">
        <v>41532</v>
      </c>
      <c r="C1331" s="310" t="s">
        <v>688</v>
      </c>
      <c r="D1331" s="310" t="s">
        <v>541</v>
      </c>
      <c r="E1331" s="374" t="s">
        <v>1034</v>
      </c>
      <c r="F1331" s="362">
        <v>153</v>
      </c>
      <c r="G1331" s="362">
        <f t="shared" si="20"/>
        <v>315</v>
      </c>
      <c r="H1331" s="362">
        <v>48195</v>
      </c>
      <c r="I1331" s="363">
        <v>7.479932456341841E-2</v>
      </c>
      <c r="J1331" s="363">
        <v>2.3745817321720129E-4</v>
      </c>
      <c r="K1331" s="362">
        <v>0</v>
      </c>
    </row>
    <row r="1332" spans="2:11" ht="14.1" customHeight="1" x14ac:dyDescent="0.2">
      <c r="B1332" s="309">
        <v>41532</v>
      </c>
      <c r="C1332" s="310" t="s">
        <v>728</v>
      </c>
      <c r="D1332" s="310" t="s">
        <v>541</v>
      </c>
      <c r="E1332" s="374" t="s">
        <v>1034</v>
      </c>
      <c r="F1332" s="362">
        <v>28</v>
      </c>
      <c r="G1332" s="362">
        <f t="shared" si="20"/>
        <v>315</v>
      </c>
      <c r="H1332" s="362">
        <v>8820</v>
      </c>
      <c r="I1332" s="363">
        <v>1.3688765279579839E-2</v>
      </c>
      <c r="J1332" s="363">
        <v>4.3456397712951872E-5</v>
      </c>
      <c r="K1332" s="362">
        <v>0</v>
      </c>
    </row>
    <row r="1333" spans="2:11" ht="14.1" customHeight="1" x14ac:dyDescent="0.2">
      <c r="B1333" s="309">
        <v>41532</v>
      </c>
      <c r="C1333" s="310" t="s">
        <v>658</v>
      </c>
      <c r="D1333" s="310" t="s">
        <v>541</v>
      </c>
      <c r="E1333" s="374" t="s">
        <v>1035</v>
      </c>
      <c r="F1333" s="362">
        <v>46</v>
      </c>
      <c r="G1333" s="362">
        <f t="shared" si="20"/>
        <v>335</v>
      </c>
      <c r="H1333" s="362">
        <v>15410</v>
      </c>
      <c r="I1333" s="363">
        <v>2.3916538884163868E-2</v>
      </c>
      <c r="J1333" s="363">
        <v>7.139265338556379E-5</v>
      </c>
      <c r="K1333" s="362">
        <v>0</v>
      </c>
    </row>
    <row r="1334" spans="2:11" ht="14.1" customHeight="1" x14ac:dyDescent="0.2">
      <c r="B1334" s="309">
        <v>41532</v>
      </c>
      <c r="C1334" s="310" t="s">
        <v>988</v>
      </c>
      <c r="D1334" s="310" t="s">
        <v>541</v>
      </c>
      <c r="E1334" s="374" t="s">
        <v>1040</v>
      </c>
      <c r="F1334" s="362">
        <v>10</v>
      </c>
      <c r="G1334" s="362">
        <f t="shared" si="20"/>
        <v>455</v>
      </c>
      <c r="H1334" s="362">
        <v>4550</v>
      </c>
      <c r="I1334" s="363">
        <v>7.0616646283546787E-3</v>
      </c>
      <c r="J1334" s="363">
        <v>1.5520142040339953E-5</v>
      </c>
      <c r="K1334" s="362">
        <v>0</v>
      </c>
    </row>
    <row r="1335" spans="2:11" ht="14.1" customHeight="1" x14ac:dyDescent="0.2">
      <c r="B1335" s="309">
        <v>41532</v>
      </c>
      <c r="C1335" s="310" t="s">
        <v>580</v>
      </c>
      <c r="D1335" s="310" t="s">
        <v>541</v>
      </c>
      <c r="E1335" s="374" t="s">
        <v>1037</v>
      </c>
      <c r="F1335" s="362">
        <v>90</v>
      </c>
      <c r="G1335" s="362">
        <f t="shared" si="20"/>
        <v>480</v>
      </c>
      <c r="H1335" s="362">
        <v>43200</v>
      </c>
      <c r="I1335" s="363">
        <v>6.7047013614268597E-2</v>
      </c>
      <c r="J1335" s="363">
        <v>1.3968127836305958E-4</v>
      </c>
      <c r="K1335" s="362">
        <v>0</v>
      </c>
    </row>
    <row r="1336" spans="2:11" ht="14.1" customHeight="1" x14ac:dyDescent="0.2">
      <c r="B1336" s="309">
        <v>41533</v>
      </c>
      <c r="C1336" s="310" t="s">
        <v>716</v>
      </c>
      <c r="D1336" s="310" t="s">
        <v>541</v>
      </c>
      <c r="E1336" s="374" t="s">
        <v>1034</v>
      </c>
      <c r="F1336" s="362">
        <v>52</v>
      </c>
      <c r="G1336" s="362">
        <f t="shared" si="20"/>
        <v>180</v>
      </c>
      <c r="H1336" s="362">
        <v>9360</v>
      </c>
      <c r="I1336" s="363">
        <v>1.4526852949758196E-2</v>
      </c>
      <c r="J1336" s="363">
        <v>8.0704738609767754E-5</v>
      </c>
      <c r="K1336" s="362">
        <v>0</v>
      </c>
    </row>
    <row r="1337" spans="2:11" ht="14.1" customHeight="1" x14ac:dyDescent="0.2">
      <c r="B1337" s="309">
        <v>41533</v>
      </c>
      <c r="C1337" s="310" t="s">
        <v>788</v>
      </c>
      <c r="D1337" s="310" t="s">
        <v>541</v>
      </c>
      <c r="E1337" s="374" t="s">
        <v>1035</v>
      </c>
      <c r="F1337" s="362">
        <v>38</v>
      </c>
      <c r="G1337" s="362">
        <f t="shared" si="20"/>
        <v>190</v>
      </c>
      <c r="H1337" s="362">
        <v>7220</v>
      </c>
      <c r="I1337" s="363">
        <v>1.1205542553125445E-2</v>
      </c>
      <c r="J1337" s="363">
        <v>5.8976539753291825E-5</v>
      </c>
      <c r="K1337" s="362">
        <v>0</v>
      </c>
    </row>
    <row r="1338" spans="2:11" ht="14.1" customHeight="1" x14ac:dyDescent="0.2">
      <c r="B1338" s="309">
        <v>41533</v>
      </c>
      <c r="C1338" s="310" t="s">
        <v>821</v>
      </c>
      <c r="D1338" s="310" t="s">
        <v>541</v>
      </c>
      <c r="E1338" s="374" t="s">
        <v>1035</v>
      </c>
      <c r="F1338" s="362">
        <v>26</v>
      </c>
      <c r="G1338" s="362">
        <f t="shared" si="20"/>
        <v>265</v>
      </c>
      <c r="H1338" s="362">
        <v>6890</v>
      </c>
      <c r="I1338" s="363">
        <v>1.0693377865794228E-2</v>
      </c>
      <c r="J1338" s="363">
        <v>4.0352369304883877E-5</v>
      </c>
      <c r="K1338" s="362">
        <v>0</v>
      </c>
    </row>
    <row r="1339" spans="2:11" ht="14.1" customHeight="1" x14ac:dyDescent="0.2">
      <c r="B1339" s="309">
        <v>41533</v>
      </c>
      <c r="C1339" s="310" t="s">
        <v>815</v>
      </c>
      <c r="D1339" s="310" t="s">
        <v>541</v>
      </c>
      <c r="E1339" s="374" t="s">
        <v>1035</v>
      </c>
      <c r="F1339" s="362">
        <v>50</v>
      </c>
      <c r="G1339" s="362">
        <f t="shared" si="20"/>
        <v>310</v>
      </c>
      <c r="H1339" s="362">
        <v>15500</v>
      </c>
      <c r="I1339" s="363">
        <v>2.4056220162526929E-2</v>
      </c>
      <c r="J1339" s="363">
        <v>7.7600710201699766E-5</v>
      </c>
      <c r="K1339" s="362">
        <v>0</v>
      </c>
    </row>
    <row r="1340" spans="2:11" ht="14.1" customHeight="1" x14ac:dyDescent="0.2">
      <c r="B1340" s="309">
        <v>41533</v>
      </c>
      <c r="C1340" s="310" t="s">
        <v>821</v>
      </c>
      <c r="D1340" s="310" t="s">
        <v>541</v>
      </c>
      <c r="E1340" s="374" t="s">
        <v>1035</v>
      </c>
      <c r="F1340" s="362">
        <v>19</v>
      </c>
      <c r="G1340" s="362">
        <f t="shared" si="20"/>
        <v>317</v>
      </c>
      <c r="H1340" s="362">
        <v>6023</v>
      </c>
      <c r="I1340" s="363">
        <v>9.347781550896753E-3</v>
      </c>
      <c r="J1340" s="363">
        <v>2.9488269876645912E-5</v>
      </c>
      <c r="K1340" s="362">
        <v>0</v>
      </c>
    </row>
    <row r="1341" spans="2:11" ht="14.1" customHeight="1" x14ac:dyDescent="0.2">
      <c r="B1341" s="309">
        <v>41533</v>
      </c>
      <c r="C1341" s="310" t="s">
        <v>567</v>
      </c>
      <c r="D1341" s="310" t="s">
        <v>541</v>
      </c>
      <c r="E1341" s="374"/>
      <c r="F1341" s="362">
        <v>46</v>
      </c>
      <c r="G1341" s="362">
        <f t="shared" si="20"/>
        <v>364</v>
      </c>
      <c r="H1341" s="362">
        <v>16744</v>
      </c>
      <c r="I1341" s="363">
        <v>2.5986925832345218E-2</v>
      </c>
      <c r="J1341" s="363">
        <v>7.139265338556379E-5</v>
      </c>
      <c r="K1341" s="362">
        <v>0</v>
      </c>
    </row>
    <row r="1342" spans="2:11" ht="14.1" customHeight="1" x14ac:dyDescent="0.2">
      <c r="B1342" s="309">
        <v>41534</v>
      </c>
      <c r="C1342" s="310" t="s">
        <v>688</v>
      </c>
      <c r="D1342" s="310" t="s">
        <v>541</v>
      </c>
      <c r="E1342" s="374" t="s">
        <v>1034</v>
      </c>
      <c r="F1342" s="362">
        <v>6</v>
      </c>
      <c r="G1342" s="362">
        <f t="shared" si="20"/>
        <v>120</v>
      </c>
      <c r="H1342" s="362">
        <v>720</v>
      </c>
      <c r="I1342" s="363">
        <v>1.1174502269044766E-3</v>
      </c>
      <c r="J1342" s="363">
        <v>9.3120852242039722E-6</v>
      </c>
      <c r="K1342" s="362">
        <v>0</v>
      </c>
    </row>
    <row r="1343" spans="2:11" ht="14.1" customHeight="1" x14ac:dyDescent="0.2">
      <c r="B1343" s="309">
        <v>41534</v>
      </c>
      <c r="C1343" s="310" t="s">
        <v>957</v>
      </c>
      <c r="D1343" s="310" t="s">
        <v>541</v>
      </c>
      <c r="E1343" s="374"/>
      <c r="F1343" s="362">
        <v>84</v>
      </c>
      <c r="G1343" s="362">
        <f t="shared" si="20"/>
        <v>195</v>
      </c>
      <c r="H1343" s="362">
        <v>16380</v>
      </c>
      <c r="I1343" s="363">
        <v>2.5421992662076842E-2</v>
      </c>
      <c r="J1343" s="363">
        <v>1.303691931388556E-4</v>
      </c>
      <c r="K1343" s="362">
        <v>0</v>
      </c>
    </row>
    <row r="1344" spans="2:11" ht="14.1" customHeight="1" x14ac:dyDescent="0.2">
      <c r="B1344" s="309">
        <v>41534</v>
      </c>
      <c r="C1344" s="310" t="s">
        <v>639</v>
      </c>
      <c r="D1344" s="310" t="s">
        <v>541</v>
      </c>
      <c r="E1344" s="374" t="s">
        <v>1038</v>
      </c>
      <c r="F1344" s="362">
        <v>12</v>
      </c>
      <c r="G1344" s="362">
        <f t="shared" si="20"/>
        <v>235</v>
      </c>
      <c r="H1344" s="362">
        <v>2820</v>
      </c>
      <c r="I1344" s="363">
        <v>4.3766800553758671E-3</v>
      </c>
      <c r="J1344" s="363">
        <v>1.8624170448407944E-5</v>
      </c>
      <c r="K1344" s="362">
        <v>0</v>
      </c>
    </row>
    <row r="1345" spans="2:11" ht="14.1" customHeight="1" x14ac:dyDescent="0.2">
      <c r="B1345" s="309">
        <v>41534</v>
      </c>
      <c r="C1345" s="310" t="s">
        <v>854</v>
      </c>
      <c r="D1345" s="310" t="s">
        <v>541</v>
      </c>
      <c r="E1345" s="374" t="s">
        <v>1035</v>
      </c>
      <c r="F1345" s="362">
        <v>98</v>
      </c>
      <c r="G1345" s="362">
        <f t="shared" si="20"/>
        <v>300</v>
      </c>
      <c r="H1345" s="362">
        <v>29400</v>
      </c>
      <c r="I1345" s="363">
        <v>4.5629217598599461E-2</v>
      </c>
      <c r="J1345" s="363">
        <v>1.5209739199533153E-4</v>
      </c>
      <c r="K1345" s="362">
        <v>0</v>
      </c>
    </row>
    <row r="1346" spans="2:11" ht="14.1" customHeight="1" x14ac:dyDescent="0.2">
      <c r="B1346" s="309">
        <v>41534</v>
      </c>
      <c r="C1346" s="310" t="s">
        <v>647</v>
      </c>
      <c r="D1346" s="310" t="s">
        <v>541</v>
      </c>
      <c r="E1346" s="374" t="s">
        <v>1034</v>
      </c>
      <c r="F1346" s="362">
        <v>4</v>
      </c>
      <c r="G1346" s="362">
        <f t="shared" si="20"/>
        <v>100</v>
      </c>
      <c r="H1346" s="362">
        <v>400</v>
      </c>
      <c r="I1346" s="363">
        <v>6.2080568161359813E-4</v>
      </c>
      <c r="J1346" s="363">
        <v>6.2080568161359809E-6</v>
      </c>
      <c r="K1346" s="362">
        <v>0</v>
      </c>
    </row>
    <row r="1347" spans="2:11" ht="14.1" customHeight="1" x14ac:dyDescent="0.2">
      <c r="B1347" s="309">
        <v>41534</v>
      </c>
      <c r="C1347" s="310" t="s">
        <v>639</v>
      </c>
      <c r="D1347" s="310" t="s">
        <v>856</v>
      </c>
      <c r="E1347" s="374" t="s">
        <v>1038</v>
      </c>
      <c r="F1347" s="362">
        <v>29</v>
      </c>
      <c r="G1347" s="362">
        <f t="shared" si="20"/>
        <v>300</v>
      </c>
      <c r="H1347" s="362">
        <v>8700</v>
      </c>
      <c r="I1347" s="363">
        <v>1.350252357509576E-2</v>
      </c>
      <c r="J1347" s="363">
        <v>4.5008411916985866E-5</v>
      </c>
      <c r="K1347" s="362">
        <v>0</v>
      </c>
    </row>
    <row r="1348" spans="2:11" ht="14.1" customHeight="1" x14ac:dyDescent="0.2">
      <c r="B1348" s="309">
        <v>41534</v>
      </c>
      <c r="C1348" s="310" t="s">
        <v>913</v>
      </c>
      <c r="D1348" s="310" t="s">
        <v>541</v>
      </c>
      <c r="E1348" s="374" t="s">
        <v>1037</v>
      </c>
      <c r="F1348" s="362">
        <v>5</v>
      </c>
      <c r="G1348" s="362">
        <f t="shared" si="20"/>
        <v>315</v>
      </c>
      <c r="H1348" s="362">
        <v>1575</v>
      </c>
      <c r="I1348" s="363">
        <v>2.4444223713535424E-3</v>
      </c>
      <c r="J1348" s="363">
        <v>7.7600710201699766E-6</v>
      </c>
      <c r="K1348" s="362">
        <v>0</v>
      </c>
    </row>
    <row r="1349" spans="2:11" ht="14.1" customHeight="1" x14ac:dyDescent="0.2">
      <c r="B1349" s="309">
        <v>41534</v>
      </c>
      <c r="C1349" s="310" t="s">
        <v>678</v>
      </c>
      <c r="D1349" s="310" t="s">
        <v>541</v>
      </c>
      <c r="E1349" s="374" t="s">
        <v>1035</v>
      </c>
      <c r="F1349" s="362">
        <v>2</v>
      </c>
      <c r="G1349" s="362">
        <f t="shared" si="20"/>
        <v>255</v>
      </c>
      <c r="H1349" s="362">
        <v>510</v>
      </c>
      <c r="I1349" s="363">
        <v>7.9152724405733758E-4</v>
      </c>
      <c r="J1349" s="363">
        <v>3.1040284080679905E-6</v>
      </c>
      <c r="K1349" s="362">
        <v>0</v>
      </c>
    </row>
    <row r="1350" spans="2:11" ht="14.1" customHeight="1" x14ac:dyDescent="0.2">
      <c r="B1350" s="309">
        <v>41534</v>
      </c>
      <c r="C1350" s="310" t="s">
        <v>745</v>
      </c>
      <c r="D1350" s="310" t="s">
        <v>541</v>
      </c>
      <c r="E1350" s="374" t="s">
        <v>1035</v>
      </c>
      <c r="F1350" s="362">
        <v>26</v>
      </c>
      <c r="G1350" s="362">
        <f t="shared" si="20"/>
        <v>415</v>
      </c>
      <c r="H1350" s="362">
        <v>10790</v>
      </c>
      <c r="I1350" s="363">
        <v>1.674623326152681E-2</v>
      </c>
      <c r="J1350" s="363">
        <v>4.0352369304883877E-5</v>
      </c>
      <c r="K1350" s="362">
        <v>0</v>
      </c>
    </row>
    <row r="1351" spans="2:11" ht="14.1" customHeight="1" x14ac:dyDescent="0.2">
      <c r="B1351" s="309">
        <v>41535</v>
      </c>
      <c r="C1351" s="310" t="s">
        <v>754</v>
      </c>
      <c r="D1351" s="310" t="s">
        <v>541</v>
      </c>
      <c r="E1351" s="374" t="s">
        <v>1034</v>
      </c>
      <c r="F1351" s="362">
        <v>1</v>
      </c>
      <c r="G1351" s="362">
        <f t="shared" si="20"/>
        <v>90</v>
      </c>
      <c r="H1351" s="362">
        <v>90</v>
      </c>
      <c r="I1351" s="363">
        <v>1.3968127836305958E-4</v>
      </c>
      <c r="J1351" s="363">
        <v>1.5520142040339952E-6</v>
      </c>
      <c r="K1351" s="362">
        <v>0</v>
      </c>
    </row>
    <row r="1352" spans="2:11" ht="14.1" customHeight="1" x14ac:dyDescent="0.2">
      <c r="B1352" s="309">
        <v>41535</v>
      </c>
      <c r="C1352" s="310" t="s">
        <v>639</v>
      </c>
      <c r="D1352" s="310" t="s">
        <v>541</v>
      </c>
      <c r="E1352" s="374" t="s">
        <v>1038</v>
      </c>
      <c r="F1352" s="362">
        <v>9</v>
      </c>
      <c r="G1352" s="362">
        <f t="shared" ref="G1352:G1415" si="21">H1352/F1352</f>
        <v>300</v>
      </c>
      <c r="H1352" s="362">
        <v>2700</v>
      </c>
      <c r="I1352" s="363">
        <v>4.1904383508917873E-3</v>
      </c>
      <c r="J1352" s="363">
        <v>1.3968127836305958E-5</v>
      </c>
      <c r="K1352" s="362">
        <v>0</v>
      </c>
    </row>
    <row r="1353" spans="2:11" ht="14.1" customHeight="1" x14ac:dyDescent="0.2">
      <c r="B1353" s="309">
        <v>41535</v>
      </c>
      <c r="C1353" s="310" t="s">
        <v>758</v>
      </c>
      <c r="D1353" s="310" t="s">
        <v>541</v>
      </c>
      <c r="E1353" s="374" t="s">
        <v>1034</v>
      </c>
      <c r="F1353" s="362">
        <v>11</v>
      </c>
      <c r="G1353" s="362">
        <f t="shared" si="21"/>
        <v>60</v>
      </c>
      <c r="H1353" s="362">
        <v>660</v>
      </c>
      <c r="I1353" s="363">
        <v>1.024329374662437E-3</v>
      </c>
      <c r="J1353" s="363">
        <v>1.7072156244373947E-5</v>
      </c>
      <c r="K1353" s="362">
        <v>0</v>
      </c>
    </row>
    <row r="1354" spans="2:11" ht="14.1" customHeight="1" x14ac:dyDescent="0.2">
      <c r="B1354" s="309">
        <v>41535</v>
      </c>
      <c r="C1354" s="310" t="s">
        <v>751</v>
      </c>
      <c r="D1354" s="310" t="s">
        <v>541</v>
      </c>
      <c r="E1354" s="374" t="s">
        <v>1034</v>
      </c>
      <c r="F1354" s="362">
        <v>2</v>
      </c>
      <c r="G1354" s="362">
        <f t="shared" si="21"/>
        <v>175</v>
      </c>
      <c r="H1354" s="362">
        <v>350</v>
      </c>
      <c r="I1354" s="363">
        <v>5.4320497141189833E-4</v>
      </c>
      <c r="J1354" s="363">
        <v>3.1040284080679905E-6</v>
      </c>
      <c r="K1354" s="362">
        <v>0</v>
      </c>
    </row>
    <row r="1355" spans="2:11" ht="14.1" customHeight="1" x14ac:dyDescent="0.2">
      <c r="B1355" s="309">
        <v>41535</v>
      </c>
      <c r="C1355" s="310" t="s">
        <v>566</v>
      </c>
      <c r="D1355" s="310" t="s">
        <v>541</v>
      </c>
      <c r="E1355" s="374"/>
      <c r="F1355" s="362">
        <v>29</v>
      </c>
      <c r="G1355" s="362">
        <f t="shared" si="21"/>
        <v>360</v>
      </c>
      <c r="H1355" s="362">
        <v>10440</v>
      </c>
      <c r="I1355" s="363">
        <v>1.6203028290114913E-2</v>
      </c>
      <c r="J1355" s="363">
        <v>4.5008411916985866E-5</v>
      </c>
      <c r="K1355" s="362">
        <v>0</v>
      </c>
    </row>
    <row r="1356" spans="2:11" ht="14.1" customHeight="1" x14ac:dyDescent="0.2">
      <c r="B1356" s="309">
        <v>41536</v>
      </c>
      <c r="C1356" s="310" t="s">
        <v>671</v>
      </c>
      <c r="D1356" s="310" t="s">
        <v>541</v>
      </c>
      <c r="E1356" s="374" t="s">
        <v>1034</v>
      </c>
      <c r="F1356" s="362">
        <v>2</v>
      </c>
      <c r="G1356" s="362">
        <f t="shared" si="21"/>
        <v>65</v>
      </c>
      <c r="H1356" s="362">
        <v>130</v>
      </c>
      <c r="I1356" s="363">
        <v>2.0176184652441939E-4</v>
      </c>
      <c r="J1356" s="363">
        <v>3.1040284080679905E-6</v>
      </c>
      <c r="K1356" s="362">
        <v>0</v>
      </c>
    </row>
    <row r="1357" spans="2:11" ht="14.1" customHeight="1" x14ac:dyDescent="0.2">
      <c r="B1357" s="309">
        <v>41536</v>
      </c>
      <c r="C1357" s="310" t="s">
        <v>561</v>
      </c>
      <c r="D1357" s="310" t="s">
        <v>856</v>
      </c>
      <c r="E1357" s="374" t="s">
        <v>1037</v>
      </c>
      <c r="F1357" s="362">
        <v>87</v>
      </c>
      <c r="G1357" s="362">
        <f t="shared" si="21"/>
        <v>315</v>
      </c>
      <c r="H1357" s="362">
        <v>27405</v>
      </c>
      <c r="I1357" s="363">
        <v>4.2532949261551642E-2</v>
      </c>
      <c r="J1357" s="363">
        <v>1.3502523575095759E-4</v>
      </c>
      <c r="K1357" s="362">
        <v>0</v>
      </c>
    </row>
    <row r="1358" spans="2:11" ht="14.1" customHeight="1" x14ac:dyDescent="0.2">
      <c r="B1358" s="309">
        <v>41536</v>
      </c>
      <c r="C1358" s="310" t="s">
        <v>639</v>
      </c>
      <c r="D1358" s="310" t="s">
        <v>541</v>
      </c>
      <c r="E1358" s="374" t="s">
        <v>1038</v>
      </c>
      <c r="F1358" s="362">
        <v>22</v>
      </c>
      <c r="G1358" s="362">
        <f t="shared" si="21"/>
        <v>320</v>
      </c>
      <c r="H1358" s="362">
        <v>7040</v>
      </c>
      <c r="I1358" s="363">
        <v>1.0926179996399327E-2</v>
      </c>
      <c r="J1358" s="363">
        <v>3.4144312488747894E-5</v>
      </c>
      <c r="K1358" s="362">
        <v>0</v>
      </c>
    </row>
    <row r="1359" spans="2:11" ht="14.1" customHeight="1" x14ac:dyDescent="0.2">
      <c r="B1359" s="309">
        <v>41536</v>
      </c>
      <c r="C1359" s="310" t="s">
        <v>730</v>
      </c>
      <c r="D1359" s="310" t="s">
        <v>541</v>
      </c>
      <c r="E1359" s="374" t="s">
        <v>1037</v>
      </c>
      <c r="F1359" s="362">
        <v>4</v>
      </c>
      <c r="G1359" s="362">
        <f t="shared" si="21"/>
        <v>80</v>
      </c>
      <c r="H1359" s="362">
        <v>320</v>
      </c>
      <c r="I1359" s="363">
        <v>4.966445452908785E-4</v>
      </c>
      <c r="J1359" s="363">
        <v>6.2080568161359809E-6</v>
      </c>
      <c r="K1359" s="362">
        <v>0</v>
      </c>
    </row>
    <row r="1360" spans="2:11" ht="14.1" customHeight="1" x14ac:dyDescent="0.2">
      <c r="B1360" s="309">
        <v>41536</v>
      </c>
      <c r="C1360" s="310" t="s">
        <v>599</v>
      </c>
      <c r="D1360" s="310" t="s">
        <v>541</v>
      </c>
      <c r="E1360" s="374" t="s">
        <v>1039</v>
      </c>
      <c r="F1360" s="362">
        <v>7</v>
      </c>
      <c r="G1360" s="362">
        <f t="shared" si="21"/>
        <v>420</v>
      </c>
      <c r="H1360" s="362">
        <v>2940</v>
      </c>
      <c r="I1360" s="363">
        <v>4.562921759859946E-3</v>
      </c>
      <c r="J1360" s="363">
        <v>1.0864099428237968E-5</v>
      </c>
      <c r="K1360" s="362">
        <v>0</v>
      </c>
    </row>
    <row r="1361" spans="2:11" ht="14.1" customHeight="1" x14ac:dyDescent="0.2">
      <c r="B1361" s="309">
        <v>41536</v>
      </c>
      <c r="C1361" s="310" t="s">
        <v>712</v>
      </c>
      <c r="D1361" s="310" t="s">
        <v>541</v>
      </c>
      <c r="E1361" s="374" t="s">
        <v>1034</v>
      </c>
      <c r="F1361" s="362">
        <v>79</v>
      </c>
      <c r="G1361" s="362">
        <f t="shared" si="21"/>
        <v>425</v>
      </c>
      <c r="H1361" s="362">
        <v>33575</v>
      </c>
      <c r="I1361" s="363">
        <v>5.2108876900441393E-2</v>
      </c>
      <c r="J1361" s="363">
        <v>1.2260912211868564E-4</v>
      </c>
      <c r="K1361" s="362">
        <v>0</v>
      </c>
    </row>
    <row r="1362" spans="2:11" ht="14.1" customHeight="1" x14ac:dyDescent="0.2">
      <c r="B1362" s="309">
        <v>41537</v>
      </c>
      <c r="C1362" s="310" t="s">
        <v>758</v>
      </c>
      <c r="D1362" s="310" t="s">
        <v>541</v>
      </c>
      <c r="E1362" s="374" t="s">
        <v>1042</v>
      </c>
      <c r="F1362" s="362">
        <v>1</v>
      </c>
      <c r="G1362" s="362">
        <f t="shared" si="21"/>
        <v>70</v>
      </c>
      <c r="H1362" s="362">
        <v>70</v>
      </c>
      <c r="I1362" s="363">
        <v>1.0864099428237967E-4</v>
      </c>
      <c r="J1362" s="363">
        <v>1.5520142040339952E-6</v>
      </c>
      <c r="K1362" s="362">
        <v>0</v>
      </c>
    </row>
    <row r="1363" spans="2:11" ht="14.1" customHeight="1" x14ac:dyDescent="0.2">
      <c r="B1363" s="309">
        <v>41537</v>
      </c>
      <c r="C1363" s="310" t="s">
        <v>731</v>
      </c>
      <c r="D1363" s="310" t="s">
        <v>541</v>
      </c>
      <c r="E1363" s="374" t="s">
        <v>1034</v>
      </c>
      <c r="F1363" s="362">
        <v>54</v>
      </c>
      <c r="G1363" s="362">
        <f t="shared" si="21"/>
        <v>135</v>
      </c>
      <c r="H1363" s="362">
        <v>7290</v>
      </c>
      <c r="I1363" s="363">
        <v>1.1314183547407826E-2</v>
      </c>
      <c r="J1363" s="363">
        <v>8.3808767017835742E-5</v>
      </c>
      <c r="K1363" s="362">
        <v>0</v>
      </c>
    </row>
    <row r="1364" spans="2:11" ht="14.1" customHeight="1" x14ac:dyDescent="0.2">
      <c r="B1364" s="309">
        <v>41537</v>
      </c>
      <c r="C1364" s="310" t="s">
        <v>755</v>
      </c>
      <c r="D1364" s="310" t="s">
        <v>541</v>
      </c>
      <c r="E1364" s="374" t="s">
        <v>1042</v>
      </c>
      <c r="F1364" s="362">
        <v>2</v>
      </c>
      <c r="G1364" s="362">
        <f t="shared" si="21"/>
        <v>125</v>
      </c>
      <c r="H1364" s="362">
        <v>250</v>
      </c>
      <c r="I1364" s="363">
        <v>3.8800355100849886E-4</v>
      </c>
      <c r="J1364" s="363">
        <v>3.1040284080679905E-6</v>
      </c>
      <c r="K1364" s="362">
        <v>0</v>
      </c>
    </row>
    <row r="1365" spans="2:11" ht="14.1" customHeight="1" x14ac:dyDescent="0.2">
      <c r="B1365" s="309">
        <v>41537</v>
      </c>
      <c r="C1365" s="310" t="s">
        <v>639</v>
      </c>
      <c r="D1365" s="310" t="s">
        <v>541</v>
      </c>
      <c r="E1365" s="374" t="s">
        <v>1038</v>
      </c>
      <c r="F1365" s="362">
        <v>18</v>
      </c>
      <c r="G1365" s="362">
        <f t="shared" si="21"/>
        <v>325</v>
      </c>
      <c r="H1365" s="362">
        <v>5850</v>
      </c>
      <c r="I1365" s="363">
        <v>9.0792830935988722E-3</v>
      </c>
      <c r="J1365" s="363">
        <v>2.7936255672611915E-5</v>
      </c>
      <c r="K1365" s="362">
        <v>0</v>
      </c>
    </row>
    <row r="1366" spans="2:11" ht="14.1" customHeight="1" x14ac:dyDescent="0.2">
      <c r="B1366" s="309">
        <v>41537</v>
      </c>
      <c r="C1366" s="310" t="s">
        <v>754</v>
      </c>
      <c r="D1366" s="310" t="s">
        <v>541</v>
      </c>
      <c r="E1366" s="374" t="s">
        <v>1034</v>
      </c>
      <c r="F1366" s="362">
        <v>12</v>
      </c>
      <c r="G1366" s="362">
        <f t="shared" si="21"/>
        <v>315</v>
      </c>
      <c r="H1366" s="362">
        <v>3780</v>
      </c>
      <c r="I1366" s="363">
        <v>5.8666136912485026E-3</v>
      </c>
      <c r="J1366" s="363">
        <v>1.8624170448407944E-5</v>
      </c>
      <c r="K1366" s="362">
        <v>0</v>
      </c>
    </row>
    <row r="1367" spans="2:11" ht="14.1" customHeight="1" x14ac:dyDescent="0.2">
      <c r="B1367" s="309">
        <v>41537</v>
      </c>
      <c r="C1367" s="310" t="s">
        <v>758</v>
      </c>
      <c r="D1367" s="310" t="s">
        <v>541</v>
      </c>
      <c r="E1367" s="374" t="s">
        <v>1035</v>
      </c>
      <c r="F1367" s="362">
        <v>3</v>
      </c>
      <c r="G1367" s="362">
        <f t="shared" si="21"/>
        <v>410</v>
      </c>
      <c r="H1367" s="362">
        <v>1230</v>
      </c>
      <c r="I1367" s="363">
        <v>1.9089774709618143E-3</v>
      </c>
      <c r="J1367" s="363">
        <v>4.6560426121019861E-6</v>
      </c>
      <c r="K1367" s="362">
        <v>0</v>
      </c>
    </row>
    <row r="1368" spans="2:11" ht="14.1" customHeight="1" x14ac:dyDescent="0.2">
      <c r="B1368" s="309">
        <v>41539</v>
      </c>
      <c r="C1368" s="310" t="s">
        <v>963</v>
      </c>
      <c r="D1368" s="310" t="s">
        <v>856</v>
      </c>
      <c r="E1368" s="374" t="s">
        <v>1039</v>
      </c>
      <c r="F1368" s="362">
        <v>1</v>
      </c>
      <c r="G1368" s="362">
        <f t="shared" si="21"/>
        <v>300</v>
      </c>
      <c r="H1368" s="362">
        <v>300</v>
      </c>
      <c r="I1368" s="363">
        <v>4.656042612101986E-4</v>
      </c>
      <c r="J1368" s="363">
        <v>1.5520142040339952E-6</v>
      </c>
      <c r="K1368" s="362">
        <v>0</v>
      </c>
    </row>
    <row r="1369" spans="2:11" ht="14.1" customHeight="1" x14ac:dyDescent="0.2">
      <c r="B1369" s="309">
        <v>41539</v>
      </c>
      <c r="C1369" s="310" t="s">
        <v>832</v>
      </c>
      <c r="D1369" s="310" t="s">
        <v>541</v>
      </c>
      <c r="E1369" s="374" t="s">
        <v>1034</v>
      </c>
      <c r="F1369" s="362">
        <v>185</v>
      </c>
      <c r="G1369" s="362">
        <f t="shared" si="21"/>
        <v>420</v>
      </c>
      <c r="H1369" s="362">
        <v>77700</v>
      </c>
      <c r="I1369" s="363">
        <v>0.12059150365344144</v>
      </c>
      <c r="J1369" s="363">
        <v>2.8712262774628915E-4</v>
      </c>
      <c r="K1369" s="362">
        <v>0</v>
      </c>
    </row>
    <row r="1370" spans="2:11" ht="14.1" customHeight="1" x14ac:dyDescent="0.2">
      <c r="B1370" s="309">
        <v>41539</v>
      </c>
      <c r="C1370" s="310" t="s">
        <v>1004</v>
      </c>
      <c r="D1370" s="310" t="s">
        <v>856</v>
      </c>
      <c r="E1370" s="374" t="s">
        <v>1037</v>
      </c>
      <c r="F1370" s="362">
        <v>10</v>
      </c>
      <c r="G1370" s="362">
        <f t="shared" si="21"/>
        <v>660</v>
      </c>
      <c r="H1370" s="362">
        <v>6600</v>
      </c>
      <c r="I1370" s="363">
        <v>1.0243293746624369E-2</v>
      </c>
      <c r="J1370" s="363">
        <v>1.5520142040339953E-5</v>
      </c>
      <c r="K1370" s="362">
        <v>0</v>
      </c>
    </row>
    <row r="1371" spans="2:11" ht="14.1" customHeight="1" x14ac:dyDescent="0.2">
      <c r="B1371" s="309">
        <v>41539</v>
      </c>
      <c r="C1371" s="310" t="s">
        <v>609</v>
      </c>
      <c r="D1371" s="310" t="s">
        <v>541</v>
      </c>
      <c r="E1371" s="374" t="s">
        <v>1040</v>
      </c>
      <c r="F1371" s="362">
        <v>3</v>
      </c>
      <c r="G1371" s="362">
        <f t="shared" si="21"/>
        <v>705</v>
      </c>
      <c r="H1371" s="362">
        <v>2115</v>
      </c>
      <c r="I1371" s="363">
        <v>3.2825100415319001E-3</v>
      </c>
      <c r="J1371" s="363">
        <v>4.6560426121019861E-6</v>
      </c>
      <c r="K1371" s="362">
        <v>0</v>
      </c>
    </row>
    <row r="1372" spans="2:11" ht="14.1" customHeight="1" x14ac:dyDescent="0.2">
      <c r="B1372" s="309">
        <v>41540</v>
      </c>
      <c r="C1372" s="310" t="s">
        <v>786</v>
      </c>
      <c r="D1372" s="310" t="s">
        <v>541</v>
      </c>
      <c r="E1372" s="374" t="s">
        <v>1034</v>
      </c>
      <c r="F1372" s="362">
        <v>271</v>
      </c>
      <c r="G1372" s="362">
        <f t="shared" si="21"/>
        <v>285</v>
      </c>
      <c r="H1372" s="362">
        <v>77235</v>
      </c>
      <c r="I1372" s="363">
        <v>0.11986981704856563</v>
      </c>
      <c r="J1372" s="363">
        <v>4.2059584929321275E-4</v>
      </c>
      <c r="K1372" s="362">
        <v>0</v>
      </c>
    </row>
    <row r="1373" spans="2:11" ht="14.1" customHeight="1" x14ac:dyDescent="0.2">
      <c r="B1373" s="309">
        <v>41540</v>
      </c>
      <c r="C1373" s="310" t="s">
        <v>700</v>
      </c>
      <c r="D1373" s="310" t="s">
        <v>541</v>
      </c>
      <c r="E1373" s="374" t="s">
        <v>1034</v>
      </c>
      <c r="F1373" s="362">
        <v>221</v>
      </c>
      <c r="G1373" s="362">
        <f t="shared" si="21"/>
        <v>365</v>
      </c>
      <c r="H1373" s="362">
        <v>80665</v>
      </c>
      <c r="I1373" s="363">
        <v>0.12519322576840222</v>
      </c>
      <c r="J1373" s="363">
        <v>3.4299513909151296E-4</v>
      </c>
      <c r="K1373" s="362">
        <v>0</v>
      </c>
    </row>
    <row r="1374" spans="2:11" ht="14.1" customHeight="1" x14ac:dyDescent="0.2">
      <c r="B1374" s="309">
        <v>41541</v>
      </c>
      <c r="C1374" s="310" t="s">
        <v>555</v>
      </c>
      <c r="D1374" s="310" t="s">
        <v>541</v>
      </c>
      <c r="E1374" s="374" t="s">
        <v>1034</v>
      </c>
      <c r="F1374" s="362">
        <v>77</v>
      </c>
      <c r="G1374" s="362">
        <f t="shared" si="21"/>
        <v>255</v>
      </c>
      <c r="H1374" s="362">
        <v>19635</v>
      </c>
      <c r="I1374" s="363">
        <v>3.0473798896207497E-2</v>
      </c>
      <c r="J1374" s="363">
        <v>1.1950509371061764E-4</v>
      </c>
      <c r="K1374" s="362">
        <v>0</v>
      </c>
    </row>
    <row r="1375" spans="2:11" ht="14.1" customHeight="1" x14ac:dyDescent="0.2">
      <c r="B1375" s="309">
        <v>41541</v>
      </c>
      <c r="C1375" s="310" t="s">
        <v>649</v>
      </c>
      <c r="D1375" s="310" t="s">
        <v>856</v>
      </c>
      <c r="E1375" s="374" t="s">
        <v>1034</v>
      </c>
      <c r="F1375" s="362">
        <v>70</v>
      </c>
      <c r="G1375" s="362">
        <f t="shared" si="21"/>
        <v>330</v>
      </c>
      <c r="H1375" s="362">
        <v>23100</v>
      </c>
      <c r="I1375" s="363">
        <v>3.5851528113185295E-2</v>
      </c>
      <c r="J1375" s="363">
        <v>1.0864099428237967E-4</v>
      </c>
      <c r="K1375" s="362">
        <v>0</v>
      </c>
    </row>
    <row r="1376" spans="2:11" ht="14.1" customHeight="1" x14ac:dyDescent="0.2">
      <c r="B1376" s="309">
        <v>41541</v>
      </c>
      <c r="C1376" s="310" t="s">
        <v>639</v>
      </c>
      <c r="D1376" s="310" t="s">
        <v>541</v>
      </c>
      <c r="E1376" s="374" t="s">
        <v>1038</v>
      </c>
      <c r="F1376" s="362">
        <v>13</v>
      </c>
      <c r="G1376" s="362">
        <f t="shared" si="21"/>
        <v>305</v>
      </c>
      <c r="H1376" s="362">
        <v>3965</v>
      </c>
      <c r="I1376" s="363">
        <v>6.1537363189947914E-3</v>
      </c>
      <c r="J1376" s="363">
        <v>2.0176184652441938E-5</v>
      </c>
      <c r="K1376" s="362">
        <v>0</v>
      </c>
    </row>
    <row r="1377" spans="2:11" ht="14.1" customHeight="1" x14ac:dyDescent="0.2">
      <c r="B1377" s="309">
        <v>41541</v>
      </c>
      <c r="C1377" s="310" t="s">
        <v>809</v>
      </c>
      <c r="D1377" s="310" t="s">
        <v>541</v>
      </c>
      <c r="E1377" s="374" t="s">
        <v>1035</v>
      </c>
      <c r="F1377" s="362">
        <v>37</v>
      </c>
      <c r="G1377" s="362">
        <f t="shared" si="21"/>
        <v>390</v>
      </c>
      <c r="H1377" s="362">
        <v>14430</v>
      </c>
      <c r="I1377" s="363">
        <v>2.2395564964210551E-2</v>
      </c>
      <c r="J1377" s="363">
        <v>5.7424525549257824E-5</v>
      </c>
      <c r="K1377" s="362">
        <v>0</v>
      </c>
    </row>
    <row r="1378" spans="2:11" ht="14.1" customHeight="1" x14ac:dyDescent="0.2">
      <c r="B1378" s="309">
        <v>41541</v>
      </c>
      <c r="C1378" s="310" t="s">
        <v>895</v>
      </c>
      <c r="D1378" s="310" t="s">
        <v>541</v>
      </c>
      <c r="E1378" s="374" t="s">
        <v>1035</v>
      </c>
      <c r="F1378" s="362">
        <v>9</v>
      </c>
      <c r="G1378" s="362">
        <f t="shared" si="21"/>
        <v>340</v>
      </c>
      <c r="H1378" s="362">
        <v>3060</v>
      </c>
      <c r="I1378" s="363">
        <v>4.7491634643440257E-3</v>
      </c>
      <c r="J1378" s="363">
        <v>1.3968127836305958E-5</v>
      </c>
      <c r="K1378" s="362">
        <v>0</v>
      </c>
    </row>
    <row r="1379" spans="2:11" ht="14.1" customHeight="1" x14ac:dyDescent="0.2">
      <c r="B1379" s="309">
        <v>41541</v>
      </c>
      <c r="C1379" s="310" t="s">
        <v>754</v>
      </c>
      <c r="D1379" s="310" t="s">
        <v>541</v>
      </c>
      <c r="E1379" s="374" t="s">
        <v>1036</v>
      </c>
      <c r="F1379" s="362">
        <v>45</v>
      </c>
      <c r="G1379" s="362">
        <f t="shared" si="21"/>
        <v>475</v>
      </c>
      <c r="H1379" s="362">
        <v>21375</v>
      </c>
      <c r="I1379" s="363">
        <v>3.3174303611226648E-2</v>
      </c>
      <c r="J1379" s="363">
        <v>6.9840639181529789E-5</v>
      </c>
      <c r="K1379" s="362">
        <v>0</v>
      </c>
    </row>
    <row r="1380" spans="2:11" ht="14.1" customHeight="1" x14ac:dyDescent="0.2">
      <c r="B1380" s="309">
        <v>41541</v>
      </c>
      <c r="C1380" s="310" t="s">
        <v>729</v>
      </c>
      <c r="D1380" s="310" t="s">
        <v>856</v>
      </c>
      <c r="E1380" s="374" t="s">
        <v>1034</v>
      </c>
      <c r="F1380" s="362">
        <v>89</v>
      </c>
      <c r="G1380" s="362">
        <f t="shared" si="21"/>
        <v>410</v>
      </c>
      <c r="H1380" s="362">
        <v>36490</v>
      </c>
      <c r="I1380" s="363">
        <v>5.6632998305200487E-2</v>
      </c>
      <c r="J1380" s="363">
        <v>1.3812926415902559E-4</v>
      </c>
      <c r="K1380" s="362">
        <v>0</v>
      </c>
    </row>
    <row r="1381" spans="2:11" ht="14.1" customHeight="1" x14ac:dyDescent="0.2">
      <c r="B1381" s="309">
        <v>41542</v>
      </c>
      <c r="C1381" s="310" t="s">
        <v>782</v>
      </c>
      <c r="D1381" s="310" t="s">
        <v>856</v>
      </c>
      <c r="E1381" s="374" t="s">
        <v>1035</v>
      </c>
      <c r="F1381" s="362">
        <v>52</v>
      </c>
      <c r="G1381" s="362">
        <f t="shared" si="21"/>
        <v>90</v>
      </c>
      <c r="H1381" s="362">
        <v>4680</v>
      </c>
      <c r="I1381" s="363">
        <v>7.2634264748790978E-3</v>
      </c>
      <c r="J1381" s="363">
        <v>8.0704738609767754E-5</v>
      </c>
      <c r="K1381" s="362">
        <v>0</v>
      </c>
    </row>
    <row r="1382" spans="2:11" ht="14.1" customHeight="1" x14ac:dyDescent="0.2">
      <c r="B1382" s="309">
        <v>41542</v>
      </c>
      <c r="C1382" s="310" t="s">
        <v>896</v>
      </c>
      <c r="D1382" s="310" t="s">
        <v>856</v>
      </c>
      <c r="E1382" s="374" t="s">
        <v>1034</v>
      </c>
      <c r="F1382" s="362">
        <v>10</v>
      </c>
      <c r="G1382" s="362">
        <f t="shared" si="21"/>
        <v>165</v>
      </c>
      <c r="H1382" s="362">
        <v>1650</v>
      </c>
      <c r="I1382" s="363">
        <v>2.5608234366560922E-3</v>
      </c>
      <c r="J1382" s="363">
        <v>1.5520142040339953E-5</v>
      </c>
      <c r="K1382" s="362">
        <v>0</v>
      </c>
    </row>
    <row r="1383" spans="2:11" ht="14.1" customHeight="1" x14ac:dyDescent="0.2">
      <c r="B1383" s="309">
        <v>41542</v>
      </c>
      <c r="C1383" s="310" t="s">
        <v>775</v>
      </c>
      <c r="D1383" s="310" t="s">
        <v>541</v>
      </c>
      <c r="E1383" s="374" t="s">
        <v>1034</v>
      </c>
      <c r="F1383" s="362">
        <v>49</v>
      </c>
      <c r="G1383" s="362">
        <f t="shared" si="21"/>
        <v>240</v>
      </c>
      <c r="H1383" s="362">
        <v>11760</v>
      </c>
      <c r="I1383" s="363">
        <v>1.8251687039439784E-2</v>
      </c>
      <c r="J1383" s="363">
        <v>7.6048695997665765E-5</v>
      </c>
      <c r="K1383" s="362">
        <v>0</v>
      </c>
    </row>
    <row r="1384" spans="2:11" ht="14.1" customHeight="1" x14ac:dyDescent="0.2">
      <c r="B1384" s="309">
        <v>41542</v>
      </c>
      <c r="C1384" s="310" t="s">
        <v>639</v>
      </c>
      <c r="D1384" s="310" t="s">
        <v>856</v>
      </c>
      <c r="E1384" s="374" t="s">
        <v>1038</v>
      </c>
      <c r="F1384" s="362">
        <v>8</v>
      </c>
      <c r="G1384" s="362">
        <f t="shared" si="21"/>
        <v>295</v>
      </c>
      <c r="H1384" s="362">
        <v>2360</v>
      </c>
      <c r="I1384" s="363">
        <v>3.6627535215202288E-3</v>
      </c>
      <c r="J1384" s="363">
        <v>1.2416113632271962E-5</v>
      </c>
      <c r="K1384" s="362">
        <v>0</v>
      </c>
    </row>
    <row r="1385" spans="2:11" ht="14.1" customHeight="1" x14ac:dyDescent="0.2">
      <c r="B1385" s="309">
        <v>41542</v>
      </c>
      <c r="C1385" s="310" t="s">
        <v>698</v>
      </c>
      <c r="D1385" s="310" t="s">
        <v>541</v>
      </c>
      <c r="E1385" s="374" t="s">
        <v>1034</v>
      </c>
      <c r="F1385" s="362">
        <v>56</v>
      </c>
      <c r="G1385" s="362">
        <f t="shared" si="21"/>
        <v>270</v>
      </c>
      <c r="H1385" s="362">
        <v>15120</v>
      </c>
      <c r="I1385" s="363">
        <v>2.346645476499401E-2</v>
      </c>
      <c r="J1385" s="363">
        <v>8.6912795425903743E-5</v>
      </c>
      <c r="K1385" s="362">
        <v>0</v>
      </c>
    </row>
    <row r="1386" spans="2:11" ht="14.1" customHeight="1" x14ac:dyDescent="0.2">
      <c r="B1386" s="309">
        <v>41542</v>
      </c>
      <c r="C1386" s="310" t="s">
        <v>566</v>
      </c>
      <c r="D1386" s="310" t="s">
        <v>856</v>
      </c>
      <c r="E1386" s="374" t="s">
        <v>1035</v>
      </c>
      <c r="F1386" s="362">
        <v>23</v>
      </c>
      <c r="G1386" s="362">
        <f t="shared" si="21"/>
        <v>440</v>
      </c>
      <c r="H1386" s="362">
        <v>10120</v>
      </c>
      <c r="I1386" s="363">
        <v>1.5706383744824033E-2</v>
      </c>
      <c r="J1386" s="363">
        <v>3.5696326692781895E-5</v>
      </c>
      <c r="K1386" s="362">
        <v>0</v>
      </c>
    </row>
    <row r="1387" spans="2:11" ht="14.1" customHeight="1" x14ac:dyDescent="0.2">
      <c r="B1387" s="309">
        <v>41542</v>
      </c>
      <c r="C1387" s="310" t="s">
        <v>909</v>
      </c>
      <c r="D1387" s="310" t="s">
        <v>856</v>
      </c>
      <c r="E1387" s="374" t="s">
        <v>1034</v>
      </c>
      <c r="F1387" s="362">
        <v>63</v>
      </c>
      <c r="G1387" s="362">
        <f t="shared" si="21"/>
        <v>510</v>
      </c>
      <c r="H1387" s="362">
        <v>32130</v>
      </c>
      <c r="I1387" s="363">
        <v>4.9866216375612268E-2</v>
      </c>
      <c r="J1387" s="363">
        <v>9.7776894854141708E-5</v>
      </c>
      <c r="K1387" s="362">
        <v>0</v>
      </c>
    </row>
    <row r="1388" spans="2:11" ht="14.1" customHeight="1" x14ac:dyDescent="0.2">
      <c r="B1388" s="309">
        <v>41543</v>
      </c>
      <c r="C1388" s="310" t="s">
        <v>569</v>
      </c>
      <c r="D1388" s="310" t="s">
        <v>541</v>
      </c>
      <c r="E1388" s="374" t="s">
        <v>1035</v>
      </c>
      <c r="F1388" s="362">
        <v>13</v>
      </c>
      <c r="G1388" s="362">
        <f t="shared" si="21"/>
        <v>95</v>
      </c>
      <c r="H1388" s="362">
        <v>1235</v>
      </c>
      <c r="I1388" s="363">
        <v>1.9167375419819842E-3</v>
      </c>
      <c r="J1388" s="363">
        <v>2.0176184652441938E-5</v>
      </c>
      <c r="K1388" s="362">
        <v>0</v>
      </c>
    </row>
    <row r="1389" spans="2:11" ht="14.1" customHeight="1" x14ac:dyDescent="0.2">
      <c r="B1389" s="309">
        <v>41543</v>
      </c>
      <c r="C1389" s="310" t="s">
        <v>735</v>
      </c>
      <c r="D1389" s="310" t="s">
        <v>856</v>
      </c>
      <c r="E1389" s="374" t="s">
        <v>1034</v>
      </c>
      <c r="F1389" s="362">
        <v>55</v>
      </c>
      <c r="G1389" s="362">
        <f t="shared" si="21"/>
        <v>220</v>
      </c>
      <c r="H1389" s="362">
        <v>12100</v>
      </c>
      <c r="I1389" s="363">
        <v>1.8779371868811342E-2</v>
      </c>
      <c r="J1389" s="363">
        <v>8.5360781221869742E-5</v>
      </c>
      <c r="K1389" s="362">
        <v>0</v>
      </c>
    </row>
    <row r="1390" spans="2:11" ht="14.1" customHeight="1" x14ac:dyDescent="0.2">
      <c r="B1390" s="309">
        <v>41543</v>
      </c>
      <c r="C1390" s="310" t="s">
        <v>639</v>
      </c>
      <c r="D1390" s="310" t="s">
        <v>541</v>
      </c>
      <c r="E1390" s="374" t="s">
        <v>1038</v>
      </c>
      <c r="F1390" s="362">
        <v>15</v>
      </c>
      <c r="G1390" s="362">
        <f t="shared" si="21"/>
        <v>255</v>
      </c>
      <c r="H1390" s="362">
        <v>3825</v>
      </c>
      <c r="I1390" s="363">
        <v>5.9364543304300322E-3</v>
      </c>
      <c r="J1390" s="363">
        <v>2.328021306050993E-5</v>
      </c>
      <c r="K1390" s="362">
        <v>0</v>
      </c>
    </row>
    <row r="1391" spans="2:11" ht="14.1" customHeight="1" x14ac:dyDescent="0.2">
      <c r="B1391" s="309">
        <v>41543</v>
      </c>
      <c r="C1391" s="310" t="s">
        <v>818</v>
      </c>
      <c r="D1391" s="310" t="s">
        <v>541</v>
      </c>
      <c r="E1391" s="374"/>
      <c r="F1391" s="362">
        <v>13</v>
      </c>
      <c r="G1391" s="362">
        <f t="shared" si="21"/>
        <v>210</v>
      </c>
      <c r="H1391" s="362">
        <v>2730</v>
      </c>
      <c r="I1391" s="363">
        <v>4.236998777012807E-3</v>
      </c>
      <c r="J1391" s="363">
        <v>2.0176184652441938E-5</v>
      </c>
      <c r="K1391" s="362">
        <v>0</v>
      </c>
    </row>
    <row r="1392" spans="2:11" ht="14.1" customHeight="1" x14ac:dyDescent="0.2">
      <c r="B1392" s="309">
        <v>41543</v>
      </c>
      <c r="C1392" s="310" t="s">
        <v>851</v>
      </c>
      <c r="D1392" s="310" t="s">
        <v>541</v>
      </c>
      <c r="E1392" s="374" t="s">
        <v>1038</v>
      </c>
      <c r="F1392" s="362">
        <v>97</v>
      </c>
      <c r="G1392" s="362">
        <f t="shared" si="21"/>
        <v>315</v>
      </c>
      <c r="H1392" s="362">
        <v>30555</v>
      </c>
      <c r="I1392" s="363">
        <v>4.7421794004258729E-2</v>
      </c>
      <c r="J1392" s="363">
        <v>1.5054537779129754E-4</v>
      </c>
      <c r="K1392" s="362">
        <v>0</v>
      </c>
    </row>
    <row r="1393" spans="2:11" ht="14.1" customHeight="1" x14ac:dyDescent="0.2">
      <c r="B1393" s="309">
        <v>41543</v>
      </c>
      <c r="C1393" s="310" t="s">
        <v>854</v>
      </c>
      <c r="D1393" s="310" t="s">
        <v>541</v>
      </c>
      <c r="E1393" s="374" t="s">
        <v>1037</v>
      </c>
      <c r="F1393" s="362">
        <v>267</v>
      </c>
      <c r="G1393" s="362">
        <f t="shared" si="21"/>
        <v>375</v>
      </c>
      <c r="H1393" s="362">
        <v>100125</v>
      </c>
      <c r="I1393" s="363">
        <v>0.15539542217890379</v>
      </c>
      <c r="J1393" s="363">
        <v>4.1438779247707675E-4</v>
      </c>
      <c r="K1393" s="362">
        <v>0</v>
      </c>
    </row>
    <row r="1394" spans="2:11" ht="14.1" customHeight="1" x14ac:dyDescent="0.2">
      <c r="B1394" s="309">
        <v>41543</v>
      </c>
      <c r="C1394" s="310" t="s">
        <v>893</v>
      </c>
      <c r="D1394" s="310" t="s">
        <v>541</v>
      </c>
      <c r="E1394" s="374" t="s">
        <v>1034</v>
      </c>
      <c r="F1394" s="362">
        <v>12</v>
      </c>
      <c r="G1394" s="362">
        <f t="shared" si="21"/>
        <v>335</v>
      </c>
      <c r="H1394" s="362">
        <v>4020</v>
      </c>
      <c r="I1394" s="363">
        <v>6.2390971002166612E-3</v>
      </c>
      <c r="J1394" s="363">
        <v>1.8624170448407944E-5</v>
      </c>
      <c r="K1394" s="362">
        <v>0</v>
      </c>
    </row>
    <row r="1395" spans="2:11" ht="14.1" customHeight="1" x14ac:dyDescent="0.2">
      <c r="B1395" s="309">
        <v>41543</v>
      </c>
      <c r="C1395" s="310" t="s">
        <v>907</v>
      </c>
      <c r="D1395" s="310" t="s">
        <v>541</v>
      </c>
      <c r="E1395" s="374" t="s">
        <v>1037</v>
      </c>
      <c r="F1395" s="362">
        <v>41</v>
      </c>
      <c r="G1395" s="362">
        <f t="shared" si="21"/>
        <v>360</v>
      </c>
      <c r="H1395" s="362">
        <v>14760</v>
      </c>
      <c r="I1395" s="363">
        <v>2.290772965154177E-2</v>
      </c>
      <c r="J1395" s="363">
        <v>6.3632582365393813E-5</v>
      </c>
      <c r="K1395" s="362">
        <v>0</v>
      </c>
    </row>
    <row r="1396" spans="2:11" ht="14.1" customHeight="1" x14ac:dyDescent="0.2">
      <c r="B1396" s="309">
        <v>41543</v>
      </c>
      <c r="C1396" s="310" t="s">
        <v>700</v>
      </c>
      <c r="D1396" s="310" t="s">
        <v>541</v>
      </c>
      <c r="E1396" s="374" t="s">
        <v>1034</v>
      </c>
      <c r="F1396" s="362">
        <v>257</v>
      </c>
      <c r="G1396" s="362">
        <f t="shared" si="21"/>
        <v>395</v>
      </c>
      <c r="H1396" s="362">
        <v>101515</v>
      </c>
      <c r="I1396" s="363">
        <v>0.15755272192251105</v>
      </c>
      <c r="J1396" s="363">
        <v>3.9886765043673682E-4</v>
      </c>
      <c r="K1396" s="362">
        <v>0</v>
      </c>
    </row>
    <row r="1397" spans="2:11" ht="14.1" customHeight="1" x14ac:dyDescent="0.2">
      <c r="B1397" s="309">
        <v>41543</v>
      </c>
      <c r="C1397" s="310" t="s">
        <v>569</v>
      </c>
      <c r="D1397" s="310" t="s">
        <v>541</v>
      </c>
      <c r="E1397" s="374" t="s">
        <v>1035</v>
      </c>
      <c r="F1397" s="362">
        <v>37</v>
      </c>
      <c r="G1397" s="362">
        <f t="shared" si="21"/>
        <v>390</v>
      </c>
      <c r="H1397" s="362">
        <v>14430</v>
      </c>
      <c r="I1397" s="363">
        <v>2.2395564964210551E-2</v>
      </c>
      <c r="J1397" s="363">
        <v>5.7424525549257824E-5</v>
      </c>
      <c r="K1397" s="362">
        <v>0</v>
      </c>
    </row>
    <row r="1398" spans="2:11" ht="14.1" customHeight="1" x14ac:dyDescent="0.2">
      <c r="B1398" s="309">
        <v>41544</v>
      </c>
      <c r="C1398" s="310" t="s">
        <v>741</v>
      </c>
      <c r="D1398" s="310" t="s">
        <v>856</v>
      </c>
      <c r="E1398" s="374" t="s">
        <v>1035</v>
      </c>
      <c r="F1398" s="362">
        <v>2</v>
      </c>
      <c r="G1398" s="362">
        <f t="shared" si="21"/>
        <v>120</v>
      </c>
      <c r="H1398" s="362">
        <v>240</v>
      </c>
      <c r="I1398" s="363">
        <v>3.7248340896815888E-4</v>
      </c>
      <c r="J1398" s="363">
        <v>3.1040284080679905E-6</v>
      </c>
      <c r="K1398" s="362">
        <v>0</v>
      </c>
    </row>
    <row r="1399" spans="2:11" ht="14.1" customHeight="1" x14ac:dyDescent="0.2">
      <c r="B1399" s="309">
        <v>41544</v>
      </c>
      <c r="C1399" s="310" t="s">
        <v>639</v>
      </c>
      <c r="D1399" s="310" t="s">
        <v>541</v>
      </c>
      <c r="E1399" s="374" t="s">
        <v>1038</v>
      </c>
      <c r="F1399" s="362">
        <v>13</v>
      </c>
      <c r="G1399" s="362">
        <f t="shared" si="21"/>
        <v>255</v>
      </c>
      <c r="H1399" s="362">
        <v>3315</v>
      </c>
      <c r="I1399" s="363">
        <v>5.1449270863726942E-3</v>
      </c>
      <c r="J1399" s="363">
        <v>2.0176184652441938E-5</v>
      </c>
      <c r="K1399" s="362">
        <v>0</v>
      </c>
    </row>
    <row r="1400" spans="2:11" ht="14.1" customHeight="1" x14ac:dyDescent="0.2">
      <c r="B1400" s="309">
        <v>41544</v>
      </c>
      <c r="C1400" s="310" t="s">
        <v>907</v>
      </c>
      <c r="D1400" s="310" t="s">
        <v>541</v>
      </c>
      <c r="E1400" s="374"/>
      <c r="F1400" s="362">
        <v>6</v>
      </c>
      <c r="G1400" s="362">
        <f t="shared" si="21"/>
        <v>150</v>
      </c>
      <c r="H1400" s="362">
        <v>900</v>
      </c>
      <c r="I1400" s="363">
        <v>1.3968127836305958E-3</v>
      </c>
      <c r="J1400" s="363">
        <v>9.3120852242039722E-6</v>
      </c>
      <c r="K1400" s="362">
        <v>0</v>
      </c>
    </row>
    <row r="1401" spans="2:11" ht="14.1" customHeight="1" x14ac:dyDescent="0.2">
      <c r="B1401" s="309">
        <v>41544</v>
      </c>
      <c r="C1401" s="310" t="s">
        <v>566</v>
      </c>
      <c r="D1401" s="310" t="s">
        <v>541</v>
      </c>
      <c r="E1401" s="374" t="s">
        <v>1035</v>
      </c>
      <c r="F1401" s="362">
        <v>33</v>
      </c>
      <c r="G1401" s="362">
        <f t="shared" si="21"/>
        <v>405</v>
      </c>
      <c r="H1401" s="362">
        <v>13365</v>
      </c>
      <c r="I1401" s="363">
        <v>2.0742669836914349E-2</v>
      </c>
      <c r="J1401" s="363">
        <v>5.1216468733121848E-5</v>
      </c>
      <c r="K1401" s="362">
        <v>0</v>
      </c>
    </row>
    <row r="1402" spans="2:11" ht="14.1" customHeight="1" x14ac:dyDescent="0.2">
      <c r="B1402" s="309">
        <v>41544</v>
      </c>
      <c r="C1402" s="310" t="s">
        <v>754</v>
      </c>
      <c r="D1402" s="310" t="s">
        <v>856</v>
      </c>
      <c r="E1402" s="374" t="s">
        <v>1035</v>
      </c>
      <c r="F1402" s="362">
        <v>56</v>
      </c>
      <c r="G1402" s="362">
        <f t="shared" si="21"/>
        <v>495</v>
      </c>
      <c r="H1402" s="362">
        <v>27720</v>
      </c>
      <c r="I1402" s="363">
        <v>4.302183373582235E-2</v>
      </c>
      <c r="J1402" s="363">
        <v>8.6912795425903743E-5</v>
      </c>
      <c r="K1402" s="362">
        <v>0</v>
      </c>
    </row>
    <row r="1403" spans="2:11" ht="14.1" customHeight="1" x14ac:dyDescent="0.2">
      <c r="B1403" s="309">
        <v>41544</v>
      </c>
      <c r="C1403" s="310" t="s">
        <v>758</v>
      </c>
      <c r="D1403" s="310" t="s">
        <v>541</v>
      </c>
      <c r="E1403" s="374" t="s">
        <v>1035</v>
      </c>
      <c r="F1403" s="362">
        <v>1</v>
      </c>
      <c r="G1403" s="362">
        <f t="shared" si="21"/>
        <v>330</v>
      </c>
      <c r="H1403" s="362">
        <v>330</v>
      </c>
      <c r="I1403" s="363">
        <v>5.1216468733121848E-4</v>
      </c>
      <c r="J1403" s="363">
        <v>1.5520142040339952E-6</v>
      </c>
      <c r="K1403" s="362">
        <v>0</v>
      </c>
    </row>
    <row r="1404" spans="2:11" ht="14.1" customHeight="1" x14ac:dyDescent="0.2">
      <c r="B1404" s="309">
        <v>41546</v>
      </c>
      <c r="C1404" s="310" t="s">
        <v>589</v>
      </c>
      <c r="D1404" s="310" t="s">
        <v>541</v>
      </c>
      <c r="E1404" s="374" t="s">
        <v>1034</v>
      </c>
      <c r="F1404" s="362">
        <v>22</v>
      </c>
      <c r="G1404" s="362">
        <f t="shared" si="21"/>
        <v>330</v>
      </c>
      <c r="H1404" s="362">
        <v>7260</v>
      </c>
      <c r="I1404" s="363">
        <v>1.1267623121286806E-2</v>
      </c>
      <c r="J1404" s="363">
        <v>3.4144312488747894E-5</v>
      </c>
      <c r="K1404" s="362">
        <v>0</v>
      </c>
    </row>
    <row r="1405" spans="2:11" ht="14.1" customHeight="1" x14ac:dyDescent="0.2">
      <c r="B1405" s="309">
        <v>41546</v>
      </c>
      <c r="C1405" s="310" t="s">
        <v>751</v>
      </c>
      <c r="D1405" s="310" t="s">
        <v>856</v>
      </c>
      <c r="E1405" s="374" t="s">
        <v>1034</v>
      </c>
      <c r="F1405" s="362">
        <v>2</v>
      </c>
      <c r="G1405" s="362">
        <f t="shared" si="21"/>
        <v>375</v>
      </c>
      <c r="H1405" s="362">
        <v>750</v>
      </c>
      <c r="I1405" s="363">
        <v>1.1640106530254966E-3</v>
      </c>
      <c r="J1405" s="363">
        <v>3.1040284080679905E-6</v>
      </c>
      <c r="K1405" s="362">
        <v>0</v>
      </c>
    </row>
    <row r="1406" spans="2:11" ht="14.1" customHeight="1" x14ac:dyDescent="0.2">
      <c r="B1406" s="309">
        <v>41546</v>
      </c>
      <c r="C1406" s="310" t="s">
        <v>634</v>
      </c>
      <c r="D1406" s="310" t="s">
        <v>541</v>
      </c>
      <c r="E1406" s="374" t="s">
        <v>1035</v>
      </c>
      <c r="F1406" s="362">
        <v>54</v>
      </c>
      <c r="G1406" s="362">
        <f t="shared" si="21"/>
        <v>360</v>
      </c>
      <c r="H1406" s="362">
        <v>19440</v>
      </c>
      <c r="I1406" s="363">
        <v>3.0171156126420868E-2</v>
      </c>
      <c r="J1406" s="363">
        <v>8.3808767017835742E-5</v>
      </c>
      <c r="K1406" s="362">
        <v>0</v>
      </c>
    </row>
    <row r="1407" spans="2:11" ht="14.1" customHeight="1" x14ac:dyDescent="0.2">
      <c r="B1407" s="309">
        <v>41546</v>
      </c>
      <c r="C1407" s="310" t="s">
        <v>821</v>
      </c>
      <c r="D1407" s="310" t="s">
        <v>541</v>
      </c>
      <c r="E1407" s="374" t="s">
        <v>1034</v>
      </c>
      <c r="F1407" s="362">
        <v>38</v>
      </c>
      <c r="G1407" s="362">
        <f t="shared" si="21"/>
        <v>465</v>
      </c>
      <c r="H1407" s="362">
        <v>17670</v>
      </c>
      <c r="I1407" s="363">
        <v>2.7424090985280699E-2</v>
      </c>
      <c r="J1407" s="363">
        <v>5.8976539753291825E-5</v>
      </c>
      <c r="K1407" s="362">
        <v>0</v>
      </c>
    </row>
    <row r="1408" spans="2:11" ht="14.1" customHeight="1" x14ac:dyDescent="0.2">
      <c r="B1408" s="309">
        <v>41546</v>
      </c>
      <c r="C1408" s="310" t="s">
        <v>828</v>
      </c>
      <c r="D1408" s="310" t="s">
        <v>541</v>
      </c>
      <c r="E1408" s="374" t="s">
        <v>1035</v>
      </c>
      <c r="F1408" s="362">
        <v>1</v>
      </c>
      <c r="G1408" s="362">
        <f t="shared" si="21"/>
        <v>635</v>
      </c>
      <c r="H1408" s="362">
        <v>635</v>
      </c>
      <c r="I1408" s="363">
        <v>9.8552901956158712E-4</v>
      </c>
      <c r="J1408" s="363">
        <v>1.5520142040339952E-6</v>
      </c>
      <c r="K1408" s="362">
        <v>0</v>
      </c>
    </row>
    <row r="1409" spans="2:11" ht="14.1" customHeight="1" x14ac:dyDescent="0.2">
      <c r="B1409" s="309">
        <v>41547</v>
      </c>
      <c r="C1409" s="310" t="s">
        <v>712</v>
      </c>
      <c r="D1409" s="310" t="s">
        <v>541</v>
      </c>
      <c r="E1409" s="374" t="s">
        <v>1037</v>
      </c>
      <c r="F1409" s="362">
        <v>37</v>
      </c>
      <c r="G1409" s="362">
        <f t="shared" si="21"/>
        <v>360</v>
      </c>
      <c r="H1409" s="362">
        <v>13320</v>
      </c>
      <c r="I1409" s="363">
        <v>2.0672829197732816E-2</v>
      </c>
      <c r="J1409" s="363">
        <v>5.7424525549257824E-5</v>
      </c>
      <c r="K1409" s="362">
        <v>0</v>
      </c>
    </row>
    <row r="1410" spans="2:11" ht="14.1" customHeight="1" x14ac:dyDescent="0.2">
      <c r="B1410" s="309">
        <v>41547</v>
      </c>
      <c r="C1410" s="310" t="s">
        <v>565</v>
      </c>
      <c r="D1410" s="310" t="s">
        <v>541</v>
      </c>
      <c r="E1410" s="374" t="s">
        <v>1035</v>
      </c>
      <c r="F1410" s="362">
        <v>12</v>
      </c>
      <c r="G1410" s="362">
        <f t="shared" si="21"/>
        <v>280</v>
      </c>
      <c r="H1410" s="362">
        <v>3360</v>
      </c>
      <c r="I1410" s="363">
        <v>5.2147677255542247E-3</v>
      </c>
      <c r="J1410" s="363">
        <v>1.8624170448407944E-5</v>
      </c>
      <c r="K1410" s="362">
        <v>0</v>
      </c>
    </row>
    <row r="1411" spans="2:11" ht="14.1" customHeight="1" x14ac:dyDescent="0.2">
      <c r="B1411" s="309">
        <v>41547</v>
      </c>
      <c r="C1411" s="310" t="s">
        <v>724</v>
      </c>
      <c r="D1411" s="310" t="s">
        <v>856</v>
      </c>
      <c r="E1411" s="374" t="s">
        <v>1034</v>
      </c>
      <c r="F1411" s="362">
        <v>136</v>
      </c>
      <c r="G1411" s="362">
        <f t="shared" si="21"/>
        <v>450</v>
      </c>
      <c r="H1411" s="362">
        <v>61200</v>
      </c>
      <c r="I1411" s="363">
        <v>9.4983269286880515E-2</v>
      </c>
      <c r="J1411" s="363">
        <v>2.1107393174862337E-4</v>
      </c>
      <c r="K1411" s="362">
        <v>0</v>
      </c>
    </row>
    <row r="1412" spans="2:11" ht="14.1" customHeight="1" x14ac:dyDescent="0.2">
      <c r="B1412" s="309">
        <v>41548</v>
      </c>
      <c r="C1412" s="310" t="s">
        <v>716</v>
      </c>
      <c r="D1412" s="310" t="s">
        <v>541</v>
      </c>
      <c r="E1412" s="374" t="s">
        <v>1039</v>
      </c>
      <c r="F1412" s="362">
        <v>248</v>
      </c>
      <c r="G1412" s="362">
        <f t="shared" si="21"/>
        <v>0</v>
      </c>
      <c r="H1412" s="362">
        <v>0</v>
      </c>
      <c r="I1412" s="363">
        <v>0</v>
      </c>
      <c r="J1412" s="363">
        <v>3.8509555959974909E-4</v>
      </c>
      <c r="K1412" s="362">
        <v>0</v>
      </c>
    </row>
    <row r="1413" spans="2:11" ht="14.1" customHeight="1" x14ac:dyDescent="0.2">
      <c r="B1413" s="309">
        <v>41548</v>
      </c>
      <c r="C1413" s="310" t="s">
        <v>639</v>
      </c>
      <c r="D1413" s="310" t="s">
        <v>541</v>
      </c>
      <c r="E1413" s="374" t="s">
        <v>1038</v>
      </c>
      <c r="F1413" s="362">
        <v>3</v>
      </c>
      <c r="G1413" s="362">
        <f t="shared" si="21"/>
        <v>245</v>
      </c>
      <c r="H1413" s="362">
        <v>735</v>
      </c>
      <c r="I1413" s="363">
        <v>1.1413114367169982E-3</v>
      </c>
      <c r="J1413" s="363">
        <v>4.6584140274163196E-6</v>
      </c>
      <c r="K1413" s="362">
        <v>0</v>
      </c>
    </row>
    <row r="1414" spans="2:11" ht="14.1" customHeight="1" x14ac:dyDescent="0.2">
      <c r="B1414" s="309">
        <v>41548</v>
      </c>
      <c r="C1414" s="310" t="s">
        <v>639</v>
      </c>
      <c r="D1414" s="310" t="s">
        <v>541</v>
      </c>
      <c r="E1414" s="374" t="s">
        <v>1038</v>
      </c>
      <c r="F1414" s="362">
        <v>10</v>
      </c>
      <c r="G1414" s="362">
        <f t="shared" si="21"/>
        <v>270</v>
      </c>
      <c r="H1414" s="362">
        <v>2700</v>
      </c>
      <c r="I1414" s="363">
        <v>4.1925726246746873E-3</v>
      </c>
      <c r="J1414" s="363">
        <v>1.5528046758054396E-5</v>
      </c>
      <c r="K1414" s="362">
        <v>0</v>
      </c>
    </row>
    <row r="1415" spans="2:11" ht="14.1" customHeight="1" x14ac:dyDescent="0.2">
      <c r="B1415" s="309">
        <v>41548</v>
      </c>
      <c r="C1415" s="310" t="s">
        <v>968</v>
      </c>
      <c r="D1415" s="310" t="s">
        <v>541</v>
      </c>
      <c r="E1415" s="374" t="s">
        <v>1034</v>
      </c>
      <c r="F1415" s="362">
        <v>538</v>
      </c>
      <c r="G1415" s="362">
        <f t="shared" si="21"/>
        <v>310</v>
      </c>
      <c r="H1415" s="362">
        <v>166780</v>
      </c>
      <c r="I1415" s="363">
        <v>0.25897676383083124</v>
      </c>
      <c r="J1415" s="363">
        <v>8.3540891558332665E-4</v>
      </c>
      <c r="K1415" s="362">
        <v>0</v>
      </c>
    </row>
    <row r="1416" spans="2:11" ht="14.1" customHeight="1" x14ac:dyDescent="0.2">
      <c r="B1416" s="309">
        <v>41548</v>
      </c>
      <c r="C1416" s="310" t="s">
        <v>639</v>
      </c>
      <c r="D1416" s="310" t="s">
        <v>856</v>
      </c>
      <c r="E1416" s="374" t="s">
        <v>1038</v>
      </c>
      <c r="F1416" s="362">
        <v>13</v>
      </c>
      <c r="G1416" s="362">
        <f t="shared" ref="G1416:G1479" si="22">H1416/F1416</f>
        <v>360</v>
      </c>
      <c r="H1416" s="362">
        <v>4680</v>
      </c>
      <c r="I1416" s="363">
        <v>7.2671258827694584E-3</v>
      </c>
      <c r="J1416" s="363">
        <v>2.0186460785470716E-5</v>
      </c>
      <c r="K1416" s="362">
        <v>0</v>
      </c>
    </row>
    <row r="1417" spans="2:11" ht="14.1" customHeight="1" x14ac:dyDescent="0.2">
      <c r="B1417" s="309">
        <v>41549</v>
      </c>
      <c r="C1417" s="310" t="s">
        <v>909</v>
      </c>
      <c r="D1417" s="310" t="s">
        <v>541</v>
      </c>
      <c r="E1417" s="374" t="s">
        <v>1034</v>
      </c>
      <c r="F1417" s="362">
        <v>85</v>
      </c>
      <c r="G1417" s="362">
        <f t="shared" si="22"/>
        <v>0</v>
      </c>
      <c r="H1417" s="362">
        <v>0</v>
      </c>
      <c r="I1417" s="363">
        <v>0</v>
      </c>
      <c r="J1417" s="363">
        <v>1.3198839744346238E-4</v>
      </c>
      <c r="K1417" s="362">
        <v>0</v>
      </c>
    </row>
    <row r="1418" spans="2:11" ht="14.1" customHeight="1" x14ac:dyDescent="0.2">
      <c r="B1418" s="309">
        <v>41549</v>
      </c>
      <c r="C1418" s="310" t="s">
        <v>870</v>
      </c>
      <c r="D1418" s="310" t="s">
        <v>541</v>
      </c>
      <c r="E1418" s="374" t="s">
        <v>1034</v>
      </c>
      <c r="F1418" s="362">
        <v>34</v>
      </c>
      <c r="G1418" s="362">
        <f t="shared" si="22"/>
        <v>300</v>
      </c>
      <c r="H1418" s="362">
        <v>10200</v>
      </c>
      <c r="I1418" s="363">
        <v>1.5838607693215486E-2</v>
      </c>
      <c r="J1418" s="363">
        <v>5.2795358977384953E-5</v>
      </c>
      <c r="K1418" s="362">
        <v>0</v>
      </c>
    </row>
    <row r="1419" spans="2:11" ht="14.1" customHeight="1" x14ac:dyDescent="0.2">
      <c r="B1419" s="309">
        <v>41549</v>
      </c>
      <c r="C1419" s="310" t="s">
        <v>639</v>
      </c>
      <c r="D1419" s="310" t="s">
        <v>541</v>
      </c>
      <c r="E1419" s="374" t="s">
        <v>1038</v>
      </c>
      <c r="F1419" s="362">
        <v>49</v>
      </c>
      <c r="G1419" s="362">
        <f t="shared" si="22"/>
        <v>320</v>
      </c>
      <c r="H1419" s="362">
        <v>15680</v>
      </c>
      <c r="I1419" s="363">
        <v>2.4347977316629296E-2</v>
      </c>
      <c r="J1419" s="363">
        <v>7.6087429114466554E-5</v>
      </c>
      <c r="K1419" s="362">
        <v>0</v>
      </c>
    </row>
    <row r="1420" spans="2:11" ht="14.1" customHeight="1" x14ac:dyDescent="0.2">
      <c r="B1420" s="309">
        <v>41549</v>
      </c>
      <c r="C1420" s="310" t="s">
        <v>773</v>
      </c>
      <c r="D1420" s="310" t="s">
        <v>541</v>
      </c>
      <c r="E1420" s="374" t="s">
        <v>1034</v>
      </c>
      <c r="F1420" s="362">
        <v>157</v>
      </c>
      <c r="G1420" s="362">
        <f t="shared" si="22"/>
        <v>420</v>
      </c>
      <c r="H1420" s="362">
        <v>65940</v>
      </c>
      <c r="I1420" s="363">
        <v>0.1023919403226107</v>
      </c>
      <c r="J1420" s="363">
        <v>2.4379033410145404E-4</v>
      </c>
      <c r="K1420" s="362">
        <v>0</v>
      </c>
    </row>
    <row r="1421" spans="2:11" ht="14.1" customHeight="1" x14ac:dyDescent="0.2">
      <c r="B1421" s="309">
        <v>41550</v>
      </c>
      <c r="C1421" s="310" t="s">
        <v>957</v>
      </c>
      <c r="D1421" s="310" t="s">
        <v>541</v>
      </c>
      <c r="E1421" s="374" t="s">
        <v>1034</v>
      </c>
      <c r="F1421" s="362">
        <v>20</v>
      </c>
      <c r="G1421" s="362">
        <f t="shared" si="22"/>
        <v>180</v>
      </c>
      <c r="H1421" s="362">
        <v>3600</v>
      </c>
      <c r="I1421" s="363">
        <v>5.5900968328995836E-3</v>
      </c>
      <c r="J1421" s="363">
        <v>3.1056093516108793E-5</v>
      </c>
      <c r="K1421" s="362">
        <v>0</v>
      </c>
    </row>
    <row r="1422" spans="2:11" ht="14.1" customHeight="1" x14ac:dyDescent="0.2">
      <c r="B1422" s="309">
        <v>41550</v>
      </c>
      <c r="C1422" s="310" t="s">
        <v>854</v>
      </c>
      <c r="D1422" s="310" t="s">
        <v>541</v>
      </c>
      <c r="E1422" s="374" t="s">
        <v>1037</v>
      </c>
      <c r="F1422" s="362">
        <v>2</v>
      </c>
      <c r="G1422" s="362">
        <f t="shared" si="22"/>
        <v>345</v>
      </c>
      <c r="H1422" s="362">
        <v>690</v>
      </c>
      <c r="I1422" s="363">
        <v>1.0714352263057534E-3</v>
      </c>
      <c r="J1422" s="363">
        <v>3.1056093516108794E-6</v>
      </c>
      <c r="K1422" s="362">
        <v>0</v>
      </c>
    </row>
    <row r="1423" spans="2:11" ht="14.1" customHeight="1" x14ac:dyDescent="0.2">
      <c r="B1423" s="309">
        <v>41550</v>
      </c>
      <c r="C1423" s="310" t="s">
        <v>639</v>
      </c>
      <c r="D1423" s="310" t="s">
        <v>856</v>
      </c>
      <c r="E1423" s="374" t="s">
        <v>1038</v>
      </c>
      <c r="F1423" s="362">
        <v>18</v>
      </c>
      <c r="G1423" s="362">
        <f t="shared" si="22"/>
        <v>330</v>
      </c>
      <c r="H1423" s="362">
        <v>5940</v>
      </c>
      <c r="I1423" s="363">
        <v>9.2236597742843124E-3</v>
      </c>
      <c r="J1423" s="363">
        <v>2.7950484164497917E-5</v>
      </c>
      <c r="K1423" s="362">
        <v>0</v>
      </c>
    </row>
    <row r="1424" spans="2:11" ht="14.1" customHeight="1" x14ac:dyDescent="0.2">
      <c r="B1424" s="309">
        <v>41550</v>
      </c>
      <c r="C1424" s="310" t="s">
        <v>707</v>
      </c>
      <c r="D1424" s="310" t="s">
        <v>541</v>
      </c>
      <c r="E1424" s="374" t="s">
        <v>1034</v>
      </c>
      <c r="F1424" s="362">
        <v>40</v>
      </c>
      <c r="G1424" s="362">
        <f t="shared" si="22"/>
        <v>240</v>
      </c>
      <c r="H1424" s="362">
        <v>9600</v>
      </c>
      <c r="I1424" s="363">
        <v>1.4906924887732221E-2</v>
      </c>
      <c r="J1424" s="363">
        <v>6.2112187032217585E-5</v>
      </c>
      <c r="K1424" s="362">
        <v>0</v>
      </c>
    </row>
    <row r="1425" spans="2:11" ht="14.1" customHeight="1" x14ac:dyDescent="0.2">
      <c r="B1425" s="309">
        <v>41551</v>
      </c>
      <c r="C1425" s="310" t="s">
        <v>639</v>
      </c>
      <c r="D1425" s="310" t="s">
        <v>541</v>
      </c>
      <c r="E1425" s="374" t="s">
        <v>1038</v>
      </c>
      <c r="F1425" s="362">
        <v>6</v>
      </c>
      <c r="G1425" s="362">
        <f t="shared" si="22"/>
        <v>307</v>
      </c>
      <c r="H1425" s="362">
        <v>1842</v>
      </c>
      <c r="I1425" s="363">
        <v>2.8602662128336203E-3</v>
      </c>
      <c r="J1425" s="363">
        <v>9.3168280548326391E-6</v>
      </c>
      <c r="K1425" s="362">
        <v>0</v>
      </c>
    </row>
    <row r="1426" spans="2:11" ht="14.1" customHeight="1" x14ac:dyDescent="0.2">
      <c r="B1426" s="309">
        <v>41551</v>
      </c>
      <c r="C1426" s="310" t="s">
        <v>633</v>
      </c>
      <c r="D1426" s="310" t="s">
        <v>541</v>
      </c>
      <c r="E1426" s="374" t="s">
        <v>1035</v>
      </c>
      <c r="F1426" s="362">
        <v>2</v>
      </c>
      <c r="G1426" s="362">
        <f t="shared" si="22"/>
        <v>360</v>
      </c>
      <c r="H1426" s="362">
        <v>720</v>
      </c>
      <c r="I1426" s="363">
        <v>1.1180193665799166E-3</v>
      </c>
      <c r="J1426" s="363">
        <v>3.1056093516108794E-6</v>
      </c>
      <c r="K1426" s="362">
        <v>0</v>
      </c>
    </row>
    <row r="1427" spans="2:11" ht="14.1" customHeight="1" x14ac:dyDescent="0.2">
      <c r="B1427" s="309">
        <v>41552</v>
      </c>
      <c r="C1427" s="310" t="s">
        <v>698</v>
      </c>
      <c r="D1427" s="310" t="s">
        <v>541</v>
      </c>
      <c r="E1427" s="374" t="s">
        <v>1034</v>
      </c>
      <c r="F1427" s="362">
        <v>26</v>
      </c>
      <c r="G1427" s="362">
        <f t="shared" si="22"/>
        <v>25</v>
      </c>
      <c r="H1427" s="362">
        <v>650</v>
      </c>
      <c r="I1427" s="363">
        <v>1.0093230392735359E-3</v>
      </c>
      <c r="J1427" s="363">
        <v>4.0372921570941432E-5</v>
      </c>
      <c r="K1427" s="362">
        <v>0</v>
      </c>
    </row>
    <row r="1428" spans="2:11" ht="14.1" customHeight="1" x14ac:dyDescent="0.2">
      <c r="B1428" s="309">
        <v>41552</v>
      </c>
      <c r="C1428" s="310" t="s">
        <v>698</v>
      </c>
      <c r="D1428" s="310" t="s">
        <v>541</v>
      </c>
      <c r="E1428" s="374" t="s">
        <v>1034</v>
      </c>
      <c r="F1428" s="362">
        <v>77</v>
      </c>
      <c r="G1428" s="362">
        <f t="shared" si="22"/>
        <v>25</v>
      </c>
      <c r="H1428" s="362">
        <v>1925</v>
      </c>
      <c r="I1428" s="363">
        <v>2.9891490009254715E-3</v>
      </c>
      <c r="J1428" s="363">
        <v>1.1956596003701886E-4</v>
      </c>
      <c r="K1428" s="362">
        <v>0</v>
      </c>
    </row>
    <row r="1429" spans="2:11" ht="14.1" customHeight="1" x14ac:dyDescent="0.2">
      <c r="B1429" s="309">
        <v>41553</v>
      </c>
      <c r="C1429" s="310" t="s">
        <v>662</v>
      </c>
      <c r="D1429" s="310" t="s">
        <v>541</v>
      </c>
      <c r="E1429" s="374" t="s">
        <v>1035</v>
      </c>
      <c r="F1429" s="362">
        <v>31</v>
      </c>
      <c r="G1429" s="362">
        <f t="shared" si="22"/>
        <v>150</v>
      </c>
      <c r="H1429" s="362">
        <v>4650</v>
      </c>
      <c r="I1429" s="363">
        <v>7.2205417424952949E-3</v>
      </c>
      <c r="J1429" s="363">
        <v>4.8136944949968637E-5</v>
      </c>
      <c r="K1429" s="362">
        <v>0</v>
      </c>
    </row>
    <row r="1430" spans="2:11" ht="14.1" customHeight="1" x14ac:dyDescent="0.2">
      <c r="B1430" s="309">
        <v>41553</v>
      </c>
      <c r="C1430" s="310" t="s">
        <v>656</v>
      </c>
      <c r="D1430" s="310" t="s">
        <v>856</v>
      </c>
      <c r="E1430" s="374" t="s">
        <v>1035</v>
      </c>
      <c r="F1430" s="362">
        <v>14</v>
      </c>
      <c r="G1430" s="362">
        <f t="shared" si="22"/>
        <v>160</v>
      </c>
      <c r="H1430" s="362">
        <v>2240</v>
      </c>
      <c r="I1430" s="363">
        <v>3.4782824738041852E-3</v>
      </c>
      <c r="J1430" s="363">
        <v>2.1739265461276157E-5</v>
      </c>
      <c r="K1430" s="362">
        <v>0</v>
      </c>
    </row>
    <row r="1431" spans="2:11" ht="14.1" customHeight="1" x14ac:dyDescent="0.2">
      <c r="B1431" s="309">
        <v>41553</v>
      </c>
      <c r="C1431" s="310" t="s">
        <v>769</v>
      </c>
      <c r="D1431" s="310" t="s">
        <v>856</v>
      </c>
      <c r="E1431" s="374" t="s">
        <v>1034</v>
      </c>
      <c r="F1431" s="362">
        <v>22</v>
      </c>
      <c r="G1431" s="362">
        <f t="shared" si="22"/>
        <v>390</v>
      </c>
      <c r="H1431" s="362">
        <v>8580</v>
      </c>
      <c r="I1431" s="363">
        <v>1.3323064118410673E-2</v>
      </c>
      <c r="J1431" s="363">
        <v>3.4161702867719674E-5</v>
      </c>
      <c r="K1431" s="362">
        <v>0</v>
      </c>
    </row>
    <row r="1432" spans="2:11" ht="14.1" customHeight="1" x14ac:dyDescent="0.2">
      <c r="B1432" s="309">
        <v>41553</v>
      </c>
      <c r="C1432" s="310" t="s">
        <v>788</v>
      </c>
      <c r="D1432" s="310" t="s">
        <v>541</v>
      </c>
      <c r="E1432" s="374" t="s">
        <v>1035</v>
      </c>
      <c r="F1432" s="362">
        <v>1</v>
      </c>
      <c r="G1432" s="362">
        <f t="shared" si="22"/>
        <v>476</v>
      </c>
      <c r="H1432" s="362">
        <v>476</v>
      </c>
      <c r="I1432" s="363">
        <v>7.3913502568338937E-4</v>
      </c>
      <c r="J1432" s="363">
        <v>1.5528046758054397E-6</v>
      </c>
      <c r="K1432" s="362">
        <v>0</v>
      </c>
    </row>
    <row r="1433" spans="2:11" ht="14.1" customHeight="1" x14ac:dyDescent="0.2">
      <c r="B1433" s="309">
        <v>41553</v>
      </c>
      <c r="C1433" s="310" t="s">
        <v>618</v>
      </c>
      <c r="D1433" s="310" t="s">
        <v>541</v>
      </c>
      <c r="E1433" s="374" t="s">
        <v>1037</v>
      </c>
      <c r="F1433" s="362">
        <v>8</v>
      </c>
      <c r="G1433" s="362">
        <f t="shared" si="22"/>
        <v>365</v>
      </c>
      <c r="H1433" s="362">
        <v>2920</v>
      </c>
      <c r="I1433" s="363">
        <v>4.534189653351884E-3</v>
      </c>
      <c r="J1433" s="363">
        <v>1.2422437406443518E-5</v>
      </c>
      <c r="K1433" s="362">
        <v>0</v>
      </c>
    </row>
    <row r="1434" spans="2:11" ht="14.1" customHeight="1" x14ac:dyDescent="0.2">
      <c r="B1434" s="309">
        <v>41553</v>
      </c>
      <c r="C1434" s="310" t="s">
        <v>712</v>
      </c>
      <c r="D1434" s="310" t="s">
        <v>541</v>
      </c>
      <c r="E1434" s="374" t="s">
        <v>1034</v>
      </c>
      <c r="F1434" s="362">
        <v>237</v>
      </c>
      <c r="G1434" s="362">
        <f t="shared" si="22"/>
        <v>500</v>
      </c>
      <c r="H1434" s="362">
        <v>118500</v>
      </c>
      <c r="I1434" s="363">
        <v>0.18400735408294461</v>
      </c>
      <c r="J1434" s="363">
        <v>3.6801470816588921E-4</v>
      </c>
      <c r="K1434" s="362">
        <v>0</v>
      </c>
    </row>
    <row r="1435" spans="2:11" ht="14.1" customHeight="1" x14ac:dyDescent="0.2">
      <c r="B1435" s="309">
        <v>41553</v>
      </c>
      <c r="C1435" s="310" t="s">
        <v>805</v>
      </c>
      <c r="D1435" s="310" t="s">
        <v>541</v>
      </c>
      <c r="E1435" s="374" t="s">
        <v>1039</v>
      </c>
      <c r="F1435" s="362">
        <v>3</v>
      </c>
      <c r="G1435" s="362">
        <f t="shared" si="22"/>
        <v>420</v>
      </c>
      <c r="H1435" s="362">
        <v>1260</v>
      </c>
      <c r="I1435" s="363">
        <v>1.956533891514854E-3</v>
      </c>
      <c r="J1435" s="363">
        <v>4.6584140274163196E-6</v>
      </c>
      <c r="K1435" s="362">
        <v>0</v>
      </c>
    </row>
    <row r="1436" spans="2:11" ht="14.1" customHeight="1" x14ac:dyDescent="0.2">
      <c r="B1436" s="309">
        <v>41553</v>
      </c>
      <c r="C1436" s="310" t="s">
        <v>763</v>
      </c>
      <c r="D1436" s="310" t="s">
        <v>541</v>
      </c>
      <c r="E1436" s="374" t="s">
        <v>1037</v>
      </c>
      <c r="F1436" s="362">
        <v>25</v>
      </c>
      <c r="G1436" s="362">
        <f t="shared" si="22"/>
        <v>720</v>
      </c>
      <c r="H1436" s="362">
        <v>18000</v>
      </c>
      <c r="I1436" s="363">
        <v>2.7950484164497916E-2</v>
      </c>
      <c r="J1436" s="363">
        <v>3.8820116895135997E-5</v>
      </c>
      <c r="K1436" s="362">
        <v>0</v>
      </c>
    </row>
    <row r="1437" spans="2:11" ht="14.1" customHeight="1" x14ac:dyDescent="0.2">
      <c r="B1437" s="309">
        <v>41553</v>
      </c>
      <c r="C1437" s="310" t="s">
        <v>769</v>
      </c>
      <c r="D1437" s="310" t="s">
        <v>541</v>
      </c>
      <c r="E1437" s="374" t="s">
        <v>1037</v>
      </c>
      <c r="F1437" s="362">
        <v>8</v>
      </c>
      <c r="G1437" s="362">
        <f t="shared" si="22"/>
        <v>660</v>
      </c>
      <c r="H1437" s="362">
        <v>5280</v>
      </c>
      <c r="I1437" s="363">
        <v>8.1988086882527223E-3</v>
      </c>
      <c r="J1437" s="363">
        <v>1.2422437406443518E-5</v>
      </c>
      <c r="K1437" s="362">
        <v>0</v>
      </c>
    </row>
    <row r="1438" spans="2:11" ht="14.1" customHeight="1" x14ac:dyDescent="0.2">
      <c r="B1438" s="309">
        <v>41554</v>
      </c>
      <c r="C1438" s="310" t="s">
        <v>755</v>
      </c>
      <c r="D1438" s="310" t="s">
        <v>541</v>
      </c>
      <c r="E1438" s="374" t="s">
        <v>1042</v>
      </c>
      <c r="F1438" s="362">
        <v>26</v>
      </c>
      <c r="G1438" s="362">
        <f t="shared" si="22"/>
        <v>210</v>
      </c>
      <c r="H1438" s="362">
        <v>5460</v>
      </c>
      <c r="I1438" s="363">
        <v>8.4783135298977016E-3</v>
      </c>
      <c r="J1438" s="363">
        <v>4.0372921570941432E-5</v>
      </c>
      <c r="K1438" s="362">
        <v>0</v>
      </c>
    </row>
    <row r="1439" spans="2:11" ht="14.1" customHeight="1" x14ac:dyDescent="0.2">
      <c r="B1439" s="309">
        <v>41554</v>
      </c>
      <c r="C1439" s="310" t="s">
        <v>649</v>
      </c>
      <c r="D1439" s="310" t="s">
        <v>541</v>
      </c>
      <c r="E1439" s="374" t="s">
        <v>1038</v>
      </c>
      <c r="F1439" s="362">
        <v>24</v>
      </c>
      <c r="G1439" s="362">
        <f t="shared" si="22"/>
        <v>250</v>
      </c>
      <c r="H1439" s="362">
        <v>6000</v>
      </c>
      <c r="I1439" s="363">
        <v>9.3168280548326394E-3</v>
      </c>
      <c r="J1439" s="363">
        <v>3.7267312219330556E-5</v>
      </c>
      <c r="K1439" s="362">
        <v>0</v>
      </c>
    </row>
    <row r="1440" spans="2:11" ht="14.1" customHeight="1" x14ac:dyDescent="0.2">
      <c r="B1440" s="309">
        <v>41554</v>
      </c>
      <c r="C1440" s="310" t="s">
        <v>639</v>
      </c>
      <c r="D1440" s="310" t="s">
        <v>541</v>
      </c>
      <c r="E1440" s="374" t="s">
        <v>1038</v>
      </c>
      <c r="F1440" s="362">
        <v>26</v>
      </c>
      <c r="G1440" s="362">
        <f t="shared" si="22"/>
        <v>180</v>
      </c>
      <c r="H1440" s="362">
        <v>4680</v>
      </c>
      <c r="I1440" s="363">
        <v>7.2671258827694584E-3</v>
      </c>
      <c r="J1440" s="363">
        <v>4.0372921570941432E-5</v>
      </c>
      <c r="K1440" s="362">
        <v>0</v>
      </c>
    </row>
    <row r="1441" spans="2:11" ht="14.1" customHeight="1" x14ac:dyDescent="0.2">
      <c r="B1441" s="309">
        <v>41554</v>
      </c>
      <c r="C1441" s="310" t="s">
        <v>916</v>
      </c>
      <c r="D1441" s="310" t="s">
        <v>541</v>
      </c>
      <c r="E1441" s="374" t="s">
        <v>1039</v>
      </c>
      <c r="F1441" s="362">
        <v>60</v>
      </c>
      <c r="G1441" s="362">
        <f t="shared" si="22"/>
        <v>395</v>
      </c>
      <c r="H1441" s="362">
        <v>23700</v>
      </c>
      <c r="I1441" s="363">
        <v>3.6801470816588924E-2</v>
      </c>
      <c r="J1441" s="363">
        <v>9.3168280548326391E-5</v>
      </c>
      <c r="K1441" s="362">
        <v>0</v>
      </c>
    </row>
    <row r="1442" spans="2:11" ht="14.1" customHeight="1" x14ac:dyDescent="0.2">
      <c r="B1442" s="309">
        <v>41555</v>
      </c>
      <c r="C1442" s="310" t="s">
        <v>858</v>
      </c>
      <c r="D1442" s="310" t="s">
        <v>541</v>
      </c>
      <c r="E1442" s="374" t="s">
        <v>1035</v>
      </c>
      <c r="F1442" s="362">
        <v>1</v>
      </c>
      <c r="G1442" s="362">
        <f t="shared" si="22"/>
        <v>150</v>
      </c>
      <c r="H1442" s="362">
        <v>150</v>
      </c>
      <c r="I1442" s="363">
        <v>2.3292070137081596E-4</v>
      </c>
      <c r="J1442" s="363">
        <v>1.5528046758054397E-6</v>
      </c>
      <c r="K1442" s="362">
        <v>0</v>
      </c>
    </row>
    <row r="1443" spans="2:11" ht="14.1" customHeight="1" x14ac:dyDescent="0.2">
      <c r="B1443" s="309">
        <v>41555</v>
      </c>
      <c r="C1443" s="310" t="s">
        <v>857</v>
      </c>
      <c r="D1443" s="310" t="s">
        <v>541</v>
      </c>
      <c r="E1443" s="374" t="s">
        <v>1038</v>
      </c>
      <c r="F1443" s="362">
        <v>32</v>
      </c>
      <c r="G1443" s="362">
        <f t="shared" si="22"/>
        <v>80</v>
      </c>
      <c r="H1443" s="362">
        <v>2560</v>
      </c>
      <c r="I1443" s="363">
        <v>3.9751799700619254E-3</v>
      </c>
      <c r="J1443" s="363">
        <v>4.9689749625774071E-5</v>
      </c>
      <c r="K1443" s="362">
        <v>0</v>
      </c>
    </row>
    <row r="1444" spans="2:11" ht="14.1" customHeight="1" x14ac:dyDescent="0.2">
      <c r="B1444" s="309">
        <v>41555</v>
      </c>
      <c r="C1444" s="310" t="s">
        <v>754</v>
      </c>
      <c r="D1444" s="310" t="s">
        <v>541</v>
      </c>
      <c r="E1444" s="374" t="s">
        <v>1035</v>
      </c>
      <c r="F1444" s="362">
        <v>21</v>
      </c>
      <c r="G1444" s="362">
        <f t="shared" si="22"/>
        <v>185</v>
      </c>
      <c r="H1444" s="362">
        <v>3885</v>
      </c>
      <c r="I1444" s="363">
        <v>6.0326461655041339E-3</v>
      </c>
      <c r="J1444" s="363">
        <v>3.2608898191914234E-5</v>
      </c>
      <c r="K1444" s="362">
        <v>0</v>
      </c>
    </row>
    <row r="1445" spans="2:11" ht="14.1" customHeight="1" x14ac:dyDescent="0.2">
      <c r="B1445" s="309">
        <v>41555</v>
      </c>
      <c r="C1445" s="310" t="s">
        <v>955</v>
      </c>
      <c r="D1445" s="310" t="s">
        <v>541</v>
      </c>
      <c r="E1445" s="374" t="s">
        <v>1034</v>
      </c>
      <c r="F1445" s="362">
        <v>135</v>
      </c>
      <c r="G1445" s="362">
        <f t="shared" si="22"/>
        <v>330</v>
      </c>
      <c r="H1445" s="362">
        <v>44550</v>
      </c>
      <c r="I1445" s="363">
        <v>6.9177448307132336E-2</v>
      </c>
      <c r="J1445" s="363">
        <v>2.0962863123373437E-4</v>
      </c>
      <c r="K1445" s="362">
        <v>0</v>
      </c>
    </row>
    <row r="1446" spans="2:11" ht="14.1" customHeight="1" x14ac:dyDescent="0.2">
      <c r="B1446" s="309">
        <v>41555</v>
      </c>
      <c r="C1446" s="310" t="s">
        <v>625</v>
      </c>
      <c r="D1446" s="310" t="s">
        <v>541</v>
      </c>
      <c r="E1446" s="374" t="s">
        <v>1035</v>
      </c>
      <c r="F1446" s="362">
        <v>51</v>
      </c>
      <c r="G1446" s="362">
        <f t="shared" si="22"/>
        <v>315</v>
      </c>
      <c r="H1446" s="362">
        <v>16065</v>
      </c>
      <c r="I1446" s="363">
        <v>2.4945807116814388E-2</v>
      </c>
      <c r="J1446" s="363">
        <v>7.9193038466077422E-5</v>
      </c>
      <c r="K1446" s="362">
        <v>0</v>
      </c>
    </row>
    <row r="1447" spans="2:11" ht="14.1" customHeight="1" x14ac:dyDescent="0.2">
      <c r="B1447" s="309">
        <v>41555</v>
      </c>
      <c r="C1447" s="310" t="s">
        <v>754</v>
      </c>
      <c r="D1447" s="310" t="s">
        <v>541</v>
      </c>
      <c r="E1447" s="374" t="s">
        <v>1042</v>
      </c>
      <c r="F1447" s="362">
        <v>15</v>
      </c>
      <c r="G1447" s="362">
        <f t="shared" si="22"/>
        <v>325</v>
      </c>
      <c r="H1447" s="362">
        <v>4875</v>
      </c>
      <c r="I1447" s="363">
        <v>7.569922794551519E-3</v>
      </c>
      <c r="J1447" s="363">
        <v>2.3292070137081598E-5</v>
      </c>
      <c r="K1447" s="362">
        <v>0</v>
      </c>
    </row>
    <row r="1448" spans="2:11" ht="14.1" customHeight="1" x14ac:dyDescent="0.2">
      <c r="B1448" s="309">
        <v>41555</v>
      </c>
      <c r="C1448" s="310" t="s">
        <v>853</v>
      </c>
      <c r="D1448" s="310" t="s">
        <v>541</v>
      </c>
      <c r="E1448" s="374" t="s">
        <v>1038</v>
      </c>
      <c r="F1448" s="362">
        <v>65</v>
      </c>
      <c r="G1448" s="362">
        <f t="shared" si="22"/>
        <v>260</v>
      </c>
      <c r="H1448" s="362">
        <v>16900</v>
      </c>
      <c r="I1448" s="363">
        <v>2.6242399021111931E-2</v>
      </c>
      <c r="J1448" s="363">
        <v>1.0093230392735358E-4</v>
      </c>
      <c r="K1448" s="362">
        <v>0</v>
      </c>
    </row>
    <row r="1449" spans="2:11" ht="14.1" customHeight="1" x14ac:dyDescent="0.2">
      <c r="B1449" s="309">
        <v>41555</v>
      </c>
      <c r="C1449" s="310" t="s">
        <v>639</v>
      </c>
      <c r="D1449" s="310" t="s">
        <v>541</v>
      </c>
      <c r="E1449" s="374" t="s">
        <v>1038</v>
      </c>
      <c r="F1449" s="362">
        <v>36</v>
      </c>
      <c r="G1449" s="362">
        <f t="shared" si="22"/>
        <v>317</v>
      </c>
      <c r="H1449" s="362">
        <v>11412</v>
      </c>
      <c r="I1449" s="363">
        <v>1.7720606960291679E-2</v>
      </c>
      <c r="J1449" s="363">
        <v>5.5900968328995835E-5</v>
      </c>
      <c r="K1449" s="362">
        <v>0</v>
      </c>
    </row>
    <row r="1450" spans="2:11" ht="14.1" customHeight="1" x14ac:dyDescent="0.2">
      <c r="B1450" s="309">
        <v>41555</v>
      </c>
      <c r="C1450" s="310" t="s">
        <v>746</v>
      </c>
      <c r="D1450" s="310" t="s">
        <v>541</v>
      </c>
      <c r="E1450" s="374" t="s">
        <v>1037</v>
      </c>
      <c r="F1450" s="362">
        <v>73</v>
      </c>
      <c r="G1450" s="362">
        <f t="shared" si="22"/>
        <v>346</v>
      </c>
      <c r="H1450" s="362">
        <v>25258</v>
      </c>
      <c r="I1450" s="363">
        <v>3.9220740501493795E-2</v>
      </c>
      <c r="J1450" s="363">
        <v>1.1335474133379711E-4</v>
      </c>
      <c r="K1450" s="362">
        <v>0</v>
      </c>
    </row>
    <row r="1451" spans="2:11" ht="14.1" customHeight="1" x14ac:dyDescent="0.2">
      <c r="B1451" s="309">
        <v>41555</v>
      </c>
      <c r="C1451" s="310" t="s">
        <v>893</v>
      </c>
      <c r="D1451" s="310" t="s">
        <v>541</v>
      </c>
      <c r="E1451" s="374" t="s">
        <v>1035</v>
      </c>
      <c r="F1451" s="362">
        <v>76</v>
      </c>
      <c r="G1451" s="362">
        <f t="shared" si="22"/>
        <v>615</v>
      </c>
      <c r="H1451" s="362">
        <v>46740</v>
      </c>
      <c r="I1451" s="363">
        <v>7.2578090547146257E-2</v>
      </c>
      <c r="J1451" s="363">
        <v>1.1801315536121342E-4</v>
      </c>
      <c r="K1451" s="362">
        <v>0</v>
      </c>
    </row>
    <row r="1452" spans="2:11" ht="14.1" customHeight="1" x14ac:dyDescent="0.2">
      <c r="B1452" s="309">
        <v>41556</v>
      </c>
      <c r="C1452" s="310" t="s">
        <v>755</v>
      </c>
      <c r="D1452" s="310" t="s">
        <v>541</v>
      </c>
      <c r="E1452" s="374" t="s">
        <v>1042</v>
      </c>
      <c r="F1452" s="362">
        <v>6</v>
      </c>
      <c r="G1452" s="362">
        <f t="shared" si="22"/>
        <v>165</v>
      </c>
      <c r="H1452" s="362">
        <v>990</v>
      </c>
      <c r="I1452" s="363">
        <v>1.5372766290473853E-3</v>
      </c>
      <c r="J1452" s="363">
        <v>9.3168280548326391E-6</v>
      </c>
      <c r="K1452" s="362">
        <v>0</v>
      </c>
    </row>
    <row r="1453" spans="2:11" ht="14.1" customHeight="1" x14ac:dyDescent="0.2">
      <c r="B1453" s="309">
        <v>41556</v>
      </c>
      <c r="C1453" s="310" t="s">
        <v>755</v>
      </c>
      <c r="D1453" s="310" t="s">
        <v>541</v>
      </c>
      <c r="E1453" s="374" t="s">
        <v>1042</v>
      </c>
      <c r="F1453" s="362">
        <v>8</v>
      </c>
      <c r="G1453" s="362">
        <f t="shared" si="22"/>
        <v>210</v>
      </c>
      <c r="H1453" s="362">
        <v>1680</v>
      </c>
      <c r="I1453" s="363">
        <v>2.6087118553531387E-3</v>
      </c>
      <c r="J1453" s="363">
        <v>1.2422437406443518E-5</v>
      </c>
      <c r="K1453" s="362">
        <v>0</v>
      </c>
    </row>
    <row r="1454" spans="2:11" ht="14.1" customHeight="1" x14ac:dyDescent="0.2">
      <c r="B1454" s="309">
        <v>41556</v>
      </c>
      <c r="C1454" s="310" t="s">
        <v>784</v>
      </c>
      <c r="D1454" s="310" t="s">
        <v>541</v>
      </c>
      <c r="E1454" s="374" t="s">
        <v>1035</v>
      </c>
      <c r="F1454" s="362">
        <v>13</v>
      </c>
      <c r="G1454" s="362">
        <f t="shared" si="22"/>
        <v>220</v>
      </c>
      <c r="H1454" s="362">
        <v>2860</v>
      </c>
      <c r="I1454" s="363">
        <v>4.4410213728035578E-3</v>
      </c>
      <c r="J1454" s="363">
        <v>2.0186460785470716E-5</v>
      </c>
      <c r="K1454" s="362">
        <v>0</v>
      </c>
    </row>
    <row r="1455" spans="2:11" ht="14.1" customHeight="1" x14ac:dyDescent="0.2">
      <c r="B1455" s="309">
        <v>41556</v>
      </c>
      <c r="C1455" s="310" t="s">
        <v>639</v>
      </c>
      <c r="D1455" s="310" t="s">
        <v>541</v>
      </c>
      <c r="E1455" s="374" t="s">
        <v>1038</v>
      </c>
      <c r="F1455" s="362">
        <v>11</v>
      </c>
      <c r="G1455" s="362">
        <f t="shared" si="22"/>
        <v>248</v>
      </c>
      <c r="H1455" s="362">
        <v>2728</v>
      </c>
      <c r="I1455" s="363">
        <v>4.2360511555972393E-3</v>
      </c>
      <c r="J1455" s="363">
        <v>1.7080851433859837E-5</v>
      </c>
      <c r="K1455" s="362">
        <v>0</v>
      </c>
    </row>
    <row r="1456" spans="2:11" ht="14.1" customHeight="1" x14ac:dyDescent="0.2">
      <c r="B1456" s="309">
        <v>41556</v>
      </c>
      <c r="C1456" s="310" t="s">
        <v>806</v>
      </c>
      <c r="D1456" s="310" t="s">
        <v>541</v>
      </c>
      <c r="E1456" s="374" t="s">
        <v>1035</v>
      </c>
      <c r="F1456" s="362">
        <v>10</v>
      </c>
      <c r="G1456" s="362">
        <f t="shared" si="22"/>
        <v>270</v>
      </c>
      <c r="H1456" s="362">
        <v>2700</v>
      </c>
      <c r="I1456" s="363">
        <v>4.1925726246746873E-3</v>
      </c>
      <c r="J1456" s="363">
        <v>1.5528046758054396E-5</v>
      </c>
      <c r="K1456" s="362">
        <v>0</v>
      </c>
    </row>
    <row r="1457" spans="2:11" ht="14.1" customHeight="1" x14ac:dyDescent="0.2">
      <c r="B1457" s="309">
        <v>41556</v>
      </c>
      <c r="C1457" s="310" t="s">
        <v>628</v>
      </c>
      <c r="D1457" s="310" t="s">
        <v>541</v>
      </c>
      <c r="E1457" s="374" t="s">
        <v>1035</v>
      </c>
      <c r="F1457" s="362">
        <v>1</v>
      </c>
      <c r="G1457" s="362">
        <f t="shared" si="22"/>
        <v>300</v>
      </c>
      <c r="H1457" s="362">
        <v>300</v>
      </c>
      <c r="I1457" s="363">
        <v>4.6584140274163192E-4</v>
      </c>
      <c r="J1457" s="363">
        <v>1.5528046758054397E-6</v>
      </c>
      <c r="K1457" s="362">
        <v>0</v>
      </c>
    </row>
    <row r="1458" spans="2:11" ht="14.1" customHeight="1" x14ac:dyDescent="0.2">
      <c r="B1458" s="309">
        <v>41556</v>
      </c>
      <c r="C1458" s="310" t="s">
        <v>568</v>
      </c>
      <c r="D1458" s="310" t="s">
        <v>541</v>
      </c>
      <c r="E1458" s="374" t="s">
        <v>1035</v>
      </c>
      <c r="F1458" s="362">
        <v>39</v>
      </c>
      <c r="G1458" s="362">
        <f t="shared" si="22"/>
        <v>315</v>
      </c>
      <c r="H1458" s="362">
        <v>12285</v>
      </c>
      <c r="I1458" s="363">
        <v>1.9076205442269827E-2</v>
      </c>
      <c r="J1458" s="363">
        <v>6.0559382356412151E-5</v>
      </c>
      <c r="K1458" s="362">
        <v>0</v>
      </c>
    </row>
    <row r="1459" spans="2:11" ht="14.1" customHeight="1" x14ac:dyDescent="0.2">
      <c r="B1459" s="309">
        <v>41556</v>
      </c>
      <c r="C1459" s="310" t="s">
        <v>555</v>
      </c>
      <c r="D1459" s="310" t="s">
        <v>541</v>
      </c>
      <c r="E1459" s="374" t="s">
        <v>1034</v>
      </c>
      <c r="F1459" s="362">
        <v>153</v>
      </c>
      <c r="G1459" s="362">
        <f t="shared" si="22"/>
        <v>420</v>
      </c>
      <c r="H1459" s="362">
        <v>64260</v>
      </c>
      <c r="I1459" s="363">
        <v>9.9783228467257554E-2</v>
      </c>
      <c r="J1459" s="363">
        <v>2.3757911539823228E-4</v>
      </c>
      <c r="K1459" s="362">
        <v>0</v>
      </c>
    </row>
    <row r="1460" spans="2:11" ht="14.1" customHeight="1" x14ac:dyDescent="0.2">
      <c r="B1460" s="309">
        <v>41556</v>
      </c>
      <c r="C1460" s="310" t="s">
        <v>628</v>
      </c>
      <c r="D1460" s="310" t="s">
        <v>541</v>
      </c>
      <c r="E1460" s="374" t="s">
        <v>1035</v>
      </c>
      <c r="F1460" s="362">
        <v>5</v>
      </c>
      <c r="G1460" s="362">
        <f t="shared" si="22"/>
        <v>240</v>
      </c>
      <c r="H1460" s="362">
        <v>1200</v>
      </c>
      <c r="I1460" s="363">
        <v>1.8633656109665277E-3</v>
      </c>
      <c r="J1460" s="363">
        <v>7.7640233790271981E-6</v>
      </c>
      <c r="K1460" s="362">
        <v>0</v>
      </c>
    </row>
    <row r="1461" spans="2:11" ht="14.1" customHeight="1" x14ac:dyDescent="0.2">
      <c r="B1461" s="309">
        <v>41556</v>
      </c>
      <c r="C1461" s="310" t="s">
        <v>784</v>
      </c>
      <c r="D1461" s="310" t="s">
        <v>541</v>
      </c>
      <c r="E1461" s="374" t="s">
        <v>1035</v>
      </c>
      <c r="F1461" s="362">
        <v>95</v>
      </c>
      <c r="G1461" s="362">
        <f t="shared" si="22"/>
        <v>120</v>
      </c>
      <c r="H1461" s="362">
        <v>11400</v>
      </c>
      <c r="I1461" s="363">
        <v>1.7701973304182012E-2</v>
      </c>
      <c r="J1461" s="363">
        <v>1.4751644420151678E-4</v>
      </c>
      <c r="K1461" s="362">
        <v>0</v>
      </c>
    </row>
    <row r="1462" spans="2:11" ht="14.1" customHeight="1" x14ac:dyDescent="0.2">
      <c r="B1462" s="309">
        <v>41557</v>
      </c>
      <c r="C1462" s="310" t="s">
        <v>893</v>
      </c>
      <c r="D1462" s="310" t="s">
        <v>541</v>
      </c>
      <c r="E1462" s="374" t="s">
        <v>1035</v>
      </c>
      <c r="F1462" s="362">
        <v>20</v>
      </c>
      <c r="G1462" s="362">
        <f t="shared" si="22"/>
        <v>165</v>
      </c>
      <c r="H1462" s="362">
        <v>3300</v>
      </c>
      <c r="I1462" s="363">
        <v>5.1242554301579512E-3</v>
      </c>
      <c r="J1462" s="363">
        <v>3.1056093516108793E-5</v>
      </c>
      <c r="K1462" s="362">
        <v>0</v>
      </c>
    </row>
    <row r="1463" spans="2:11" ht="14.1" customHeight="1" x14ac:dyDescent="0.2">
      <c r="B1463" s="309">
        <v>41557</v>
      </c>
      <c r="C1463" s="310" t="s">
        <v>725</v>
      </c>
      <c r="D1463" s="310" t="s">
        <v>856</v>
      </c>
      <c r="E1463" s="374" t="s">
        <v>1038</v>
      </c>
      <c r="F1463" s="362">
        <v>21</v>
      </c>
      <c r="G1463" s="362">
        <f t="shared" si="22"/>
        <v>165</v>
      </c>
      <c r="H1463" s="362">
        <v>3465</v>
      </c>
      <c r="I1463" s="363">
        <v>5.3804682016658492E-3</v>
      </c>
      <c r="J1463" s="363">
        <v>3.2608898191914234E-5</v>
      </c>
      <c r="K1463" s="362">
        <v>0</v>
      </c>
    </row>
    <row r="1464" spans="2:11" ht="14.1" customHeight="1" x14ac:dyDescent="0.2">
      <c r="B1464" s="309">
        <v>41557</v>
      </c>
      <c r="C1464" s="310" t="s">
        <v>894</v>
      </c>
      <c r="D1464" s="310" t="s">
        <v>541</v>
      </c>
      <c r="E1464" s="374" t="s">
        <v>1034</v>
      </c>
      <c r="F1464" s="362">
        <v>29</v>
      </c>
      <c r="G1464" s="362">
        <f t="shared" si="22"/>
        <v>240</v>
      </c>
      <c r="H1464" s="362">
        <v>6960</v>
      </c>
      <c r="I1464" s="363">
        <v>1.0807520543605861E-2</v>
      </c>
      <c r="J1464" s="363">
        <v>4.5031335598357755E-5</v>
      </c>
      <c r="K1464" s="362">
        <v>0</v>
      </c>
    </row>
    <row r="1465" spans="2:11" ht="14.1" customHeight="1" x14ac:dyDescent="0.2">
      <c r="B1465" s="309">
        <v>41557</v>
      </c>
      <c r="C1465" s="310" t="s">
        <v>791</v>
      </c>
      <c r="D1465" s="310" t="s">
        <v>541</v>
      </c>
      <c r="E1465" s="374" t="s">
        <v>1034</v>
      </c>
      <c r="F1465" s="362">
        <v>96</v>
      </c>
      <c r="G1465" s="362">
        <f t="shared" si="22"/>
        <v>305</v>
      </c>
      <c r="H1465" s="362">
        <v>29280</v>
      </c>
      <c r="I1465" s="363">
        <v>4.5466120907583278E-2</v>
      </c>
      <c r="J1465" s="363">
        <v>1.4906924887732223E-4</v>
      </c>
      <c r="K1465" s="362">
        <v>0</v>
      </c>
    </row>
    <row r="1466" spans="2:11" ht="14.1" customHeight="1" x14ac:dyDescent="0.2">
      <c r="B1466" s="309">
        <v>41557</v>
      </c>
      <c r="C1466" s="310" t="s">
        <v>560</v>
      </c>
      <c r="D1466" s="310" t="s">
        <v>541</v>
      </c>
      <c r="E1466" s="374" t="s">
        <v>1034</v>
      </c>
      <c r="F1466" s="362">
        <v>50</v>
      </c>
      <c r="G1466" s="362">
        <f t="shared" si="22"/>
        <v>345</v>
      </c>
      <c r="H1466" s="362">
        <v>17250</v>
      </c>
      <c r="I1466" s="363">
        <v>2.6785880657643837E-2</v>
      </c>
      <c r="J1466" s="363">
        <v>7.7640233790271995E-5</v>
      </c>
      <c r="K1466" s="362">
        <v>0</v>
      </c>
    </row>
    <row r="1467" spans="2:11" ht="14.1" customHeight="1" x14ac:dyDescent="0.2">
      <c r="B1467" s="309">
        <v>41558</v>
      </c>
      <c r="C1467" s="310" t="s">
        <v>746</v>
      </c>
      <c r="D1467" s="310" t="s">
        <v>541</v>
      </c>
      <c r="E1467" s="374" t="s">
        <v>1034</v>
      </c>
      <c r="F1467" s="362">
        <v>15</v>
      </c>
      <c r="G1467" s="362">
        <f t="shared" si="22"/>
        <v>265</v>
      </c>
      <c r="H1467" s="362">
        <v>3975</v>
      </c>
      <c r="I1467" s="363">
        <v>6.1723985863266235E-3</v>
      </c>
      <c r="J1467" s="363">
        <v>2.3292070137081598E-5</v>
      </c>
      <c r="K1467" s="362">
        <v>0</v>
      </c>
    </row>
    <row r="1468" spans="2:11" ht="14.1" customHeight="1" x14ac:dyDescent="0.2">
      <c r="B1468" s="309">
        <v>41558</v>
      </c>
      <c r="C1468" s="310" t="s">
        <v>639</v>
      </c>
      <c r="D1468" s="310" t="s">
        <v>541</v>
      </c>
      <c r="E1468" s="374" t="s">
        <v>1038</v>
      </c>
      <c r="F1468" s="362">
        <v>9</v>
      </c>
      <c r="G1468" s="362">
        <f t="shared" si="22"/>
        <v>265</v>
      </c>
      <c r="H1468" s="362">
        <v>2385</v>
      </c>
      <c r="I1468" s="363">
        <v>3.703439151795974E-3</v>
      </c>
      <c r="J1468" s="363">
        <v>1.3975242082248959E-5</v>
      </c>
      <c r="K1468" s="362">
        <v>0</v>
      </c>
    </row>
    <row r="1469" spans="2:11" ht="14.1" customHeight="1" x14ac:dyDescent="0.2">
      <c r="B1469" s="309">
        <v>41558</v>
      </c>
      <c r="C1469" s="310" t="s">
        <v>755</v>
      </c>
      <c r="D1469" s="310" t="s">
        <v>541</v>
      </c>
      <c r="E1469" s="374" t="s">
        <v>1034</v>
      </c>
      <c r="F1469" s="362">
        <v>82</v>
      </c>
      <c r="G1469" s="362">
        <f t="shared" si="22"/>
        <v>280</v>
      </c>
      <c r="H1469" s="362">
        <v>22960</v>
      </c>
      <c r="I1469" s="363">
        <v>3.5652395356492894E-2</v>
      </c>
      <c r="J1469" s="363">
        <v>1.2732998341604605E-4</v>
      </c>
      <c r="K1469" s="362">
        <v>0</v>
      </c>
    </row>
    <row r="1470" spans="2:11" ht="14.1" customHeight="1" x14ac:dyDescent="0.2">
      <c r="B1470" s="309">
        <v>41558</v>
      </c>
      <c r="C1470" s="310" t="s">
        <v>968</v>
      </c>
      <c r="D1470" s="310" t="s">
        <v>541</v>
      </c>
      <c r="E1470" s="374" t="s">
        <v>1034</v>
      </c>
      <c r="F1470" s="362">
        <v>12</v>
      </c>
      <c r="G1470" s="362">
        <f t="shared" si="22"/>
        <v>330</v>
      </c>
      <c r="H1470" s="362">
        <v>3960</v>
      </c>
      <c r="I1470" s="363">
        <v>6.1491065161895413E-3</v>
      </c>
      <c r="J1470" s="363">
        <v>1.8633656109665278E-5</v>
      </c>
      <c r="K1470" s="362">
        <v>0</v>
      </c>
    </row>
    <row r="1471" spans="2:11" ht="14.1" customHeight="1" x14ac:dyDescent="0.2">
      <c r="B1471" s="309">
        <v>41558</v>
      </c>
      <c r="C1471" s="310" t="s">
        <v>628</v>
      </c>
      <c r="D1471" s="310" t="s">
        <v>541</v>
      </c>
      <c r="E1471" s="374" t="s">
        <v>1035</v>
      </c>
      <c r="F1471" s="362">
        <v>10</v>
      </c>
      <c r="G1471" s="362">
        <f t="shared" si="22"/>
        <v>420</v>
      </c>
      <c r="H1471" s="362">
        <v>4200</v>
      </c>
      <c r="I1471" s="363">
        <v>6.5217796383828467E-3</v>
      </c>
      <c r="J1471" s="363">
        <v>1.5528046758054396E-5</v>
      </c>
      <c r="K1471" s="362">
        <v>0</v>
      </c>
    </row>
    <row r="1472" spans="2:11" ht="14.1" customHeight="1" x14ac:dyDescent="0.2">
      <c r="B1472" s="309">
        <v>41558</v>
      </c>
      <c r="C1472" s="310" t="s">
        <v>898</v>
      </c>
      <c r="D1472" s="310" t="s">
        <v>541</v>
      </c>
      <c r="E1472" s="374" t="s">
        <v>1035</v>
      </c>
      <c r="F1472" s="362">
        <v>12</v>
      </c>
      <c r="G1472" s="362">
        <f t="shared" si="22"/>
        <v>390</v>
      </c>
      <c r="H1472" s="362">
        <v>4680</v>
      </c>
      <c r="I1472" s="363">
        <v>7.2671258827694584E-3</v>
      </c>
      <c r="J1472" s="363">
        <v>1.8633656109665278E-5</v>
      </c>
      <c r="K1472" s="362">
        <v>0</v>
      </c>
    </row>
    <row r="1473" spans="2:11" ht="14.1" customHeight="1" x14ac:dyDescent="0.2">
      <c r="B1473" s="309">
        <v>41559</v>
      </c>
      <c r="C1473" s="310" t="s">
        <v>559</v>
      </c>
      <c r="D1473" s="310" t="s">
        <v>541</v>
      </c>
      <c r="E1473" s="374" t="s">
        <v>1045</v>
      </c>
      <c r="F1473" s="362">
        <v>60</v>
      </c>
      <c r="G1473" s="362">
        <f t="shared" si="22"/>
        <v>30</v>
      </c>
      <c r="H1473" s="362">
        <v>1800</v>
      </c>
      <c r="I1473" s="363">
        <v>2.7950484164497918E-3</v>
      </c>
      <c r="J1473" s="363">
        <v>9.3168280548326391E-5</v>
      </c>
      <c r="K1473" s="362">
        <v>0</v>
      </c>
    </row>
    <row r="1474" spans="2:11" ht="14.1" customHeight="1" x14ac:dyDescent="0.2">
      <c r="B1474" s="309">
        <v>41559</v>
      </c>
      <c r="C1474" s="310" t="s">
        <v>654</v>
      </c>
      <c r="D1474" s="310" t="s">
        <v>541</v>
      </c>
      <c r="E1474" s="374" t="s">
        <v>1035</v>
      </c>
      <c r="F1474" s="362">
        <v>4</v>
      </c>
      <c r="G1474" s="362">
        <f t="shared" si="22"/>
        <v>147</v>
      </c>
      <c r="H1474" s="362">
        <v>588</v>
      </c>
      <c r="I1474" s="363">
        <v>9.1304914937359865E-4</v>
      </c>
      <c r="J1474" s="363">
        <v>6.2112187032217588E-6</v>
      </c>
      <c r="K1474" s="362">
        <v>0</v>
      </c>
    </row>
    <row r="1475" spans="2:11" ht="14.1" customHeight="1" x14ac:dyDescent="0.2">
      <c r="B1475" s="309">
        <v>41560</v>
      </c>
      <c r="C1475" s="310" t="s">
        <v>898</v>
      </c>
      <c r="D1475" s="310" t="s">
        <v>541</v>
      </c>
      <c r="E1475" s="374" t="s">
        <v>1035</v>
      </c>
      <c r="F1475" s="362">
        <v>2</v>
      </c>
      <c r="G1475" s="362">
        <f t="shared" si="22"/>
        <v>140</v>
      </c>
      <c r="H1475" s="362">
        <v>280</v>
      </c>
      <c r="I1475" s="363">
        <v>4.3478530922552315E-4</v>
      </c>
      <c r="J1475" s="363">
        <v>3.1056093516108794E-6</v>
      </c>
      <c r="K1475" s="362">
        <v>0</v>
      </c>
    </row>
    <row r="1476" spans="2:11" ht="14.1" customHeight="1" x14ac:dyDescent="0.2">
      <c r="B1476" s="309">
        <v>41560</v>
      </c>
      <c r="C1476" s="310" t="s">
        <v>757</v>
      </c>
      <c r="D1476" s="310" t="s">
        <v>541</v>
      </c>
      <c r="E1476" s="374" t="s">
        <v>1034</v>
      </c>
      <c r="F1476" s="362">
        <v>15</v>
      </c>
      <c r="G1476" s="362">
        <f t="shared" si="22"/>
        <v>300</v>
      </c>
      <c r="H1476" s="362">
        <v>4500</v>
      </c>
      <c r="I1476" s="363">
        <v>6.9876210411244791E-3</v>
      </c>
      <c r="J1476" s="363">
        <v>2.3292070137081598E-5</v>
      </c>
      <c r="K1476" s="362">
        <v>0</v>
      </c>
    </row>
    <row r="1477" spans="2:11" ht="14.1" customHeight="1" x14ac:dyDescent="0.2">
      <c r="B1477" s="309">
        <v>41560</v>
      </c>
      <c r="C1477" s="310" t="s">
        <v>894</v>
      </c>
      <c r="D1477" s="310" t="s">
        <v>541</v>
      </c>
      <c r="E1477" s="374" t="s">
        <v>1035</v>
      </c>
      <c r="F1477" s="362">
        <v>25</v>
      </c>
      <c r="G1477" s="362">
        <f t="shared" si="22"/>
        <v>230</v>
      </c>
      <c r="H1477" s="362">
        <v>5750</v>
      </c>
      <c r="I1477" s="363">
        <v>8.9286268858812783E-3</v>
      </c>
      <c r="J1477" s="363">
        <v>3.8820116895135997E-5</v>
      </c>
      <c r="K1477" s="362">
        <v>0</v>
      </c>
    </row>
    <row r="1478" spans="2:11" ht="14.1" customHeight="1" x14ac:dyDescent="0.2">
      <c r="B1478" s="309">
        <v>41560</v>
      </c>
      <c r="C1478" s="310" t="s">
        <v>936</v>
      </c>
      <c r="D1478" s="310" t="s">
        <v>541</v>
      </c>
      <c r="E1478" s="374" t="s">
        <v>1034</v>
      </c>
      <c r="F1478" s="362">
        <v>5</v>
      </c>
      <c r="G1478" s="362">
        <f t="shared" si="22"/>
        <v>390</v>
      </c>
      <c r="H1478" s="362">
        <v>1950</v>
      </c>
      <c r="I1478" s="363">
        <v>3.0279691178206076E-3</v>
      </c>
      <c r="J1478" s="363">
        <v>7.7640233790271981E-6</v>
      </c>
      <c r="K1478" s="362">
        <v>0</v>
      </c>
    </row>
    <row r="1479" spans="2:11" ht="14.1" customHeight="1" x14ac:dyDescent="0.2">
      <c r="B1479" s="309">
        <v>41560</v>
      </c>
      <c r="C1479" s="310" t="s">
        <v>603</v>
      </c>
      <c r="D1479" s="310" t="s">
        <v>541</v>
      </c>
      <c r="E1479" s="374" t="s">
        <v>1037</v>
      </c>
      <c r="F1479" s="362">
        <v>141</v>
      </c>
      <c r="G1479" s="362">
        <f t="shared" si="22"/>
        <v>450</v>
      </c>
      <c r="H1479" s="362">
        <v>63450</v>
      </c>
      <c r="I1479" s="363">
        <v>9.8525456679855156E-2</v>
      </c>
      <c r="J1479" s="363">
        <v>2.1894545928856702E-4</v>
      </c>
      <c r="K1479" s="362">
        <v>0</v>
      </c>
    </row>
    <row r="1480" spans="2:11" ht="14.1" customHeight="1" x14ac:dyDescent="0.2">
      <c r="B1480" s="309">
        <v>41560</v>
      </c>
      <c r="C1480" s="310" t="s">
        <v>818</v>
      </c>
      <c r="D1480" s="310" t="s">
        <v>541</v>
      </c>
      <c r="E1480" s="374" t="s">
        <v>1035</v>
      </c>
      <c r="F1480" s="362">
        <v>14</v>
      </c>
      <c r="G1480" s="362">
        <f t="shared" ref="G1480:G1543" si="23">H1480/F1480</f>
        <v>390</v>
      </c>
      <c r="H1480" s="362">
        <v>5460</v>
      </c>
      <c r="I1480" s="363">
        <v>8.4783135298977016E-3</v>
      </c>
      <c r="J1480" s="363">
        <v>2.1739265461276157E-5</v>
      </c>
      <c r="K1480" s="362">
        <v>0</v>
      </c>
    </row>
    <row r="1481" spans="2:11" ht="14.1" customHeight="1" x14ac:dyDescent="0.2">
      <c r="B1481" s="309">
        <v>41560</v>
      </c>
      <c r="C1481" s="310" t="s">
        <v>965</v>
      </c>
      <c r="D1481" s="310" t="s">
        <v>541</v>
      </c>
      <c r="E1481" s="374" t="s">
        <v>1034</v>
      </c>
      <c r="F1481" s="362">
        <v>14</v>
      </c>
      <c r="G1481" s="362">
        <f t="shared" si="23"/>
        <v>535</v>
      </c>
      <c r="H1481" s="362">
        <v>7490</v>
      </c>
      <c r="I1481" s="363">
        <v>1.1630507021782744E-2</v>
      </c>
      <c r="J1481" s="363">
        <v>2.1739265461276157E-5</v>
      </c>
      <c r="K1481" s="362">
        <v>0</v>
      </c>
    </row>
    <row r="1482" spans="2:11" ht="14.1" customHeight="1" x14ac:dyDescent="0.2">
      <c r="B1482" s="309">
        <v>41560</v>
      </c>
      <c r="C1482" s="310" t="s">
        <v>809</v>
      </c>
      <c r="D1482" s="310" t="s">
        <v>541</v>
      </c>
      <c r="E1482" s="374" t="s">
        <v>1035</v>
      </c>
      <c r="F1482" s="362">
        <v>28</v>
      </c>
      <c r="G1482" s="362">
        <f t="shared" si="23"/>
        <v>465</v>
      </c>
      <c r="H1482" s="362">
        <v>13020</v>
      </c>
      <c r="I1482" s="363">
        <v>2.0217516878986826E-2</v>
      </c>
      <c r="J1482" s="363">
        <v>4.3478530922552314E-5</v>
      </c>
      <c r="K1482" s="362">
        <v>0</v>
      </c>
    </row>
    <row r="1483" spans="2:11" ht="14.1" customHeight="1" x14ac:dyDescent="0.2">
      <c r="B1483" s="309">
        <v>41560</v>
      </c>
      <c r="C1483" s="310" t="s">
        <v>743</v>
      </c>
      <c r="D1483" s="310" t="s">
        <v>541</v>
      </c>
      <c r="E1483" s="374" t="s">
        <v>1042</v>
      </c>
      <c r="F1483" s="362">
        <v>28</v>
      </c>
      <c r="G1483" s="362">
        <f t="shared" si="23"/>
        <v>570</v>
      </c>
      <c r="H1483" s="362">
        <v>15960</v>
      </c>
      <c r="I1483" s="363">
        <v>2.4782762625854819E-2</v>
      </c>
      <c r="J1483" s="363">
        <v>4.3478530922552314E-5</v>
      </c>
      <c r="K1483" s="362">
        <v>0</v>
      </c>
    </row>
    <row r="1484" spans="2:11" ht="14.1" customHeight="1" x14ac:dyDescent="0.2">
      <c r="B1484" s="309">
        <v>41561</v>
      </c>
      <c r="C1484" s="310" t="s">
        <v>646</v>
      </c>
      <c r="D1484" s="310" t="s">
        <v>541</v>
      </c>
      <c r="E1484" s="374" t="s">
        <v>1034</v>
      </c>
      <c r="F1484" s="362">
        <v>33</v>
      </c>
      <c r="G1484" s="362">
        <f t="shared" si="23"/>
        <v>170</v>
      </c>
      <c r="H1484" s="362">
        <v>5610</v>
      </c>
      <c r="I1484" s="363">
        <v>8.7112342312685165E-3</v>
      </c>
      <c r="J1484" s="363">
        <v>5.1242554301579512E-5</v>
      </c>
      <c r="K1484" s="362">
        <v>0</v>
      </c>
    </row>
    <row r="1485" spans="2:11" ht="14.1" customHeight="1" x14ac:dyDescent="0.2">
      <c r="B1485" s="309">
        <v>41562</v>
      </c>
      <c r="C1485" s="310" t="s">
        <v>792</v>
      </c>
      <c r="D1485" s="310" t="s">
        <v>541</v>
      </c>
      <c r="E1485" s="374" t="s">
        <v>1035</v>
      </c>
      <c r="F1485" s="362">
        <v>64</v>
      </c>
      <c r="G1485" s="362">
        <f t="shared" si="23"/>
        <v>120</v>
      </c>
      <c r="H1485" s="362">
        <v>7680</v>
      </c>
      <c r="I1485" s="363">
        <v>1.1925539910185778E-2</v>
      </c>
      <c r="J1485" s="363">
        <v>9.9379499251548142E-5</v>
      </c>
      <c r="K1485" s="362">
        <v>0</v>
      </c>
    </row>
    <row r="1486" spans="2:11" ht="14.1" customHeight="1" x14ac:dyDescent="0.2">
      <c r="B1486" s="309">
        <v>41562</v>
      </c>
      <c r="C1486" s="310" t="s">
        <v>754</v>
      </c>
      <c r="D1486" s="310" t="s">
        <v>856</v>
      </c>
      <c r="E1486" s="374" t="s">
        <v>1034</v>
      </c>
      <c r="F1486" s="362">
        <v>62</v>
      </c>
      <c r="G1486" s="362">
        <f t="shared" si="23"/>
        <v>260</v>
      </c>
      <c r="H1486" s="362">
        <v>16120</v>
      </c>
      <c r="I1486" s="363">
        <v>2.5031211373983689E-2</v>
      </c>
      <c r="J1486" s="363">
        <v>9.6273889899937273E-5</v>
      </c>
      <c r="K1486" s="362">
        <v>0</v>
      </c>
    </row>
    <row r="1487" spans="2:11" ht="14.1" customHeight="1" x14ac:dyDescent="0.2">
      <c r="B1487" s="309">
        <v>41562</v>
      </c>
      <c r="C1487" s="310" t="s">
        <v>818</v>
      </c>
      <c r="D1487" s="310" t="s">
        <v>541</v>
      </c>
      <c r="E1487" s="374" t="s">
        <v>1035</v>
      </c>
      <c r="F1487" s="362">
        <v>12</v>
      </c>
      <c r="G1487" s="362">
        <f t="shared" si="23"/>
        <v>270</v>
      </c>
      <c r="H1487" s="362">
        <v>3240</v>
      </c>
      <c r="I1487" s="363">
        <v>5.0310871496096251E-3</v>
      </c>
      <c r="J1487" s="363">
        <v>1.8633656109665278E-5</v>
      </c>
      <c r="K1487" s="362">
        <v>0</v>
      </c>
    </row>
    <row r="1488" spans="2:11" ht="14.1" customHeight="1" x14ac:dyDescent="0.2">
      <c r="B1488" s="309">
        <v>41562</v>
      </c>
      <c r="C1488" s="310" t="s">
        <v>641</v>
      </c>
      <c r="D1488" s="310" t="s">
        <v>856</v>
      </c>
      <c r="E1488" s="374" t="s">
        <v>1037</v>
      </c>
      <c r="F1488" s="362">
        <v>220</v>
      </c>
      <c r="G1488" s="362">
        <f t="shared" si="23"/>
        <v>330</v>
      </c>
      <c r="H1488" s="362">
        <v>72600</v>
      </c>
      <c r="I1488" s="363">
        <v>0.11273361946347493</v>
      </c>
      <c r="J1488" s="363">
        <v>3.4161702867719674E-4</v>
      </c>
      <c r="K1488" s="362">
        <v>0</v>
      </c>
    </row>
    <row r="1489" spans="2:11" ht="14.1" customHeight="1" x14ac:dyDescent="0.2">
      <c r="B1489" s="309">
        <v>41562</v>
      </c>
      <c r="C1489" s="310" t="s">
        <v>639</v>
      </c>
      <c r="D1489" s="310" t="s">
        <v>541</v>
      </c>
      <c r="E1489" s="374" t="s">
        <v>1038</v>
      </c>
      <c r="F1489" s="362">
        <v>17</v>
      </c>
      <c r="G1489" s="362">
        <f t="shared" si="23"/>
        <v>295</v>
      </c>
      <c r="H1489" s="362">
        <v>5015</v>
      </c>
      <c r="I1489" s="363">
        <v>7.7873154491642808E-3</v>
      </c>
      <c r="J1489" s="363">
        <v>2.6397679488692476E-5</v>
      </c>
      <c r="K1489" s="362">
        <v>0</v>
      </c>
    </row>
    <row r="1490" spans="2:11" ht="14.1" customHeight="1" x14ac:dyDescent="0.2">
      <c r="B1490" s="309">
        <v>41562</v>
      </c>
      <c r="C1490" s="310" t="s">
        <v>898</v>
      </c>
      <c r="D1490" s="310" t="s">
        <v>856</v>
      </c>
      <c r="E1490" s="374" t="s">
        <v>1034</v>
      </c>
      <c r="F1490" s="362">
        <v>27</v>
      </c>
      <c r="G1490" s="362">
        <f t="shared" si="23"/>
        <v>330</v>
      </c>
      <c r="H1490" s="362">
        <v>8910</v>
      </c>
      <c r="I1490" s="363">
        <v>1.3835489661426469E-2</v>
      </c>
      <c r="J1490" s="363">
        <v>4.1925726246746873E-5</v>
      </c>
      <c r="K1490" s="362">
        <v>0</v>
      </c>
    </row>
    <row r="1491" spans="2:11" ht="14.1" customHeight="1" x14ac:dyDescent="0.2">
      <c r="B1491" s="309">
        <v>41562</v>
      </c>
      <c r="C1491" s="310" t="s">
        <v>639</v>
      </c>
      <c r="D1491" s="310" t="s">
        <v>541</v>
      </c>
      <c r="E1491" s="374" t="s">
        <v>1038</v>
      </c>
      <c r="F1491" s="362">
        <v>22</v>
      </c>
      <c r="G1491" s="362">
        <f t="shared" si="23"/>
        <v>330</v>
      </c>
      <c r="H1491" s="362">
        <v>7260</v>
      </c>
      <c r="I1491" s="363">
        <v>1.1273361946347493E-2</v>
      </c>
      <c r="J1491" s="363">
        <v>3.4161702867719674E-5</v>
      </c>
      <c r="K1491" s="362">
        <v>0</v>
      </c>
    </row>
    <row r="1492" spans="2:11" ht="14.1" customHeight="1" x14ac:dyDescent="0.2">
      <c r="B1492" s="309">
        <v>41562</v>
      </c>
      <c r="C1492" s="310" t="s">
        <v>884</v>
      </c>
      <c r="D1492" s="310" t="s">
        <v>541</v>
      </c>
      <c r="E1492" s="374" t="s">
        <v>1035</v>
      </c>
      <c r="F1492" s="362">
        <v>31</v>
      </c>
      <c r="G1492" s="362">
        <f t="shared" si="23"/>
        <v>315</v>
      </c>
      <c r="H1492" s="362">
        <v>9765</v>
      </c>
      <c r="I1492" s="363">
        <v>1.5163137659240119E-2</v>
      </c>
      <c r="J1492" s="363">
        <v>4.8136944949968637E-5</v>
      </c>
      <c r="K1492" s="362">
        <v>0</v>
      </c>
    </row>
    <row r="1493" spans="2:11" ht="14.1" customHeight="1" x14ac:dyDescent="0.2">
      <c r="B1493" s="309">
        <v>41562</v>
      </c>
      <c r="C1493" s="310" t="s">
        <v>952</v>
      </c>
      <c r="D1493" s="310" t="s">
        <v>541</v>
      </c>
      <c r="E1493" s="374" t="s">
        <v>1042</v>
      </c>
      <c r="F1493" s="362">
        <v>56</v>
      </c>
      <c r="G1493" s="362">
        <f t="shared" si="23"/>
        <v>345</v>
      </c>
      <c r="H1493" s="362">
        <v>19320</v>
      </c>
      <c r="I1493" s="363">
        <v>3.0000186336561097E-2</v>
      </c>
      <c r="J1493" s="363">
        <v>8.6957061845104627E-5</v>
      </c>
      <c r="K1493" s="362">
        <v>0</v>
      </c>
    </row>
    <row r="1494" spans="2:11" ht="14.1" customHeight="1" x14ac:dyDescent="0.2">
      <c r="B1494" s="309">
        <v>41562</v>
      </c>
      <c r="C1494" s="310" t="s">
        <v>773</v>
      </c>
      <c r="D1494" s="310" t="s">
        <v>856</v>
      </c>
      <c r="E1494" s="374" t="s">
        <v>1034</v>
      </c>
      <c r="F1494" s="362">
        <v>100</v>
      </c>
      <c r="G1494" s="362">
        <f t="shared" si="23"/>
        <v>450</v>
      </c>
      <c r="H1494" s="362">
        <v>45000</v>
      </c>
      <c r="I1494" s="363">
        <v>6.9876210411244796E-2</v>
      </c>
      <c r="J1494" s="363">
        <v>1.5528046758054399E-4</v>
      </c>
      <c r="K1494" s="362">
        <v>0</v>
      </c>
    </row>
    <row r="1495" spans="2:11" ht="14.1" customHeight="1" x14ac:dyDescent="0.2">
      <c r="B1495" s="309">
        <v>41563</v>
      </c>
      <c r="C1495" s="310" t="s">
        <v>678</v>
      </c>
      <c r="D1495" s="310" t="s">
        <v>541</v>
      </c>
      <c r="E1495" s="374" t="s">
        <v>1035</v>
      </c>
      <c r="F1495" s="362">
        <v>2</v>
      </c>
      <c r="G1495" s="362">
        <f t="shared" si="23"/>
        <v>40</v>
      </c>
      <c r="H1495" s="362">
        <v>80</v>
      </c>
      <c r="I1495" s="363">
        <v>1.2422437406443517E-4</v>
      </c>
      <c r="J1495" s="363">
        <v>3.1056093516108794E-6</v>
      </c>
      <c r="K1495" s="362">
        <v>0</v>
      </c>
    </row>
    <row r="1496" spans="2:11" ht="14.1" customHeight="1" x14ac:dyDescent="0.2">
      <c r="B1496" s="309">
        <v>41563</v>
      </c>
      <c r="C1496" s="310" t="s">
        <v>735</v>
      </c>
      <c r="D1496" s="310" t="s">
        <v>541</v>
      </c>
      <c r="E1496" s="374" t="s">
        <v>1035</v>
      </c>
      <c r="F1496" s="362">
        <v>113</v>
      </c>
      <c r="G1496" s="362">
        <f t="shared" si="23"/>
        <v>135</v>
      </c>
      <c r="H1496" s="362">
        <v>15255</v>
      </c>
      <c r="I1496" s="363">
        <v>2.3688035329411983E-2</v>
      </c>
      <c r="J1496" s="363">
        <v>1.754669283660147E-4</v>
      </c>
      <c r="K1496" s="362">
        <v>0</v>
      </c>
    </row>
    <row r="1497" spans="2:11" ht="14.1" customHeight="1" x14ac:dyDescent="0.2">
      <c r="B1497" s="309">
        <v>41563</v>
      </c>
      <c r="C1497" s="310" t="s">
        <v>955</v>
      </c>
      <c r="D1497" s="310" t="s">
        <v>541</v>
      </c>
      <c r="E1497" s="374" t="s">
        <v>1034</v>
      </c>
      <c r="F1497" s="362">
        <v>18</v>
      </c>
      <c r="G1497" s="362">
        <f t="shared" si="23"/>
        <v>165</v>
      </c>
      <c r="H1497" s="362">
        <v>2970</v>
      </c>
      <c r="I1497" s="363">
        <v>4.6118298871421562E-3</v>
      </c>
      <c r="J1497" s="363">
        <v>2.7950484164497917E-5</v>
      </c>
      <c r="K1497" s="362">
        <v>0</v>
      </c>
    </row>
    <row r="1498" spans="2:11" ht="14.1" customHeight="1" x14ac:dyDescent="0.2">
      <c r="B1498" s="309">
        <v>41563</v>
      </c>
      <c r="C1498" s="310" t="s">
        <v>639</v>
      </c>
      <c r="D1498" s="310" t="s">
        <v>541</v>
      </c>
      <c r="E1498" s="374" t="s">
        <v>1038</v>
      </c>
      <c r="F1498" s="362">
        <v>30</v>
      </c>
      <c r="G1498" s="362">
        <f t="shared" si="23"/>
        <v>295</v>
      </c>
      <c r="H1498" s="362">
        <v>8850</v>
      </c>
      <c r="I1498" s="363">
        <v>1.3742321380878142E-2</v>
      </c>
      <c r="J1498" s="363">
        <v>4.6584140274163196E-5</v>
      </c>
      <c r="K1498" s="362">
        <v>0</v>
      </c>
    </row>
    <row r="1499" spans="2:11" ht="14.1" customHeight="1" x14ac:dyDescent="0.2">
      <c r="B1499" s="309">
        <v>41563</v>
      </c>
      <c r="C1499" s="310" t="s">
        <v>860</v>
      </c>
      <c r="D1499" s="310" t="s">
        <v>541</v>
      </c>
      <c r="E1499" s="374" t="s">
        <v>1035</v>
      </c>
      <c r="F1499" s="362">
        <v>2</v>
      </c>
      <c r="G1499" s="362">
        <f t="shared" si="23"/>
        <v>225</v>
      </c>
      <c r="H1499" s="362">
        <v>450</v>
      </c>
      <c r="I1499" s="363">
        <v>6.9876210411244795E-4</v>
      </c>
      <c r="J1499" s="363">
        <v>3.1056093516108794E-6</v>
      </c>
      <c r="K1499" s="362">
        <v>0</v>
      </c>
    </row>
    <row r="1500" spans="2:11" ht="14.1" customHeight="1" x14ac:dyDescent="0.2">
      <c r="B1500" s="309">
        <v>41563</v>
      </c>
      <c r="C1500" s="310" t="s">
        <v>786</v>
      </c>
      <c r="D1500" s="310" t="s">
        <v>541</v>
      </c>
      <c r="E1500" s="374" t="s">
        <v>1034</v>
      </c>
      <c r="F1500" s="362">
        <v>128</v>
      </c>
      <c r="G1500" s="362">
        <f t="shared" si="23"/>
        <v>470</v>
      </c>
      <c r="H1500" s="362">
        <v>60160</v>
      </c>
      <c r="I1500" s="363">
        <v>9.3416729296455253E-2</v>
      </c>
      <c r="J1500" s="363">
        <v>1.9875899850309628E-4</v>
      </c>
      <c r="K1500" s="362">
        <v>0</v>
      </c>
    </row>
    <row r="1501" spans="2:11" ht="14.1" customHeight="1" x14ac:dyDescent="0.2">
      <c r="B1501" s="309">
        <v>41563</v>
      </c>
      <c r="C1501" s="310" t="s">
        <v>748</v>
      </c>
      <c r="D1501" s="310" t="s">
        <v>541</v>
      </c>
      <c r="E1501" s="374" t="s">
        <v>1040</v>
      </c>
      <c r="F1501" s="362">
        <v>1</v>
      </c>
      <c r="G1501" s="362">
        <f t="shared" si="23"/>
        <v>480</v>
      </c>
      <c r="H1501" s="362">
        <v>480</v>
      </c>
      <c r="I1501" s="363">
        <v>7.4534624438661113E-4</v>
      </c>
      <c r="J1501" s="363">
        <v>1.5528046758054397E-6</v>
      </c>
      <c r="K1501" s="362">
        <v>0</v>
      </c>
    </row>
    <row r="1502" spans="2:11" ht="14.1" customHeight="1" x14ac:dyDescent="0.2">
      <c r="B1502" s="309">
        <v>41564</v>
      </c>
      <c r="C1502" s="310" t="s">
        <v>641</v>
      </c>
      <c r="D1502" s="310" t="s">
        <v>541</v>
      </c>
      <c r="E1502" s="374" t="s">
        <v>1037</v>
      </c>
      <c r="F1502" s="362">
        <v>133</v>
      </c>
      <c r="G1502" s="362">
        <f t="shared" si="23"/>
        <v>285</v>
      </c>
      <c r="H1502" s="362">
        <v>37905</v>
      </c>
      <c r="I1502" s="363">
        <v>5.8859061236405198E-2</v>
      </c>
      <c r="J1502" s="363">
        <v>2.0652302188212349E-4</v>
      </c>
      <c r="K1502" s="362">
        <v>0</v>
      </c>
    </row>
    <row r="1503" spans="2:11" ht="14.1" customHeight="1" x14ac:dyDescent="0.2">
      <c r="B1503" s="309">
        <v>41564</v>
      </c>
      <c r="C1503" s="310" t="s">
        <v>636</v>
      </c>
      <c r="D1503" s="310" t="s">
        <v>856</v>
      </c>
      <c r="E1503" s="374" t="s">
        <v>1038</v>
      </c>
      <c r="F1503" s="362">
        <v>16</v>
      </c>
      <c r="G1503" s="362">
        <f t="shared" si="23"/>
        <v>300</v>
      </c>
      <c r="H1503" s="362">
        <v>4800</v>
      </c>
      <c r="I1503" s="363">
        <v>7.4534624438661106E-3</v>
      </c>
      <c r="J1503" s="363">
        <v>2.4844874812887035E-5</v>
      </c>
      <c r="K1503" s="362">
        <v>0</v>
      </c>
    </row>
    <row r="1504" spans="2:11" ht="14.1" customHeight="1" x14ac:dyDescent="0.2">
      <c r="B1504" s="309">
        <v>41564</v>
      </c>
      <c r="C1504" s="310" t="s">
        <v>684</v>
      </c>
      <c r="D1504" s="310" t="s">
        <v>541</v>
      </c>
      <c r="E1504" s="374" t="s">
        <v>1034</v>
      </c>
      <c r="F1504" s="362">
        <v>59</v>
      </c>
      <c r="G1504" s="362">
        <f t="shared" si="23"/>
        <v>335</v>
      </c>
      <c r="H1504" s="362">
        <v>19765</v>
      </c>
      <c r="I1504" s="363">
        <v>3.0691184417294518E-2</v>
      </c>
      <c r="J1504" s="363">
        <v>9.161547587252095E-5</v>
      </c>
      <c r="K1504" s="362">
        <v>0</v>
      </c>
    </row>
    <row r="1505" spans="2:11" ht="14.1" customHeight="1" x14ac:dyDescent="0.2">
      <c r="B1505" s="309">
        <v>41564</v>
      </c>
      <c r="C1505" s="310" t="s">
        <v>639</v>
      </c>
      <c r="D1505" s="310" t="s">
        <v>541</v>
      </c>
      <c r="E1505" s="374" t="s">
        <v>1038</v>
      </c>
      <c r="F1505" s="362">
        <v>39</v>
      </c>
      <c r="G1505" s="362">
        <f t="shared" si="23"/>
        <v>297</v>
      </c>
      <c r="H1505" s="362">
        <v>11583</v>
      </c>
      <c r="I1505" s="363">
        <v>1.7986136559854409E-2</v>
      </c>
      <c r="J1505" s="363">
        <v>6.0559382356412151E-5</v>
      </c>
      <c r="K1505" s="362">
        <v>0</v>
      </c>
    </row>
    <row r="1506" spans="2:11" ht="14.1" customHeight="1" x14ac:dyDescent="0.2">
      <c r="B1506" s="309">
        <v>41564</v>
      </c>
      <c r="C1506" s="310" t="s">
        <v>754</v>
      </c>
      <c r="D1506" s="310" t="s">
        <v>541</v>
      </c>
      <c r="E1506" s="374" t="s">
        <v>1042</v>
      </c>
      <c r="F1506" s="362">
        <v>82</v>
      </c>
      <c r="G1506" s="362">
        <f t="shared" si="23"/>
        <v>370</v>
      </c>
      <c r="H1506" s="362">
        <v>30340</v>
      </c>
      <c r="I1506" s="363">
        <v>4.7112093863937041E-2</v>
      </c>
      <c r="J1506" s="363">
        <v>1.2732998341604605E-4</v>
      </c>
      <c r="K1506" s="362">
        <v>0</v>
      </c>
    </row>
    <row r="1507" spans="2:11" ht="14.1" customHeight="1" x14ac:dyDescent="0.2">
      <c r="B1507" s="309">
        <v>41565</v>
      </c>
      <c r="C1507" s="310" t="s">
        <v>647</v>
      </c>
      <c r="D1507" s="310" t="s">
        <v>541</v>
      </c>
      <c r="E1507" s="374" t="s">
        <v>1039</v>
      </c>
      <c r="F1507" s="362">
        <v>6</v>
      </c>
      <c r="G1507" s="362">
        <f t="shared" si="23"/>
        <v>190</v>
      </c>
      <c r="H1507" s="362">
        <v>1140</v>
      </c>
      <c r="I1507" s="363">
        <v>1.7701973304182013E-3</v>
      </c>
      <c r="J1507" s="363">
        <v>9.3168280548326391E-6</v>
      </c>
      <c r="K1507" s="362">
        <v>0</v>
      </c>
    </row>
    <row r="1508" spans="2:11" ht="14.1" customHeight="1" x14ac:dyDescent="0.2">
      <c r="B1508" s="309">
        <v>41565</v>
      </c>
      <c r="C1508" s="310" t="s">
        <v>894</v>
      </c>
      <c r="D1508" s="310" t="s">
        <v>541</v>
      </c>
      <c r="E1508" s="374" t="s">
        <v>1034</v>
      </c>
      <c r="F1508" s="362">
        <v>1</v>
      </c>
      <c r="G1508" s="362">
        <f t="shared" si="23"/>
        <v>150</v>
      </c>
      <c r="H1508" s="362">
        <v>150</v>
      </c>
      <c r="I1508" s="363">
        <v>2.3292070137081596E-4</v>
      </c>
      <c r="J1508" s="363">
        <v>1.5528046758054397E-6</v>
      </c>
      <c r="K1508" s="362">
        <v>0</v>
      </c>
    </row>
    <row r="1509" spans="2:11" ht="14.1" customHeight="1" x14ac:dyDescent="0.2">
      <c r="B1509" s="309">
        <v>41565</v>
      </c>
      <c r="C1509" s="310" t="s">
        <v>647</v>
      </c>
      <c r="D1509" s="310" t="s">
        <v>541</v>
      </c>
      <c r="E1509" s="374" t="s">
        <v>1034</v>
      </c>
      <c r="F1509" s="362">
        <v>12</v>
      </c>
      <c r="G1509" s="362">
        <f t="shared" si="23"/>
        <v>230</v>
      </c>
      <c r="H1509" s="362">
        <v>2760</v>
      </c>
      <c r="I1509" s="363">
        <v>4.2857409052230134E-3</v>
      </c>
      <c r="J1509" s="363">
        <v>1.8633656109665278E-5</v>
      </c>
      <c r="K1509" s="362">
        <v>0</v>
      </c>
    </row>
    <row r="1510" spans="2:11" ht="14.1" customHeight="1" x14ac:dyDescent="0.2">
      <c r="B1510" s="309">
        <v>41565</v>
      </c>
      <c r="C1510" s="310" t="s">
        <v>898</v>
      </c>
      <c r="D1510" s="310" t="s">
        <v>541</v>
      </c>
      <c r="E1510" s="374" t="s">
        <v>1035</v>
      </c>
      <c r="F1510" s="362">
        <v>25</v>
      </c>
      <c r="G1510" s="362">
        <f t="shared" si="23"/>
        <v>300</v>
      </c>
      <c r="H1510" s="362">
        <v>7500</v>
      </c>
      <c r="I1510" s="363">
        <v>1.1646035068540799E-2</v>
      </c>
      <c r="J1510" s="363">
        <v>3.8820116895135997E-5</v>
      </c>
      <c r="K1510" s="362">
        <v>0</v>
      </c>
    </row>
    <row r="1511" spans="2:11" ht="14.1" customHeight="1" x14ac:dyDescent="0.2">
      <c r="B1511" s="309">
        <v>41565</v>
      </c>
      <c r="C1511" s="310" t="s">
        <v>639</v>
      </c>
      <c r="D1511" s="310" t="s">
        <v>856</v>
      </c>
      <c r="E1511" s="374" t="s">
        <v>1038</v>
      </c>
      <c r="F1511" s="362">
        <v>8</v>
      </c>
      <c r="G1511" s="362">
        <f t="shared" si="23"/>
        <v>243</v>
      </c>
      <c r="H1511" s="362">
        <v>1944</v>
      </c>
      <c r="I1511" s="363">
        <v>3.0186522897657749E-3</v>
      </c>
      <c r="J1511" s="363">
        <v>1.2422437406443518E-5</v>
      </c>
      <c r="K1511" s="362">
        <v>0</v>
      </c>
    </row>
    <row r="1512" spans="2:11" ht="14.1" customHeight="1" x14ac:dyDescent="0.2">
      <c r="B1512" s="309">
        <v>41565</v>
      </c>
      <c r="C1512" s="310" t="s">
        <v>887</v>
      </c>
      <c r="D1512" s="310" t="s">
        <v>856</v>
      </c>
      <c r="E1512" s="374" t="s">
        <v>1035</v>
      </c>
      <c r="F1512" s="362">
        <v>7</v>
      </c>
      <c r="G1512" s="362">
        <f t="shared" si="23"/>
        <v>165</v>
      </c>
      <c r="H1512" s="362">
        <v>1155</v>
      </c>
      <c r="I1512" s="363">
        <v>1.7934894005552831E-3</v>
      </c>
      <c r="J1512" s="363">
        <v>1.0869632730638078E-5</v>
      </c>
      <c r="K1512" s="362">
        <v>0</v>
      </c>
    </row>
    <row r="1513" spans="2:11" ht="14.1" customHeight="1" x14ac:dyDescent="0.2">
      <c r="B1513" s="309">
        <v>41566</v>
      </c>
      <c r="C1513" s="310" t="s">
        <v>898</v>
      </c>
      <c r="D1513" s="310" t="s">
        <v>541</v>
      </c>
      <c r="E1513" s="374" t="s">
        <v>1034</v>
      </c>
      <c r="F1513" s="362">
        <v>74</v>
      </c>
      <c r="G1513" s="362">
        <f t="shared" si="23"/>
        <v>400</v>
      </c>
      <c r="H1513" s="362">
        <v>29600</v>
      </c>
      <c r="I1513" s="363">
        <v>4.5963018403841018E-2</v>
      </c>
      <c r="J1513" s="363">
        <v>1.1490754600960254E-4</v>
      </c>
      <c r="K1513" s="362">
        <v>0</v>
      </c>
    </row>
    <row r="1514" spans="2:11" ht="14.1" customHeight="1" x14ac:dyDescent="0.2">
      <c r="B1514" s="309">
        <v>41567</v>
      </c>
      <c r="C1514" s="310" t="s">
        <v>917</v>
      </c>
      <c r="D1514" s="310" t="s">
        <v>541</v>
      </c>
      <c r="E1514" s="374" t="s">
        <v>1034</v>
      </c>
      <c r="F1514" s="362">
        <v>34</v>
      </c>
      <c r="G1514" s="362">
        <f t="shared" si="23"/>
        <v>270</v>
      </c>
      <c r="H1514" s="362">
        <v>9180</v>
      </c>
      <c r="I1514" s="363">
        <v>1.4254746923893937E-2</v>
      </c>
      <c r="J1514" s="363">
        <v>5.2795358977384953E-5</v>
      </c>
      <c r="K1514" s="362">
        <v>0</v>
      </c>
    </row>
    <row r="1515" spans="2:11" ht="14.1" customHeight="1" x14ac:dyDescent="0.2">
      <c r="B1515" s="309">
        <v>41567</v>
      </c>
      <c r="C1515" s="310" t="s">
        <v>1010</v>
      </c>
      <c r="D1515" s="310" t="s">
        <v>541</v>
      </c>
      <c r="E1515" s="374"/>
      <c r="F1515" s="362">
        <v>203</v>
      </c>
      <c r="G1515" s="362">
        <f t="shared" si="23"/>
        <v>420</v>
      </c>
      <c r="H1515" s="362">
        <v>85260</v>
      </c>
      <c r="I1515" s="363">
        <v>0.1323921266591718</v>
      </c>
      <c r="J1515" s="363">
        <v>3.1521934918850428E-4</v>
      </c>
      <c r="K1515" s="362">
        <v>0</v>
      </c>
    </row>
    <row r="1516" spans="2:11" ht="14.1" customHeight="1" x14ac:dyDescent="0.2">
      <c r="B1516" s="309">
        <v>41567</v>
      </c>
      <c r="C1516" s="310" t="s">
        <v>915</v>
      </c>
      <c r="D1516" s="310" t="s">
        <v>856</v>
      </c>
      <c r="E1516" s="374" t="s">
        <v>1037</v>
      </c>
      <c r="F1516" s="362">
        <v>54</v>
      </c>
      <c r="G1516" s="362">
        <f t="shared" si="23"/>
        <v>420</v>
      </c>
      <c r="H1516" s="362">
        <v>22680</v>
      </c>
      <c r="I1516" s="363">
        <v>3.5217610047267374E-2</v>
      </c>
      <c r="J1516" s="363">
        <v>8.3851452493493745E-5</v>
      </c>
      <c r="K1516" s="362">
        <v>0</v>
      </c>
    </row>
    <row r="1517" spans="2:11" ht="14.1" customHeight="1" x14ac:dyDescent="0.2">
      <c r="B1517" s="309">
        <v>41567</v>
      </c>
      <c r="C1517" s="310" t="s">
        <v>898</v>
      </c>
      <c r="D1517" s="310" t="s">
        <v>541</v>
      </c>
      <c r="E1517" s="374" t="s">
        <v>1035</v>
      </c>
      <c r="F1517" s="362">
        <v>27</v>
      </c>
      <c r="G1517" s="362">
        <f t="shared" si="23"/>
        <v>488</v>
      </c>
      <c r="H1517" s="362">
        <v>13176</v>
      </c>
      <c r="I1517" s="363">
        <v>2.0459754408412474E-2</v>
      </c>
      <c r="J1517" s="363">
        <v>4.1925726246746873E-5</v>
      </c>
      <c r="K1517" s="362">
        <v>0</v>
      </c>
    </row>
    <row r="1518" spans="2:11" ht="14.1" customHeight="1" x14ac:dyDescent="0.2">
      <c r="B1518" s="309">
        <v>41567</v>
      </c>
      <c r="C1518" s="310" t="s">
        <v>743</v>
      </c>
      <c r="D1518" s="310" t="s">
        <v>856</v>
      </c>
      <c r="E1518" s="374" t="s">
        <v>1042</v>
      </c>
      <c r="F1518" s="362">
        <v>38</v>
      </c>
      <c r="G1518" s="362">
        <f t="shared" si="23"/>
        <v>240</v>
      </c>
      <c r="H1518" s="362">
        <v>9120</v>
      </c>
      <c r="I1518" s="363">
        <v>1.416157864334561E-2</v>
      </c>
      <c r="J1518" s="363">
        <v>5.900657768060671E-5</v>
      </c>
      <c r="K1518" s="362">
        <v>0</v>
      </c>
    </row>
    <row r="1519" spans="2:11" ht="14.1" customHeight="1" x14ac:dyDescent="0.2">
      <c r="B1519" s="309">
        <v>41568</v>
      </c>
      <c r="C1519" s="310" t="s">
        <v>892</v>
      </c>
      <c r="D1519" s="310" t="s">
        <v>541</v>
      </c>
      <c r="E1519" s="374" t="s">
        <v>1035</v>
      </c>
      <c r="F1519" s="362">
        <v>72</v>
      </c>
      <c r="G1519" s="362">
        <f t="shared" si="23"/>
        <v>120</v>
      </c>
      <c r="H1519" s="362">
        <v>8640</v>
      </c>
      <c r="I1519" s="363">
        <v>1.3416232398959E-2</v>
      </c>
      <c r="J1519" s="363">
        <v>1.1180193665799167E-4</v>
      </c>
      <c r="K1519" s="362">
        <v>0</v>
      </c>
    </row>
    <row r="1520" spans="2:11" ht="14.1" customHeight="1" x14ac:dyDescent="0.2">
      <c r="B1520" s="309">
        <v>41568</v>
      </c>
      <c r="C1520" s="310" t="s">
        <v>898</v>
      </c>
      <c r="D1520" s="310" t="s">
        <v>541</v>
      </c>
      <c r="E1520" s="374" t="s">
        <v>1034</v>
      </c>
      <c r="F1520" s="362">
        <v>10</v>
      </c>
      <c r="G1520" s="362">
        <f t="shared" si="23"/>
        <v>205</v>
      </c>
      <c r="H1520" s="362">
        <v>2050</v>
      </c>
      <c r="I1520" s="363">
        <v>3.1832495854011516E-3</v>
      </c>
      <c r="J1520" s="363">
        <v>1.5528046758054396E-5</v>
      </c>
      <c r="K1520" s="362">
        <v>0</v>
      </c>
    </row>
    <row r="1521" spans="2:11" ht="14.1" customHeight="1" x14ac:dyDescent="0.2">
      <c r="B1521" s="309">
        <v>41568</v>
      </c>
      <c r="C1521" s="310" t="s">
        <v>754</v>
      </c>
      <c r="D1521" s="310" t="s">
        <v>856</v>
      </c>
      <c r="E1521" s="374" t="s">
        <v>1034</v>
      </c>
      <c r="F1521" s="362">
        <v>57</v>
      </c>
      <c r="G1521" s="362">
        <f t="shared" si="23"/>
        <v>285</v>
      </c>
      <c r="H1521" s="362">
        <v>16245</v>
      </c>
      <c r="I1521" s="363">
        <v>2.5225311958459368E-2</v>
      </c>
      <c r="J1521" s="363">
        <v>8.8509866520910068E-5</v>
      </c>
      <c r="K1521" s="362">
        <v>0</v>
      </c>
    </row>
    <row r="1522" spans="2:11" ht="14.1" customHeight="1" x14ac:dyDescent="0.2">
      <c r="B1522" s="309">
        <v>41568</v>
      </c>
      <c r="C1522" s="310" t="s">
        <v>774</v>
      </c>
      <c r="D1522" s="310" t="s">
        <v>856</v>
      </c>
      <c r="E1522" s="374" t="s">
        <v>1040</v>
      </c>
      <c r="F1522" s="362">
        <v>10</v>
      </c>
      <c r="G1522" s="362">
        <f t="shared" si="23"/>
        <v>485</v>
      </c>
      <c r="H1522" s="362">
        <v>4850</v>
      </c>
      <c r="I1522" s="363">
        <v>7.5311026776563829E-3</v>
      </c>
      <c r="J1522" s="363">
        <v>1.5528046758054396E-5</v>
      </c>
      <c r="K1522" s="362">
        <v>0</v>
      </c>
    </row>
    <row r="1523" spans="2:11" ht="14.1" customHeight="1" x14ac:dyDescent="0.2">
      <c r="B1523" s="309">
        <v>41569</v>
      </c>
      <c r="C1523" s="310" t="s">
        <v>647</v>
      </c>
      <c r="D1523" s="310" t="s">
        <v>541</v>
      </c>
      <c r="E1523" s="374" t="s">
        <v>1042</v>
      </c>
      <c r="F1523" s="362">
        <v>4</v>
      </c>
      <c r="G1523" s="362">
        <f t="shared" si="23"/>
        <v>180</v>
      </c>
      <c r="H1523" s="362">
        <v>720</v>
      </c>
      <c r="I1523" s="363">
        <v>1.1180193665799166E-3</v>
      </c>
      <c r="J1523" s="363">
        <v>6.2112187032217588E-6</v>
      </c>
      <c r="K1523" s="362">
        <v>0</v>
      </c>
    </row>
    <row r="1524" spans="2:11" ht="14.1" customHeight="1" x14ac:dyDescent="0.2">
      <c r="B1524" s="309">
        <v>41569</v>
      </c>
      <c r="C1524" s="310" t="s">
        <v>870</v>
      </c>
      <c r="D1524" s="310" t="s">
        <v>541</v>
      </c>
      <c r="E1524" s="374" t="s">
        <v>1034</v>
      </c>
      <c r="F1524" s="362">
        <v>35</v>
      </c>
      <c r="G1524" s="362">
        <f t="shared" si="23"/>
        <v>180</v>
      </c>
      <c r="H1524" s="362">
        <v>6300</v>
      </c>
      <c r="I1524" s="363">
        <v>9.7826694575742709E-3</v>
      </c>
      <c r="J1524" s="363">
        <v>5.4348163653190394E-5</v>
      </c>
      <c r="K1524" s="362">
        <v>0</v>
      </c>
    </row>
    <row r="1525" spans="2:11" ht="14.1" customHeight="1" x14ac:dyDescent="0.2">
      <c r="B1525" s="309">
        <v>41569</v>
      </c>
      <c r="C1525" s="310" t="s">
        <v>754</v>
      </c>
      <c r="D1525" s="310" t="s">
        <v>541</v>
      </c>
      <c r="E1525" s="374" t="s">
        <v>1042</v>
      </c>
      <c r="F1525" s="362">
        <v>6</v>
      </c>
      <c r="G1525" s="362">
        <f t="shared" si="23"/>
        <v>255</v>
      </c>
      <c r="H1525" s="362">
        <v>1530</v>
      </c>
      <c r="I1525" s="363">
        <v>2.3757911539823229E-3</v>
      </c>
      <c r="J1525" s="363">
        <v>9.3168280548326391E-6</v>
      </c>
      <c r="K1525" s="362">
        <v>0</v>
      </c>
    </row>
    <row r="1526" spans="2:11" ht="14.1" customHeight="1" x14ac:dyDescent="0.2">
      <c r="B1526" s="309">
        <v>41569</v>
      </c>
      <c r="C1526" s="310" t="s">
        <v>659</v>
      </c>
      <c r="D1526" s="310" t="s">
        <v>541</v>
      </c>
      <c r="E1526" s="374" t="s">
        <v>1035</v>
      </c>
      <c r="F1526" s="362">
        <v>66</v>
      </c>
      <c r="G1526" s="362">
        <f t="shared" si="23"/>
        <v>280</v>
      </c>
      <c r="H1526" s="362">
        <v>18480</v>
      </c>
      <c r="I1526" s="363">
        <v>2.8695830408884529E-2</v>
      </c>
      <c r="J1526" s="363">
        <v>1.0248510860315902E-4</v>
      </c>
      <c r="K1526" s="362">
        <v>0</v>
      </c>
    </row>
    <row r="1527" spans="2:11" ht="14.1" customHeight="1" x14ac:dyDescent="0.2">
      <c r="B1527" s="309">
        <v>41569</v>
      </c>
      <c r="C1527" s="310" t="s">
        <v>647</v>
      </c>
      <c r="D1527" s="310" t="s">
        <v>541</v>
      </c>
      <c r="E1527" s="374" t="s">
        <v>1042</v>
      </c>
      <c r="F1527" s="362">
        <v>2</v>
      </c>
      <c r="G1527" s="362">
        <f t="shared" si="23"/>
        <v>180</v>
      </c>
      <c r="H1527" s="362">
        <v>360</v>
      </c>
      <c r="I1527" s="363">
        <v>5.5900968328995832E-4</v>
      </c>
      <c r="J1527" s="363">
        <v>3.1056093516108794E-6</v>
      </c>
      <c r="K1527" s="362">
        <v>0</v>
      </c>
    </row>
    <row r="1528" spans="2:11" ht="14.1" customHeight="1" x14ac:dyDescent="0.2">
      <c r="B1528" s="309">
        <v>41569</v>
      </c>
      <c r="C1528" s="310" t="s">
        <v>754</v>
      </c>
      <c r="D1528" s="310" t="s">
        <v>541</v>
      </c>
      <c r="E1528" s="374" t="s">
        <v>1034</v>
      </c>
      <c r="F1528" s="362">
        <v>9</v>
      </c>
      <c r="G1528" s="362">
        <f t="shared" si="23"/>
        <v>180</v>
      </c>
      <c r="H1528" s="362">
        <v>1620</v>
      </c>
      <c r="I1528" s="363">
        <v>2.5155435748048125E-3</v>
      </c>
      <c r="J1528" s="363">
        <v>1.3975242082248959E-5</v>
      </c>
      <c r="K1528" s="362">
        <v>0</v>
      </c>
    </row>
    <row r="1529" spans="2:11" ht="14.1" customHeight="1" x14ac:dyDescent="0.2">
      <c r="B1529" s="309">
        <v>41569</v>
      </c>
      <c r="C1529" s="310" t="s">
        <v>754</v>
      </c>
      <c r="D1529" s="310" t="s">
        <v>856</v>
      </c>
      <c r="E1529" s="374" t="s">
        <v>1034</v>
      </c>
      <c r="F1529" s="362">
        <v>1</v>
      </c>
      <c r="G1529" s="362">
        <f t="shared" si="23"/>
        <v>150</v>
      </c>
      <c r="H1529" s="362">
        <v>150</v>
      </c>
      <c r="I1529" s="363">
        <v>2.3292070137081596E-4</v>
      </c>
      <c r="J1529" s="363">
        <v>1.5528046758054397E-6</v>
      </c>
      <c r="K1529" s="362">
        <v>0</v>
      </c>
    </row>
    <row r="1530" spans="2:11" ht="14.1" customHeight="1" x14ac:dyDescent="0.2">
      <c r="B1530" s="309">
        <v>41569</v>
      </c>
      <c r="C1530" s="310" t="s">
        <v>754</v>
      </c>
      <c r="D1530" s="310" t="s">
        <v>541</v>
      </c>
      <c r="E1530" s="374" t="s">
        <v>1035</v>
      </c>
      <c r="F1530" s="362">
        <v>54</v>
      </c>
      <c r="G1530" s="362">
        <f t="shared" si="23"/>
        <v>47.35</v>
      </c>
      <c r="H1530" s="362">
        <v>2556.9</v>
      </c>
      <c r="I1530" s="363">
        <v>3.970366275566929E-3</v>
      </c>
      <c r="J1530" s="363">
        <v>8.3851452493493745E-5</v>
      </c>
      <c r="K1530" s="362">
        <v>0</v>
      </c>
    </row>
    <row r="1531" spans="2:11" ht="14.1" customHeight="1" x14ac:dyDescent="0.2">
      <c r="B1531" s="309">
        <v>41569</v>
      </c>
      <c r="C1531" s="310" t="s">
        <v>635</v>
      </c>
      <c r="D1531" s="310" t="s">
        <v>541</v>
      </c>
      <c r="E1531" s="374" t="s">
        <v>1038</v>
      </c>
      <c r="F1531" s="362">
        <v>15</v>
      </c>
      <c r="G1531" s="362">
        <f t="shared" si="23"/>
        <v>360</v>
      </c>
      <c r="H1531" s="362">
        <v>5400</v>
      </c>
      <c r="I1531" s="363">
        <v>8.3851452493493746E-3</v>
      </c>
      <c r="J1531" s="363">
        <v>2.3292070137081598E-5</v>
      </c>
      <c r="K1531" s="362">
        <v>0</v>
      </c>
    </row>
    <row r="1532" spans="2:11" ht="14.1" customHeight="1" x14ac:dyDescent="0.2">
      <c r="B1532" s="309">
        <v>41569</v>
      </c>
      <c r="C1532" s="310" t="s">
        <v>973</v>
      </c>
      <c r="D1532" s="310" t="s">
        <v>541</v>
      </c>
      <c r="E1532" s="374" t="s">
        <v>1034</v>
      </c>
      <c r="F1532" s="362">
        <v>22</v>
      </c>
      <c r="G1532" s="362">
        <f t="shared" si="23"/>
        <v>390</v>
      </c>
      <c r="H1532" s="362">
        <v>8580</v>
      </c>
      <c r="I1532" s="363">
        <v>1.3323064118410673E-2</v>
      </c>
      <c r="J1532" s="363">
        <v>3.4161702867719674E-5</v>
      </c>
      <c r="K1532" s="362">
        <v>0</v>
      </c>
    </row>
    <row r="1533" spans="2:11" ht="14.1" customHeight="1" x14ac:dyDescent="0.2">
      <c r="B1533" s="309">
        <v>41569</v>
      </c>
      <c r="C1533" s="310" t="s">
        <v>732</v>
      </c>
      <c r="D1533" s="310" t="s">
        <v>856</v>
      </c>
      <c r="E1533" s="374" t="s">
        <v>1035</v>
      </c>
      <c r="F1533" s="362">
        <v>55</v>
      </c>
      <c r="G1533" s="362">
        <f t="shared" si="23"/>
        <v>451</v>
      </c>
      <c r="H1533" s="362">
        <v>24805</v>
      </c>
      <c r="I1533" s="363">
        <v>3.8517319983353934E-2</v>
      </c>
      <c r="J1533" s="363">
        <v>8.5404257169299186E-5</v>
      </c>
      <c r="K1533" s="362">
        <v>0</v>
      </c>
    </row>
    <row r="1534" spans="2:11" ht="14.1" customHeight="1" x14ac:dyDescent="0.2">
      <c r="B1534" s="309">
        <v>41570</v>
      </c>
      <c r="C1534" s="310" t="s">
        <v>635</v>
      </c>
      <c r="D1534" s="310" t="s">
        <v>541</v>
      </c>
      <c r="E1534" s="374" t="s">
        <v>1038</v>
      </c>
      <c r="F1534" s="362">
        <v>32</v>
      </c>
      <c r="G1534" s="362">
        <f t="shared" si="23"/>
        <v>80</v>
      </c>
      <c r="H1534" s="362">
        <v>2560</v>
      </c>
      <c r="I1534" s="363">
        <v>3.9751799700619254E-3</v>
      </c>
      <c r="J1534" s="363">
        <v>4.9689749625774071E-5</v>
      </c>
      <c r="K1534" s="362">
        <v>0</v>
      </c>
    </row>
    <row r="1535" spans="2:11" ht="14.1" customHeight="1" x14ac:dyDescent="0.2">
      <c r="B1535" s="309">
        <v>41570</v>
      </c>
      <c r="C1535" s="310" t="s">
        <v>580</v>
      </c>
      <c r="D1535" s="310" t="s">
        <v>541</v>
      </c>
      <c r="E1535" s="374" t="s">
        <v>1034</v>
      </c>
      <c r="F1535" s="362">
        <v>66</v>
      </c>
      <c r="G1535" s="362">
        <f t="shared" si="23"/>
        <v>210</v>
      </c>
      <c r="H1535" s="362">
        <v>13860</v>
      </c>
      <c r="I1535" s="363">
        <v>2.1521872806663397E-2</v>
      </c>
      <c r="J1535" s="363">
        <v>1.0248510860315902E-4</v>
      </c>
      <c r="K1535" s="362">
        <v>0</v>
      </c>
    </row>
    <row r="1536" spans="2:11" ht="14.1" customHeight="1" x14ac:dyDescent="0.2">
      <c r="B1536" s="309">
        <v>41570</v>
      </c>
      <c r="C1536" s="310" t="s">
        <v>857</v>
      </c>
      <c r="D1536" s="310" t="s">
        <v>541</v>
      </c>
      <c r="E1536" s="374" t="s">
        <v>1038</v>
      </c>
      <c r="F1536" s="362">
        <v>43</v>
      </c>
      <c r="G1536" s="362">
        <f t="shared" si="23"/>
        <v>345</v>
      </c>
      <c r="H1536" s="362">
        <v>14835</v>
      </c>
      <c r="I1536" s="363">
        <v>2.30358573655737E-2</v>
      </c>
      <c r="J1536" s="363">
        <v>6.6770601059633908E-5</v>
      </c>
      <c r="K1536" s="362">
        <v>0</v>
      </c>
    </row>
    <row r="1537" spans="2:11" ht="14.1" customHeight="1" x14ac:dyDescent="0.2">
      <c r="B1537" s="309">
        <v>41570</v>
      </c>
      <c r="C1537" s="310" t="s">
        <v>908</v>
      </c>
      <c r="D1537" s="310" t="s">
        <v>856</v>
      </c>
      <c r="E1537" s="374" t="s">
        <v>1044</v>
      </c>
      <c r="F1537" s="362">
        <v>196</v>
      </c>
      <c r="G1537" s="362">
        <f t="shared" si="23"/>
        <v>360</v>
      </c>
      <c r="H1537" s="362">
        <v>70560</v>
      </c>
      <c r="I1537" s="363">
        <v>0.10956589792483183</v>
      </c>
      <c r="J1537" s="363">
        <v>3.0434971645786622E-4</v>
      </c>
      <c r="K1537" s="362">
        <v>0</v>
      </c>
    </row>
    <row r="1538" spans="2:11" ht="14.1" customHeight="1" x14ac:dyDescent="0.2">
      <c r="B1538" s="309">
        <v>41570</v>
      </c>
      <c r="C1538" s="310" t="s">
        <v>858</v>
      </c>
      <c r="D1538" s="310" t="s">
        <v>541</v>
      </c>
      <c r="E1538" s="374" t="s">
        <v>1042</v>
      </c>
      <c r="F1538" s="362">
        <v>59</v>
      </c>
      <c r="G1538" s="362">
        <f t="shared" si="23"/>
        <v>405</v>
      </c>
      <c r="H1538" s="362">
        <v>23895</v>
      </c>
      <c r="I1538" s="363">
        <v>3.7104267728370985E-2</v>
      </c>
      <c r="J1538" s="363">
        <v>9.161547587252095E-5</v>
      </c>
      <c r="K1538" s="362">
        <v>0</v>
      </c>
    </row>
    <row r="1539" spans="2:11" ht="14.1" customHeight="1" x14ac:dyDescent="0.2">
      <c r="B1539" s="309">
        <v>41571</v>
      </c>
      <c r="C1539" s="310" t="s">
        <v>628</v>
      </c>
      <c r="D1539" s="310" t="s">
        <v>856</v>
      </c>
      <c r="E1539" s="374" t="s">
        <v>1035</v>
      </c>
      <c r="F1539" s="362">
        <v>5</v>
      </c>
      <c r="G1539" s="362">
        <f t="shared" si="23"/>
        <v>115</v>
      </c>
      <c r="H1539" s="362">
        <v>575</v>
      </c>
      <c r="I1539" s="363">
        <v>8.9286268858812783E-4</v>
      </c>
      <c r="J1539" s="363">
        <v>7.7640233790271981E-6</v>
      </c>
      <c r="K1539" s="362">
        <v>0</v>
      </c>
    </row>
    <row r="1540" spans="2:11" ht="14.1" customHeight="1" x14ac:dyDescent="0.2">
      <c r="B1540" s="309">
        <v>41571</v>
      </c>
      <c r="C1540" s="310" t="s">
        <v>796</v>
      </c>
      <c r="D1540" s="310" t="s">
        <v>541</v>
      </c>
      <c r="E1540" s="374" t="s">
        <v>1035</v>
      </c>
      <c r="F1540" s="362">
        <v>2</v>
      </c>
      <c r="G1540" s="362">
        <f t="shared" si="23"/>
        <v>150</v>
      </c>
      <c r="H1540" s="362">
        <v>300</v>
      </c>
      <c r="I1540" s="363">
        <v>4.6584140274163192E-4</v>
      </c>
      <c r="J1540" s="363">
        <v>3.1056093516108794E-6</v>
      </c>
      <c r="K1540" s="362">
        <v>0</v>
      </c>
    </row>
    <row r="1541" spans="2:11" ht="14.1" customHeight="1" x14ac:dyDescent="0.2">
      <c r="B1541" s="309">
        <v>41571</v>
      </c>
      <c r="C1541" s="310" t="s">
        <v>853</v>
      </c>
      <c r="D1541" s="310" t="s">
        <v>856</v>
      </c>
      <c r="E1541" s="374" t="s">
        <v>1038</v>
      </c>
      <c r="F1541" s="362">
        <v>50</v>
      </c>
      <c r="G1541" s="362">
        <f t="shared" si="23"/>
        <v>329.95</v>
      </c>
      <c r="H1541" s="362">
        <v>16497.5</v>
      </c>
      <c r="I1541" s="363">
        <v>2.5617395139100243E-2</v>
      </c>
      <c r="J1541" s="363">
        <v>7.7640233790271995E-5</v>
      </c>
      <c r="K1541" s="362">
        <v>0</v>
      </c>
    </row>
    <row r="1542" spans="2:11" ht="14.1" customHeight="1" x14ac:dyDescent="0.2">
      <c r="B1542" s="309">
        <v>41571</v>
      </c>
      <c r="C1542" s="310" t="s">
        <v>889</v>
      </c>
      <c r="D1542" s="310" t="s">
        <v>856</v>
      </c>
      <c r="E1542" s="374" t="s">
        <v>1035</v>
      </c>
      <c r="F1542" s="362">
        <v>51</v>
      </c>
      <c r="G1542" s="362">
        <f t="shared" si="23"/>
        <v>235</v>
      </c>
      <c r="H1542" s="362">
        <v>11985</v>
      </c>
      <c r="I1542" s="363">
        <v>1.8610364039528197E-2</v>
      </c>
      <c r="J1542" s="363">
        <v>7.9193038466077422E-5</v>
      </c>
      <c r="K1542" s="362">
        <v>0</v>
      </c>
    </row>
    <row r="1543" spans="2:11" ht="14.1" customHeight="1" x14ac:dyDescent="0.2">
      <c r="B1543" s="309">
        <v>41572</v>
      </c>
      <c r="C1543" s="310" t="s">
        <v>955</v>
      </c>
      <c r="D1543" s="310" t="s">
        <v>541</v>
      </c>
      <c r="E1543" s="374" t="s">
        <v>1034</v>
      </c>
      <c r="F1543" s="362">
        <v>63</v>
      </c>
      <c r="G1543" s="362">
        <f t="shared" si="23"/>
        <v>185</v>
      </c>
      <c r="H1543" s="362">
        <v>11655</v>
      </c>
      <c r="I1543" s="363">
        <v>1.8097938496512402E-2</v>
      </c>
      <c r="J1543" s="363">
        <v>9.7826694575742701E-5</v>
      </c>
      <c r="K1543" s="362">
        <v>0</v>
      </c>
    </row>
    <row r="1544" spans="2:11" ht="14.1" customHeight="1" x14ac:dyDescent="0.2">
      <c r="B1544" s="309">
        <v>41572</v>
      </c>
      <c r="C1544" s="310" t="s">
        <v>712</v>
      </c>
      <c r="D1544" s="310" t="s">
        <v>541</v>
      </c>
      <c r="E1544" s="374" t="s">
        <v>1034</v>
      </c>
      <c r="F1544" s="362">
        <v>36</v>
      </c>
      <c r="G1544" s="362">
        <f t="shared" ref="G1544:G1607" si="24">H1544/F1544</f>
        <v>180</v>
      </c>
      <c r="H1544" s="362">
        <v>6480</v>
      </c>
      <c r="I1544" s="363">
        <v>1.006217429921925E-2</v>
      </c>
      <c r="J1544" s="363">
        <v>5.5900968328995835E-5</v>
      </c>
      <c r="K1544" s="362">
        <v>0</v>
      </c>
    </row>
    <row r="1545" spans="2:11" ht="14.1" customHeight="1" x14ac:dyDescent="0.2">
      <c r="B1545" s="309">
        <v>41572</v>
      </c>
      <c r="C1545" s="310" t="s">
        <v>688</v>
      </c>
      <c r="D1545" s="310" t="s">
        <v>541</v>
      </c>
      <c r="E1545" s="374" t="s">
        <v>1034</v>
      </c>
      <c r="F1545" s="362">
        <v>77</v>
      </c>
      <c r="G1545" s="362">
        <f t="shared" si="24"/>
        <v>285</v>
      </c>
      <c r="H1545" s="362">
        <v>21945</v>
      </c>
      <c r="I1545" s="363">
        <v>3.4076298610550379E-2</v>
      </c>
      <c r="J1545" s="363">
        <v>1.1956596003701886E-4</v>
      </c>
      <c r="K1545" s="362">
        <v>0</v>
      </c>
    </row>
    <row r="1546" spans="2:11" ht="14.1" customHeight="1" x14ac:dyDescent="0.2">
      <c r="B1546" s="309">
        <v>41572</v>
      </c>
      <c r="C1546" s="310" t="s">
        <v>635</v>
      </c>
      <c r="D1546" s="310" t="s">
        <v>541</v>
      </c>
      <c r="E1546" s="374" t="s">
        <v>1038</v>
      </c>
      <c r="F1546" s="362">
        <v>18</v>
      </c>
      <c r="G1546" s="362">
        <f t="shared" si="24"/>
        <v>325</v>
      </c>
      <c r="H1546" s="362">
        <v>5850</v>
      </c>
      <c r="I1546" s="363">
        <v>9.0839073534618228E-3</v>
      </c>
      <c r="J1546" s="363">
        <v>2.7950484164497917E-5</v>
      </c>
      <c r="K1546" s="362">
        <v>0</v>
      </c>
    </row>
    <row r="1547" spans="2:11" ht="14.1" customHeight="1" x14ac:dyDescent="0.2">
      <c r="B1547" s="309">
        <v>41572</v>
      </c>
      <c r="C1547" s="310" t="s">
        <v>857</v>
      </c>
      <c r="D1547" s="310" t="s">
        <v>541</v>
      </c>
      <c r="E1547" s="374" t="s">
        <v>1038</v>
      </c>
      <c r="F1547" s="362">
        <v>45</v>
      </c>
      <c r="G1547" s="362">
        <f t="shared" si="24"/>
        <v>335</v>
      </c>
      <c r="H1547" s="362">
        <v>15075</v>
      </c>
      <c r="I1547" s="363">
        <v>2.3408530487767004E-2</v>
      </c>
      <c r="J1547" s="363">
        <v>6.987621041124479E-5</v>
      </c>
      <c r="K1547" s="362">
        <v>0</v>
      </c>
    </row>
    <row r="1548" spans="2:11" ht="14.1" customHeight="1" x14ac:dyDescent="0.2">
      <c r="B1548" s="309">
        <v>41572</v>
      </c>
      <c r="C1548" s="310" t="s">
        <v>834</v>
      </c>
      <c r="D1548" s="310" t="s">
        <v>541</v>
      </c>
      <c r="E1548" s="374" t="s">
        <v>1034</v>
      </c>
      <c r="F1548" s="362">
        <v>26</v>
      </c>
      <c r="G1548" s="362">
        <f t="shared" si="24"/>
        <v>360</v>
      </c>
      <c r="H1548" s="362">
        <v>9360</v>
      </c>
      <c r="I1548" s="363">
        <v>1.4534251765538917E-2</v>
      </c>
      <c r="J1548" s="363">
        <v>4.0372921570941432E-5</v>
      </c>
      <c r="K1548" s="362">
        <v>0</v>
      </c>
    </row>
    <row r="1549" spans="2:11" ht="14.1" customHeight="1" x14ac:dyDescent="0.2">
      <c r="B1549" s="309">
        <v>41572</v>
      </c>
      <c r="C1549" s="310" t="s">
        <v>860</v>
      </c>
      <c r="D1549" s="310" t="s">
        <v>541</v>
      </c>
      <c r="E1549" s="374" t="s">
        <v>1034</v>
      </c>
      <c r="F1549" s="362">
        <v>9</v>
      </c>
      <c r="G1549" s="362">
        <f t="shared" si="24"/>
        <v>170</v>
      </c>
      <c r="H1549" s="362">
        <v>1530</v>
      </c>
      <c r="I1549" s="363">
        <v>2.3757911539823229E-3</v>
      </c>
      <c r="J1549" s="363">
        <v>1.3975242082248959E-5</v>
      </c>
      <c r="K1549" s="362">
        <v>0</v>
      </c>
    </row>
    <row r="1550" spans="2:11" ht="14.1" customHeight="1" x14ac:dyDescent="0.2">
      <c r="B1550" s="309">
        <v>41572</v>
      </c>
      <c r="C1550" s="310" t="s">
        <v>610</v>
      </c>
      <c r="D1550" s="310" t="s">
        <v>541</v>
      </c>
      <c r="E1550" s="374" t="s">
        <v>1039</v>
      </c>
      <c r="F1550" s="362">
        <v>82</v>
      </c>
      <c r="G1550" s="362">
        <f t="shared" si="24"/>
        <v>343</v>
      </c>
      <c r="H1550" s="362">
        <v>28126</v>
      </c>
      <c r="I1550" s="363">
        <v>4.3674184311703799E-2</v>
      </c>
      <c r="J1550" s="363">
        <v>1.2732998341604605E-4</v>
      </c>
      <c r="K1550" s="362">
        <v>0</v>
      </c>
    </row>
    <row r="1551" spans="2:11" ht="14.1" customHeight="1" x14ac:dyDescent="0.2">
      <c r="B1551" s="309">
        <v>41573</v>
      </c>
      <c r="C1551" s="310" t="s">
        <v>860</v>
      </c>
      <c r="D1551" s="310" t="s">
        <v>541</v>
      </c>
      <c r="E1551" s="374" t="s">
        <v>1034</v>
      </c>
      <c r="F1551" s="362">
        <v>25</v>
      </c>
      <c r="G1551" s="362">
        <f t="shared" si="24"/>
        <v>185</v>
      </c>
      <c r="H1551" s="362">
        <v>4625</v>
      </c>
      <c r="I1551" s="363">
        <v>7.1817216256001588E-3</v>
      </c>
      <c r="J1551" s="363">
        <v>3.8820116895135997E-5</v>
      </c>
      <c r="K1551" s="362">
        <v>0</v>
      </c>
    </row>
    <row r="1552" spans="2:11" ht="14.1" customHeight="1" x14ac:dyDescent="0.2">
      <c r="B1552" s="309">
        <v>41573</v>
      </c>
      <c r="C1552" s="310" t="s">
        <v>816</v>
      </c>
      <c r="D1552" s="310" t="s">
        <v>541</v>
      </c>
      <c r="E1552" s="374" t="s">
        <v>1035</v>
      </c>
      <c r="F1552" s="362">
        <v>1</v>
      </c>
      <c r="G1552" s="362">
        <f t="shared" si="24"/>
        <v>270</v>
      </c>
      <c r="H1552" s="362">
        <v>270</v>
      </c>
      <c r="I1552" s="363">
        <v>4.1925726246746874E-4</v>
      </c>
      <c r="J1552" s="363">
        <v>1.5528046758054397E-6</v>
      </c>
      <c r="K1552" s="362">
        <v>0</v>
      </c>
    </row>
    <row r="1553" spans="2:11" ht="14.1" customHeight="1" x14ac:dyDescent="0.2">
      <c r="B1553" s="309">
        <v>41573</v>
      </c>
      <c r="C1553" s="310" t="s">
        <v>639</v>
      </c>
      <c r="D1553" s="310" t="s">
        <v>541</v>
      </c>
      <c r="E1553" s="374" t="s">
        <v>1038</v>
      </c>
      <c r="F1553" s="362">
        <v>11</v>
      </c>
      <c r="G1553" s="362">
        <f t="shared" si="24"/>
        <v>360</v>
      </c>
      <c r="H1553" s="362">
        <v>3960</v>
      </c>
      <c r="I1553" s="363">
        <v>6.1491065161895413E-3</v>
      </c>
      <c r="J1553" s="363">
        <v>1.7080851433859837E-5</v>
      </c>
      <c r="K1553" s="362">
        <v>0</v>
      </c>
    </row>
    <row r="1554" spans="2:11" ht="14.1" customHeight="1" x14ac:dyDescent="0.2">
      <c r="B1554" s="309">
        <v>41573</v>
      </c>
      <c r="C1554" s="310" t="s">
        <v>909</v>
      </c>
      <c r="D1554" s="310" t="s">
        <v>541</v>
      </c>
      <c r="E1554" s="374" t="s">
        <v>1044</v>
      </c>
      <c r="F1554" s="362">
        <v>1</v>
      </c>
      <c r="G1554" s="362">
        <f t="shared" si="24"/>
        <v>465</v>
      </c>
      <c r="H1554" s="362">
        <v>465</v>
      </c>
      <c r="I1554" s="363">
        <v>7.2205417424952949E-4</v>
      </c>
      <c r="J1554" s="363">
        <v>1.5528046758054397E-6</v>
      </c>
      <c r="K1554" s="362">
        <v>0</v>
      </c>
    </row>
    <row r="1555" spans="2:11" ht="14.1" customHeight="1" x14ac:dyDescent="0.2">
      <c r="B1555" s="309">
        <v>41574</v>
      </c>
      <c r="C1555" s="310" t="s">
        <v>674</v>
      </c>
      <c r="D1555" s="310" t="s">
        <v>541</v>
      </c>
      <c r="E1555" s="374" t="s">
        <v>1039</v>
      </c>
      <c r="F1555" s="362">
        <v>12</v>
      </c>
      <c r="G1555" s="362">
        <f t="shared" si="24"/>
        <v>180</v>
      </c>
      <c r="H1555" s="362">
        <v>2160</v>
      </c>
      <c r="I1555" s="363">
        <v>3.3540580997397499E-3</v>
      </c>
      <c r="J1555" s="363">
        <v>1.8633656109665278E-5</v>
      </c>
      <c r="K1555" s="362">
        <v>0</v>
      </c>
    </row>
    <row r="1556" spans="2:11" ht="14.1" customHeight="1" x14ac:dyDescent="0.2">
      <c r="B1556" s="309">
        <v>41574</v>
      </c>
      <c r="C1556" s="310" t="s">
        <v>653</v>
      </c>
      <c r="D1556" s="310" t="s">
        <v>541</v>
      </c>
      <c r="E1556" s="374" t="s">
        <v>1034</v>
      </c>
      <c r="F1556" s="362">
        <v>11</v>
      </c>
      <c r="G1556" s="362">
        <f t="shared" si="24"/>
        <v>100</v>
      </c>
      <c r="H1556" s="362">
        <v>1100</v>
      </c>
      <c r="I1556" s="363">
        <v>1.7080851433859837E-3</v>
      </c>
      <c r="J1556" s="363">
        <v>1.7080851433859837E-5</v>
      </c>
      <c r="K1556" s="362">
        <v>0</v>
      </c>
    </row>
    <row r="1557" spans="2:11" ht="14.1" customHeight="1" x14ac:dyDescent="0.2">
      <c r="B1557" s="309">
        <v>41574</v>
      </c>
      <c r="C1557" s="310" t="s">
        <v>671</v>
      </c>
      <c r="D1557" s="310" t="s">
        <v>541</v>
      </c>
      <c r="E1557" s="374"/>
      <c r="F1557" s="362">
        <v>1</v>
      </c>
      <c r="G1557" s="362">
        <f t="shared" si="24"/>
        <v>435</v>
      </c>
      <c r="H1557" s="362">
        <v>435</v>
      </c>
      <c r="I1557" s="363">
        <v>6.7547003397536631E-4</v>
      </c>
      <c r="J1557" s="363">
        <v>1.5528046758054397E-6</v>
      </c>
      <c r="K1557" s="362">
        <v>0</v>
      </c>
    </row>
    <row r="1558" spans="2:11" ht="14.1" customHeight="1" x14ac:dyDescent="0.2">
      <c r="B1558" s="309">
        <v>41574</v>
      </c>
      <c r="C1558" s="310" t="s">
        <v>965</v>
      </c>
      <c r="D1558" s="310" t="s">
        <v>541</v>
      </c>
      <c r="E1558" s="374" t="s">
        <v>1034</v>
      </c>
      <c r="F1558" s="362">
        <v>16</v>
      </c>
      <c r="G1558" s="362">
        <f t="shared" si="24"/>
        <v>495</v>
      </c>
      <c r="H1558" s="362">
        <v>7920</v>
      </c>
      <c r="I1558" s="363">
        <v>1.2298213032379083E-2</v>
      </c>
      <c r="J1558" s="363">
        <v>2.4844874812887035E-5</v>
      </c>
      <c r="K1558" s="362">
        <v>0</v>
      </c>
    </row>
    <row r="1559" spans="2:11" ht="14.1" customHeight="1" x14ac:dyDescent="0.2">
      <c r="B1559" s="309">
        <v>41574</v>
      </c>
      <c r="C1559" s="310" t="s">
        <v>670</v>
      </c>
      <c r="D1559" s="310" t="s">
        <v>541</v>
      </c>
      <c r="E1559" s="374" t="s">
        <v>1039</v>
      </c>
      <c r="F1559" s="362">
        <v>5</v>
      </c>
      <c r="G1559" s="362">
        <f t="shared" si="24"/>
        <v>540</v>
      </c>
      <c r="H1559" s="362">
        <v>2700</v>
      </c>
      <c r="I1559" s="363">
        <v>4.1925726246746873E-3</v>
      </c>
      <c r="J1559" s="363">
        <v>7.7640233790271981E-6</v>
      </c>
      <c r="K1559" s="362">
        <v>0</v>
      </c>
    </row>
    <row r="1560" spans="2:11" ht="14.1" customHeight="1" x14ac:dyDescent="0.2">
      <c r="B1560" s="309">
        <v>41574</v>
      </c>
      <c r="C1560" s="310" t="s">
        <v>661</v>
      </c>
      <c r="D1560" s="310" t="s">
        <v>541</v>
      </c>
      <c r="E1560" s="374" t="s">
        <v>1034</v>
      </c>
      <c r="F1560" s="362">
        <v>4</v>
      </c>
      <c r="G1560" s="362">
        <f t="shared" si="24"/>
        <v>185</v>
      </c>
      <c r="H1560" s="362">
        <v>740</v>
      </c>
      <c r="I1560" s="363">
        <v>1.1490754600960254E-3</v>
      </c>
      <c r="J1560" s="363">
        <v>6.2112187032217588E-6</v>
      </c>
      <c r="K1560" s="362">
        <v>0</v>
      </c>
    </row>
    <row r="1561" spans="2:11" ht="14.1" customHeight="1" x14ac:dyDescent="0.2">
      <c r="B1561" s="309">
        <v>41574</v>
      </c>
      <c r="C1561" s="310" t="s">
        <v>734</v>
      </c>
      <c r="D1561" s="310" t="s">
        <v>541</v>
      </c>
      <c r="E1561" s="374" t="s">
        <v>1035</v>
      </c>
      <c r="F1561" s="362">
        <v>38</v>
      </c>
      <c r="G1561" s="362">
        <f t="shared" si="24"/>
        <v>690</v>
      </c>
      <c r="H1561" s="362">
        <v>26220</v>
      </c>
      <c r="I1561" s="363">
        <v>4.0714538599618634E-2</v>
      </c>
      <c r="J1561" s="363">
        <v>5.900657768060671E-5</v>
      </c>
      <c r="K1561" s="362">
        <v>0</v>
      </c>
    </row>
    <row r="1562" spans="2:11" ht="14.1" customHeight="1" x14ac:dyDescent="0.2">
      <c r="B1562" s="309">
        <v>41575</v>
      </c>
      <c r="C1562" s="310" t="s">
        <v>716</v>
      </c>
      <c r="D1562" s="310" t="s">
        <v>541</v>
      </c>
      <c r="E1562" s="374" t="s">
        <v>1039</v>
      </c>
      <c r="F1562" s="362">
        <v>189</v>
      </c>
      <c r="G1562" s="362">
        <f t="shared" si="24"/>
        <v>60</v>
      </c>
      <c r="H1562" s="362">
        <v>11340</v>
      </c>
      <c r="I1562" s="363">
        <v>1.7608805023633687E-2</v>
      </c>
      <c r="J1562" s="363">
        <v>2.934800837272281E-4</v>
      </c>
      <c r="K1562" s="362">
        <v>0</v>
      </c>
    </row>
    <row r="1563" spans="2:11" ht="14.1" customHeight="1" x14ac:dyDescent="0.2">
      <c r="B1563" s="309">
        <v>41575</v>
      </c>
      <c r="C1563" s="310" t="s">
        <v>854</v>
      </c>
      <c r="D1563" s="310" t="s">
        <v>541</v>
      </c>
      <c r="E1563" s="374" t="s">
        <v>1038</v>
      </c>
      <c r="F1563" s="362">
        <v>48</v>
      </c>
      <c r="G1563" s="362">
        <f t="shared" si="24"/>
        <v>240</v>
      </c>
      <c r="H1563" s="362">
        <v>11520</v>
      </c>
      <c r="I1563" s="363">
        <v>1.7888309865278666E-2</v>
      </c>
      <c r="J1563" s="363">
        <v>7.4534624438661113E-5</v>
      </c>
      <c r="K1563" s="362">
        <v>0</v>
      </c>
    </row>
    <row r="1564" spans="2:11" ht="14.1" customHeight="1" x14ac:dyDescent="0.2">
      <c r="B1564" s="309">
        <v>41575</v>
      </c>
      <c r="C1564" s="310" t="s">
        <v>647</v>
      </c>
      <c r="D1564" s="310" t="s">
        <v>541</v>
      </c>
      <c r="E1564" s="374" t="s">
        <v>1034</v>
      </c>
      <c r="F1564" s="362">
        <v>1</v>
      </c>
      <c r="G1564" s="362">
        <f t="shared" si="24"/>
        <v>150</v>
      </c>
      <c r="H1564" s="362">
        <v>150</v>
      </c>
      <c r="I1564" s="363">
        <v>2.3292070137081596E-4</v>
      </c>
      <c r="J1564" s="363">
        <v>1.5528046758054397E-6</v>
      </c>
      <c r="K1564" s="362">
        <v>0</v>
      </c>
    </row>
    <row r="1565" spans="2:11" ht="14.1" customHeight="1" x14ac:dyDescent="0.2">
      <c r="B1565" s="309">
        <v>41575</v>
      </c>
      <c r="C1565" s="310" t="s">
        <v>716</v>
      </c>
      <c r="D1565" s="310" t="s">
        <v>541</v>
      </c>
      <c r="E1565" s="374" t="s">
        <v>1045</v>
      </c>
      <c r="F1565" s="362">
        <v>189</v>
      </c>
      <c r="G1565" s="362">
        <f t="shared" si="24"/>
        <v>60</v>
      </c>
      <c r="H1565" s="362">
        <v>11340</v>
      </c>
      <c r="I1565" s="363">
        <v>1.7608805023633687E-2</v>
      </c>
      <c r="J1565" s="363">
        <v>2.934800837272281E-4</v>
      </c>
      <c r="K1565" s="362">
        <v>0</v>
      </c>
    </row>
    <row r="1566" spans="2:11" ht="14.1" customHeight="1" x14ac:dyDescent="0.2">
      <c r="B1566" s="309">
        <v>41575</v>
      </c>
      <c r="C1566" s="310" t="s">
        <v>754</v>
      </c>
      <c r="D1566" s="310" t="s">
        <v>541</v>
      </c>
      <c r="E1566" s="374" t="s">
        <v>1034</v>
      </c>
      <c r="F1566" s="362">
        <v>90</v>
      </c>
      <c r="G1566" s="362">
        <f t="shared" si="24"/>
        <v>695</v>
      </c>
      <c r="H1566" s="362">
        <v>62550</v>
      </c>
      <c r="I1566" s="363">
        <v>9.7127932471630263E-2</v>
      </c>
      <c r="J1566" s="363">
        <v>1.3975242082248958E-4</v>
      </c>
      <c r="K1566" s="362">
        <v>0</v>
      </c>
    </row>
    <row r="1567" spans="2:11" ht="14.1" customHeight="1" x14ac:dyDescent="0.2">
      <c r="B1567" s="309">
        <v>41576</v>
      </c>
      <c r="C1567" s="310" t="s">
        <v>728</v>
      </c>
      <c r="D1567" s="310" t="s">
        <v>541</v>
      </c>
      <c r="E1567" s="374" t="s">
        <v>1034</v>
      </c>
      <c r="F1567" s="362">
        <v>2</v>
      </c>
      <c r="G1567" s="362">
        <f t="shared" si="24"/>
        <v>120</v>
      </c>
      <c r="H1567" s="362">
        <v>240</v>
      </c>
      <c r="I1567" s="363">
        <v>3.7267312219330556E-4</v>
      </c>
      <c r="J1567" s="363">
        <v>3.1056093516108794E-6</v>
      </c>
      <c r="K1567" s="362">
        <v>0</v>
      </c>
    </row>
    <row r="1568" spans="2:11" ht="14.1" customHeight="1" x14ac:dyDescent="0.2">
      <c r="B1568" s="309">
        <v>41576</v>
      </c>
      <c r="C1568" s="310" t="s">
        <v>593</v>
      </c>
      <c r="D1568" s="310" t="s">
        <v>856</v>
      </c>
      <c r="E1568" s="374" t="s">
        <v>1034</v>
      </c>
      <c r="F1568" s="362">
        <v>42</v>
      </c>
      <c r="G1568" s="362">
        <f t="shared" si="24"/>
        <v>120</v>
      </c>
      <c r="H1568" s="362">
        <v>5040</v>
      </c>
      <c r="I1568" s="363">
        <v>7.826135566059416E-3</v>
      </c>
      <c r="J1568" s="363">
        <v>6.5217796383828467E-5</v>
      </c>
      <c r="K1568" s="362">
        <v>0</v>
      </c>
    </row>
    <row r="1569" spans="2:11" ht="14.1" customHeight="1" x14ac:dyDescent="0.2">
      <c r="B1569" s="309">
        <v>41576</v>
      </c>
      <c r="C1569" s="310" t="s">
        <v>647</v>
      </c>
      <c r="D1569" s="310" t="s">
        <v>856</v>
      </c>
      <c r="E1569" s="374" t="s">
        <v>1042</v>
      </c>
      <c r="F1569" s="362">
        <v>3</v>
      </c>
      <c r="G1569" s="362">
        <f t="shared" si="24"/>
        <v>150</v>
      </c>
      <c r="H1569" s="362">
        <v>450</v>
      </c>
      <c r="I1569" s="363">
        <v>6.9876210411244795E-4</v>
      </c>
      <c r="J1569" s="363">
        <v>4.6584140274163196E-6</v>
      </c>
      <c r="K1569" s="362">
        <v>0</v>
      </c>
    </row>
    <row r="1570" spans="2:11" ht="14.1" customHeight="1" x14ac:dyDescent="0.2">
      <c r="B1570" s="309">
        <v>41576</v>
      </c>
      <c r="C1570" s="310" t="s">
        <v>685</v>
      </c>
      <c r="D1570" s="310" t="s">
        <v>541</v>
      </c>
      <c r="E1570" s="374" t="s">
        <v>1034</v>
      </c>
      <c r="F1570" s="362">
        <v>0</v>
      </c>
      <c r="G1570" s="362" t="e">
        <f t="shared" si="24"/>
        <v>#DIV/0!</v>
      </c>
      <c r="H1570" s="362">
        <v>1920</v>
      </c>
      <c r="I1570" s="363">
        <v>2.9813849775464445E-3</v>
      </c>
      <c r="J1570" s="363">
        <v>0</v>
      </c>
      <c r="K1570" s="362">
        <v>0</v>
      </c>
    </row>
    <row r="1571" spans="2:11" ht="14.1" customHeight="1" x14ac:dyDescent="0.2">
      <c r="B1571" s="309">
        <v>41576</v>
      </c>
      <c r="C1571" s="310" t="s">
        <v>682</v>
      </c>
      <c r="D1571" s="310" t="s">
        <v>541</v>
      </c>
      <c r="E1571" s="374" t="s">
        <v>1035</v>
      </c>
      <c r="F1571" s="362">
        <v>1</v>
      </c>
      <c r="G1571" s="362">
        <f t="shared" si="24"/>
        <v>40</v>
      </c>
      <c r="H1571" s="362">
        <v>40</v>
      </c>
      <c r="I1571" s="363">
        <v>6.2112187032217585E-5</v>
      </c>
      <c r="J1571" s="363">
        <v>1.5528046758054397E-6</v>
      </c>
      <c r="K1571" s="362">
        <v>0</v>
      </c>
    </row>
    <row r="1572" spans="2:11" ht="14.1" customHeight="1" x14ac:dyDescent="0.2">
      <c r="B1572" s="309">
        <v>41576</v>
      </c>
      <c r="C1572" s="310" t="s">
        <v>728</v>
      </c>
      <c r="D1572" s="310" t="s">
        <v>541</v>
      </c>
      <c r="E1572" s="374" t="s">
        <v>1034</v>
      </c>
      <c r="F1572" s="362">
        <v>1</v>
      </c>
      <c r="G1572" s="362">
        <f t="shared" si="24"/>
        <v>210</v>
      </c>
      <c r="H1572" s="362">
        <v>210</v>
      </c>
      <c r="I1572" s="363">
        <v>3.2608898191914234E-4</v>
      </c>
      <c r="J1572" s="363">
        <v>1.5528046758054397E-6</v>
      </c>
      <c r="K1572" s="362">
        <v>0</v>
      </c>
    </row>
    <row r="1573" spans="2:11" ht="14.1" customHeight="1" x14ac:dyDescent="0.2">
      <c r="B1573" s="309">
        <v>41576</v>
      </c>
      <c r="C1573" s="310" t="s">
        <v>635</v>
      </c>
      <c r="D1573" s="310" t="s">
        <v>541</v>
      </c>
      <c r="E1573" s="374" t="s">
        <v>1038</v>
      </c>
      <c r="F1573" s="362">
        <v>13</v>
      </c>
      <c r="G1573" s="362">
        <f t="shared" si="24"/>
        <v>292</v>
      </c>
      <c r="H1573" s="362">
        <v>3796</v>
      </c>
      <c r="I1573" s="363">
        <v>5.8944465493574495E-3</v>
      </c>
      <c r="J1573" s="363">
        <v>2.0186460785470716E-5</v>
      </c>
      <c r="K1573" s="362">
        <v>0</v>
      </c>
    </row>
    <row r="1574" spans="2:11" ht="14.1" customHeight="1" x14ac:dyDescent="0.2">
      <c r="B1574" s="309">
        <v>41576</v>
      </c>
      <c r="C1574" s="310" t="s">
        <v>728</v>
      </c>
      <c r="D1574" s="310" t="s">
        <v>541</v>
      </c>
      <c r="E1574" s="374" t="s">
        <v>1034</v>
      </c>
      <c r="F1574" s="362">
        <v>2</v>
      </c>
      <c r="G1574" s="362">
        <f t="shared" si="24"/>
        <v>150</v>
      </c>
      <c r="H1574" s="362">
        <v>300</v>
      </c>
      <c r="I1574" s="363">
        <v>4.6584140274163192E-4</v>
      </c>
      <c r="J1574" s="363">
        <v>3.1056093516108794E-6</v>
      </c>
      <c r="K1574" s="362">
        <v>0</v>
      </c>
    </row>
    <row r="1575" spans="2:11" ht="14.1" customHeight="1" x14ac:dyDescent="0.2">
      <c r="B1575" s="309">
        <v>41576</v>
      </c>
      <c r="C1575" s="310" t="s">
        <v>682</v>
      </c>
      <c r="D1575" s="310" t="s">
        <v>541</v>
      </c>
      <c r="E1575" s="374" t="s">
        <v>1035</v>
      </c>
      <c r="F1575" s="362">
        <v>9</v>
      </c>
      <c r="G1575" s="362">
        <f t="shared" si="24"/>
        <v>255</v>
      </c>
      <c r="H1575" s="362">
        <v>2295</v>
      </c>
      <c r="I1575" s="363">
        <v>3.5636867309734844E-3</v>
      </c>
      <c r="J1575" s="363">
        <v>1.3975242082248959E-5</v>
      </c>
      <c r="K1575" s="362">
        <v>0</v>
      </c>
    </row>
    <row r="1576" spans="2:11" ht="14.1" customHeight="1" x14ac:dyDescent="0.2">
      <c r="B1576" s="309">
        <v>41576</v>
      </c>
      <c r="C1576" s="310" t="s">
        <v>647</v>
      </c>
      <c r="D1576" s="310" t="s">
        <v>541</v>
      </c>
      <c r="E1576" s="374" t="s">
        <v>1042</v>
      </c>
      <c r="F1576" s="362">
        <v>1</v>
      </c>
      <c r="G1576" s="362">
        <f t="shared" si="24"/>
        <v>140</v>
      </c>
      <c r="H1576" s="362">
        <v>140</v>
      </c>
      <c r="I1576" s="363">
        <v>2.1739265461276157E-4</v>
      </c>
      <c r="J1576" s="363">
        <v>1.5528046758054397E-6</v>
      </c>
      <c r="K1576" s="362">
        <v>0</v>
      </c>
    </row>
    <row r="1577" spans="2:11" ht="14.1" customHeight="1" x14ac:dyDescent="0.2">
      <c r="B1577" s="309">
        <v>41576</v>
      </c>
      <c r="C1577" s="310" t="s">
        <v>758</v>
      </c>
      <c r="D1577" s="310" t="s">
        <v>541</v>
      </c>
      <c r="E1577" s="374" t="s">
        <v>1034</v>
      </c>
      <c r="F1577" s="362">
        <v>3</v>
      </c>
      <c r="G1577" s="362">
        <f t="shared" si="24"/>
        <v>345</v>
      </c>
      <c r="H1577" s="362">
        <v>1035</v>
      </c>
      <c r="I1577" s="363">
        <v>1.6071528394586301E-3</v>
      </c>
      <c r="J1577" s="363">
        <v>4.6584140274163196E-6</v>
      </c>
      <c r="K1577" s="362">
        <v>0</v>
      </c>
    </row>
    <row r="1578" spans="2:11" ht="14.1" customHeight="1" x14ac:dyDescent="0.2">
      <c r="B1578" s="309">
        <v>41576</v>
      </c>
      <c r="C1578" s="310" t="s">
        <v>952</v>
      </c>
      <c r="D1578" s="310" t="s">
        <v>541</v>
      </c>
      <c r="E1578" s="374" t="s">
        <v>1042</v>
      </c>
      <c r="F1578" s="362">
        <v>18</v>
      </c>
      <c r="G1578" s="362">
        <f t="shared" si="24"/>
        <v>360</v>
      </c>
      <c r="H1578" s="362">
        <v>6480</v>
      </c>
      <c r="I1578" s="363">
        <v>1.006217429921925E-2</v>
      </c>
      <c r="J1578" s="363">
        <v>2.7950484164497917E-5</v>
      </c>
      <c r="K1578" s="362">
        <v>0</v>
      </c>
    </row>
    <row r="1579" spans="2:11" ht="14.1" customHeight="1" x14ac:dyDescent="0.2">
      <c r="B1579" s="309">
        <v>41576</v>
      </c>
      <c r="C1579" s="310" t="s">
        <v>838</v>
      </c>
      <c r="D1579" s="310" t="s">
        <v>541</v>
      </c>
      <c r="E1579" s="374" t="s">
        <v>1034</v>
      </c>
      <c r="F1579" s="362">
        <v>0</v>
      </c>
      <c r="G1579" s="362" t="e">
        <f t="shared" si="24"/>
        <v>#DIV/0!</v>
      </c>
      <c r="H1579" s="362">
        <v>3360</v>
      </c>
      <c r="I1579" s="363">
        <v>5.2174237107062774E-3</v>
      </c>
      <c r="J1579" s="363">
        <v>0</v>
      </c>
      <c r="K1579" s="362">
        <v>0</v>
      </c>
    </row>
    <row r="1580" spans="2:11" ht="14.1" customHeight="1" x14ac:dyDescent="0.2">
      <c r="B1580" s="309">
        <v>41576</v>
      </c>
      <c r="C1580" s="310" t="s">
        <v>728</v>
      </c>
      <c r="D1580" s="310" t="s">
        <v>541</v>
      </c>
      <c r="E1580" s="374" t="s">
        <v>1034</v>
      </c>
      <c r="F1580" s="362">
        <v>2</v>
      </c>
      <c r="G1580" s="362">
        <f t="shared" si="24"/>
        <v>135</v>
      </c>
      <c r="H1580" s="362">
        <v>270</v>
      </c>
      <c r="I1580" s="363">
        <v>4.1925726246746874E-4</v>
      </c>
      <c r="J1580" s="363">
        <v>3.1056093516108794E-6</v>
      </c>
      <c r="K1580" s="362">
        <v>0</v>
      </c>
    </row>
    <row r="1581" spans="2:11" ht="14.1" customHeight="1" x14ac:dyDescent="0.2">
      <c r="B1581" s="309">
        <v>41577</v>
      </c>
      <c r="C1581" s="310" t="s">
        <v>671</v>
      </c>
      <c r="D1581" s="310" t="s">
        <v>541</v>
      </c>
      <c r="E1581" s="374" t="s">
        <v>1035</v>
      </c>
      <c r="F1581" s="362">
        <v>1</v>
      </c>
      <c r="G1581" s="362">
        <f t="shared" si="24"/>
        <v>270</v>
      </c>
      <c r="H1581" s="362">
        <v>270</v>
      </c>
      <c r="I1581" s="363">
        <v>4.1925726246746874E-4</v>
      </c>
      <c r="J1581" s="363">
        <v>1.5528046758054397E-6</v>
      </c>
      <c r="K1581" s="362">
        <v>0</v>
      </c>
    </row>
    <row r="1582" spans="2:11" ht="14.1" customHeight="1" x14ac:dyDescent="0.2">
      <c r="B1582" s="309">
        <v>41577</v>
      </c>
      <c r="C1582" s="310" t="s">
        <v>852</v>
      </c>
      <c r="D1582" s="310" t="s">
        <v>541</v>
      </c>
      <c r="E1582" s="374" t="s">
        <v>1042</v>
      </c>
      <c r="F1582" s="362">
        <v>2</v>
      </c>
      <c r="G1582" s="362">
        <f t="shared" si="24"/>
        <v>255</v>
      </c>
      <c r="H1582" s="362">
        <v>510</v>
      </c>
      <c r="I1582" s="363">
        <v>7.919303846607743E-4</v>
      </c>
      <c r="J1582" s="363">
        <v>3.1056093516108794E-6</v>
      </c>
      <c r="K1582" s="362">
        <v>0</v>
      </c>
    </row>
    <row r="1583" spans="2:11" ht="14.1" customHeight="1" x14ac:dyDescent="0.2">
      <c r="B1583" s="309">
        <v>41577</v>
      </c>
      <c r="C1583" s="310" t="s">
        <v>796</v>
      </c>
      <c r="D1583" s="310" t="s">
        <v>541</v>
      </c>
      <c r="E1583" s="374" t="s">
        <v>1034</v>
      </c>
      <c r="F1583" s="362">
        <v>39</v>
      </c>
      <c r="G1583" s="362">
        <f t="shared" si="24"/>
        <v>255</v>
      </c>
      <c r="H1583" s="362">
        <v>9945</v>
      </c>
      <c r="I1583" s="363">
        <v>1.5442642500885099E-2</v>
      </c>
      <c r="J1583" s="363">
        <v>6.0559382356412151E-5</v>
      </c>
      <c r="K1583" s="362">
        <v>0</v>
      </c>
    </row>
    <row r="1584" spans="2:11" ht="14.1" customHeight="1" x14ac:dyDescent="0.2">
      <c r="B1584" s="309">
        <v>41577</v>
      </c>
      <c r="C1584" s="310" t="s">
        <v>716</v>
      </c>
      <c r="D1584" s="310" t="s">
        <v>541</v>
      </c>
      <c r="E1584" s="374" t="s">
        <v>1034</v>
      </c>
      <c r="F1584" s="362">
        <v>40</v>
      </c>
      <c r="G1584" s="362">
        <f t="shared" si="24"/>
        <v>165</v>
      </c>
      <c r="H1584" s="362">
        <v>6600</v>
      </c>
      <c r="I1584" s="363">
        <v>1.0248510860315902E-2</v>
      </c>
      <c r="J1584" s="363">
        <v>6.2112187032217585E-5</v>
      </c>
      <c r="K1584" s="362">
        <v>0</v>
      </c>
    </row>
    <row r="1585" spans="2:11" ht="14.1" customHeight="1" x14ac:dyDescent="0.2">
      <c r="B1585" s="309">
        <v>41578</v>
      </c>
      <c r="C1585" s="310" t="s">
        <v>968</v>
      </c>
      <c r="D1585" s="310" t="s">
        <v>541</v>
      </c>
      <c r="E1585" s="374" t="s">
        <v>1034</v>
      </c>
      <c r="F1585" s="362">
        <v>538</v>
      </c>
      <c r="G1585" s="362">
        <f t="shared" si="24"/>
        <v>0</v>
      </c>
      <c r="H1585" s="362">
        <v>0</v>
      </c>
      <c r="I1585" s="363">
        <v>0</v>
      </c>
      <c r="J1585" s="363">
        <v>8.3540891558332665E-4</v>
      </c>
      <c r="K1585" s="362">
        <v>0</v>
      </c>
    </row>
    <row r="1586" spans="2:11" ht="14.1" customHeight="1" x14ac:dyDescent="0.2">
      <c r="B1586" s="309">
        <v>41578</v>
      </c>
      <c r="C1586" s="310" t="s">
        <v>647</v>
      </c>
      <c r="D1586" s="310" t="s">
        <v>541</v>
      </c>
      <c r="E1586" s="374" t="s">
        <v>1042</v>
      </c>
      <c r="F1586" s="362">
        <v>99</v>
      </c>
      <c r="G1586" s="362">
        <f t="shared" si="24"/>
        <v>285</v>
      </c>
      <c r="H1586" s="362">
        <v>28215</v>
      </c>
      <c r="I1586" s="363">
        <v>4.381238392785048E-2</v>
      </c>
      <c r="J1586" s="363">
        <v>1.5372766290473855E-4</v>
      </c>
      <c r="K1586" s="362">
        <v>0</v>
      </c>
    </row>
    <row r="1587" spans="2:11" ht="14.1" customHeight="1" x14ac:dyDescent="0.2">
      <c r="B1587" s="309">
        <v>41578</v>
      </c>
      <c r="C1587" s="310" t="s">
        <v>758</v>
      </c>
      <c r="D1587" s="310" t="s">
        <v>541</v>
      </c>
      <c r="E1587" s="374" t="s">
        <v>1034</v>
      </c>
      <c r="F1587" s="362">
        <v>8</v>
      </c>
      <c r="G1587" s="362">
        <f t="shared" si="24"/>
        <v>270</v>
      </c>
      <c r="H1587" s="362">
        <v>2160</v>
      </c>
      <c r="I1587" s="363">
        <v>3.3540580997397499E-3</v>
      </c>
      <c r="J1587" s="363">
        <v>1.2422437406443518E-5</v>
      </c>
      <c r="K1587" s="362">
        <v>0</v>
      </c>
    </row>
    <row r="1588" spans="2:11" ht="14.1" customHeight="1" x14ac:dyDescent="0.2">
      <c r="B1588" s="309">
        <v>41578</v>
      </c>
      <c r="C1588" s="310" t="s">
        <v>757</v>
      </c>
      <c r="D1588" s="310" t="s">
        <v>541</v>
      </c>
      <c r="E1588" s="374" t="s">
        <v>1046</v>
      </c>
      <c r="F1588" s="362">
        <v>29</v>
      </c>
      <c r="G1588" s="362">
        <f t="shared" si="24"/>
        <v>315</v>
      </c>
      <c r="H1588" s="362">
        <v>9135</v>
      </c>
      <c r="I1588" s="363">
        <v>1.4184870713482692E-2</v>
      </c>
      <c r="J1588" s="363">
        <v>4.5031335598357755E-5</v>
      </c>
      <c r="K1588" s="362">
        <v>0</v>
      </c>
    </row>
    <row r="1589" spans="2:11" ht="14.1" customHeight="1" x14ac:dyDescent="0.2">
      <c r="B1589" s="309">
        <v>41579</v>
      </c>
      <c r="C1589" s="310" t="s">
        <v>705</v>
      </c>
      <c r="D1589" s="310" t="s">
        <v>541</v>
      </c>
      <c r="E1589" s="374" t="s">
        <v>1034</v>
      </c>
      <c r="F1589" s="362">
        <v>40</v>
      </c>
      <c r="G1589" s="362">
        <f t="shared" si="24"/>
        <v>165</v>
      </c>
      <c r="H1589" s="362">
        <v>6600</v>
      </c>
      <c r="I1589" s="363">
        <v>1.0266589096882378E-2</v>
      </c>
      <c r="J1589" s="363">
        <v>6.222175210231745E-5</v>
      </c>
      <c r="K1589" s="362">
        <v>0</v>
      </c>
    </row>
    <row r="1590" spans="2:11" ht="14.1" customHeight="1" x14ac:dyDescent="0.2">
      <c r="B1590" s="309">
        <v>41579</v>
      </c>
      <c r="C1590" s="310" t="s">
        <v>776</v>
      </c>
      <c r="D1590" s="310" t="s">
        <v>541</v>
      </c>
      <c r="E1590" s="374" t="s">
        <v>1034</v>
      </c>
      <c r="F1590" s="362">
        <v>42</v>
      </c>
      <c r="G1590" s="362">
        <f t="shared" si="24"/>
        <v>245</v>
      </c>
      <c r="H1590" s="362">
        <v>10290</v>
      </c>
      <c r="I1590" s="363">
        <v>1.6006545728321164E-2</v>
      </c>
      <c r="J1590" s="363">
        <v>6.5332839707433324E-5</v>
      </c>
      <c r="K1590" s="362">
        <v>0</v>
      </c>
    </row>
    <row r="1591" spans="2:11" ht="14.1" customHeight="1" x14ac:dyDescent="0.2">
      <c r="B1591" s="309">
        <v>41579</v>
      </c>
      <c r="C1591" s="310" t="s">
        <v>959</v>
      </c>
      <c r="D1591" s="310" t="s">
        <v>541</v>
      </c>
      <c r="E1591" s="374" t="s">
        <v>1034</v>
      </c>
      <c r="F1591" s="362">
        <v>0</v>
      </c>
      <c r="G1591" s="362" t="e">
        <f t="shared" si="24"/>
        <v>#DIV/0!</v>
      </c>
      <c r="H1591" s="362">
        <v>10620</v>
      </c>
      <c r="I1591" s="363">
        <v>1.6519875183165281E-2</v>
      </c>
      <c r="J1591" s="363">
        <v>0</v>
      </c>
      <c r="K1591" s="362">
        <v>0</v>
      </c>
    </row>
    <row r="1592" spans="2:11" ht="14.1" customHeight="1" x14ac:dyDescent="0.2">
      <c r="B1592" s="309">
        <v>41579</v>
      </c>
      <c r="C1592" s="310" t="s">
        <v>635</v>
      </c>
      <c r="D1592" s="310" t="s">
        <v>541</v>
      </c>
      <c r="E1592" s="374" t="s">
        <v>1038</v>
      </c>
      <c r="F1592" s="362">
        <v>16</v>
      </c>
      <c r="G1592" s="362">
        <f t="shared" si="24"/>
        <v>345</v>
      </c>
      <c r="H1592" s="362">
        <v>5520</v>
      </c>
      <c r="I1592" s="363">
        <v>8.5866017901198074E-3</v>
      </c>
      <c r="J1592" s="363">
        <v>2.4888700840926979E-5</v>
      </c>
      <c r="K1592" s="362">
        <v>0</v>
      </c>
    </row>
    <row r="1593" spans="2:11" ht="14.1" customHeight="1" x14ac:dyDescent="0.2">
      <c r="B1593" s="309">
        <v>41579</v>
      </c>
      <c r="C1593" s="310" t="s">
        <v>756</v>
      </c>
      <c r="D1593" s="310" t="s">
        <v>541</v>
      </c>
      <c r="E1593" s="374" t="s">
        <v>1042</v>
      </c>
      <c r="F1593" s="362">
        <v>133</v>
      </c>
      <c r="G1593" s="362">
        <f t="shared" si="24"/>
        <v>405</v>
      </c>
      <c r="H1593" s="362">
        <v>53865</v>
      </c>
      <c r="I1593" s="363">
        <v>8.378936692478324E-2</v>
      </c>
      <c r="J1593" s="363">
        <v>2.0688732574020551E-4</v>
      </c>
      <c r="K1593" s="362">
        <v>0</v>
      </c>
    </row>
    <row r="1594" spans="2:11" ht="14.1" customHeight="1" x14ac:dyDescent="0.2">
      <c r="B1594" s="309">
        <v>41579</v>
      </c>
      <c r="C1594" s="310" t="s">
        <v>678</v>
      </c>
      <c r="D1594" s="310" t="s">
        <v>541</v>
      </c>
      <c r="E1594" s="374" t="s">
        <v>1035</v>
      </c>
      <c r="F1594" s="362">
        <v>7</v>
      </c>
      <c r="G1594" s="362">
        <f t="shared" si="24"/>
        <v>305</v>
      </c>
      <c r="H1594" s="362">
        <v>2135</v>
      </c>
      <c r="I1594" s="363">
        <v>3.3210860184611939E-3</v>
      </c>
      <c r="J1594" s="363">
        <v>1.0888806617905554E-5</v>
      </c>
      <c r="K1594" s="362">
        <v>0</v>
      </c>
    </row>
    <row r="1595" spans="2:11" ht="14.1" customHeight="1" x14ac:dyDescent="0.2">
      <c r="B1595" s="309">
        <v>41581</v>
      </c>
      <c r="C1595" s="310" t="s">
        <v>898</v>
      </c>
      <c r="D1595" s="310" t="s">
        <v>541</v>
      </c>
      <c r="E1595" s="374" t="s">
        <v>1039</v>
      </c>
      <c r="F1595" s="362">
        <v>87</v>
      </c>
      <c r="G1595" s="362">
        <f t="shared" si="24"/>
        <v>280</v>
      </c>
      <c r="H1595" s="362">
        <v>24360</v>
      </c>
      <c r="I1595" s="363">
        <v>3.7893047030311329E-2</v>
      </c>
      <c r="J1595" s="363">
        <v>1.3533231082254045E-4</v>
      </c>
      <c r="K1595" s="362">
        <v>0</v>
      </c>
    </row>
    <row r="1596" spans="2:11" ht="14.1" customHeight="1" x14ac:dyDescent="0.2">
      <c r="B1596" s="309">
        <v>41581</v>
      </c>
      <c r="C1596" s="310" t="s">
        <v>779</v>
      </c>
      <c r="D1596" s="310" t="s">
        <v>541</v>
      </c>
      <c r="E1596" s="374" t="s">
        <v>1037</v>
      </c>
      <c r="F1596" s="362">
        <v>97</v>
      </c>
      <c r="G1596" s="362">
        <f t="shared" si="24"/>
        <v>430</v>
      </c>
      <c r="H1596" s="362">
        <v>41710</v>
      </c>
      <c r="I1596" s="363">
        <v>6.4881732004691522E-2</v>
      </c>
      <c r="J1596" s="363">
        <v>1.5088774884811982E-4</v>
      </c>
      <c r="K1596" s="362">
        <v>0</v>
      </c>
    </row>
    <row r="1597" spans="2:11" ht="14.1" customHeight="1" x14ac:dyDescent="0.2">
      <c r="B1597" s="309">
        <v>41584</v>
      </c>
      <c r="C1597" s="310" t="s">
        <v>770</v>
      </c>
      <c r="D1597" s="310" t="s">
        <v>541</v>
      </c>
      <c r="E1597" s="374" t="s">
        <v>1034</v>
      </c>
      <c r="F1597" s="362">
        <v>0</v>
      </c>
      <c r="G1597" s="362" t="e">
        <f t="shared" si="24"/>
        <v>#DIV/0!</v>
      </c>
      <c r="H1597" s="362">
        <v>23250</v>
      </c>
      <c r="I1597" s="363">
        <v>3.6166393409472017E-2</v>
      </c>
      <c r="J1597" s="363">
        <v>0</v>
      </c>
      <c r="K1597" s="362">
        <v>0</v>
      </c>
    </row>
    <row r="1598" spans="2:11" ht="14.1" customHeight="1" x14ac:dyDescent="0.2">
      <c r="B1598" s="309">
        <v>41584</v>
      </c>
      <c r="C1598" s="310" t="s">
        <v>639</v>
      </c>
      <c r="D1598" s="310" t="s">
        <v>541</v>
      </c>
      <c r="E1598" s="374" t="s">
        <v>1038</v>
      </c>
      <c r="F1598" s="362">
        <v>0</v>
      </c>
      <c r="G1598" s="362" t="e">
        <f t="shared" si="24"/>
        <v>#DIV/0!</v>
      </c>
      <c r="H1598" s="362">
        <v>10440</v>
      </c>
      <c r="I1598" s="363">
        <v>1.6239877298704856E-2</v>
      </c>
      <c r="J1598" s="363">
        <v>0</v>
      </c>
      <c r="K1598" s="362">
        <v>0</v>
      </c>
    </row>
    <row r="1599" spans="2:11" ht="14.1" customHeight="1" x14ac:dyDescent="0.2">
      <c r="B1599" s="309">
        <v>41584</v>
      </c>
      <c r="C1599" s="310" t="s">
        <v>1000</v>
      </c>
      <c r="D1599" s="310" t="s">
        <v>541</v>
      </c>
      <c r="E1599" s="374" t="s">
        <v>1040</v>
      </c>
      <c r="F1599" s="362">
        <v>0</v>
      </c>
      <c r="G1599" s="362" t="e">
        <f t="shared" si="24"/>
        <v>#DIV/0!</v>
      </c>
      <c r="H1599" s="362">
        <v>600</v>
      </c>
      <c r="I1599" s="363">
        <v>9.3332628153476171E-4</v>
      </c>
      <c r="J1599" s="363">
        <v>0</v>
      </c>
      <c r="K1599" s="362">
        <v>0</v>
      </c>
    </row>
    <row r="1600" spans="2:11" ht="14.1" customHeight="1" x14ac:dyDescent="0.2">
      <c r="B1600" s="309">
        <v>41584</v>
      </c>
      <c r="C1600" s="310" t="s">
        <v>757</v>
      </c>
      <c r="D1600" s="310" t="s">
        <v>541</v>
      </c>
      <c r="E1600" s="374" t="s">
        <v>1038</v>
      </c>
      <c r="F1600" s="362">
        <v>0</v>
      </c>
      <c r="G1600" s="362" t="e">
        <f t="shared" si="24"/>
        <v>#DIV/0!</v>
      </c>
      <c r="H1600" s="362">
        <v>20235</v>
      </c>
      <c r="I1600" s="363">
        <v>3.1476428844759839E-2</v>
      </c>
      <c r="J1600" s="363">
        <v>0</v>
      </c>
      <c r="K1600" s="362">
        <v>0</v>
      </c>
    </row>
    <row r="1601" spans="2:11" ht="14.1" customHeight="1" x14ac:dyDescent="0.2">
      <c r="B1601" s="309">
        <v>41584</v>
      </c>
      <c r="C1601" s="310" t="s">
        <v>754</v>
      </c>
      <c r="D1601" s="310" t="s">
        <v>541</v>
      </c>
      <c r="E1601" s="374" t="s">
        <v>1034</v>
      </c>
      <c r="F1601" s="362">
        <v>0</v>
      </c>
      <c r="G1601" s="362" t="e">
        <f t="shared" si="24"/>
        <v>#DIV/0!</v>
      </c>
      <c r="H1601" s="362">
        <v>9620</v>
      </c>
      <c r="I1601" s="363">
        <v>1.4964331380607347E-2</v>
      </c>
      <c r="J1601" s="363">
        <v>0</v>
      </c>
      <c r="K1601" s="362">
        <v>0</v>
      </c>
    </row>
    <row r="1602" spans="2:11" ht="14.1" customHeight="1" x14ac:dyDescent="0.2">
      <c r="B1602" s="309">
        <v>41584</v>
      </c>
      <c r="C1602" s="310" t="s">
        <v>758</v>
      </c>
      <c r="D1602" s="310" t="s">
        <v>541</v>
      </c>
      <c r="E1602" s="374" t="s">
        <v>1039</v>
      </c>
      <c r="F1602" s="362">
        <v>3</v>
      </c>
      <c r="G1602" s="362">
        <f t="shared" si="24"/>
        <v>355</v>
      </c>
      <c r="H1602" s="362">
        <v>1065</v>
      </c>
      <c r="I1602" s="363">
        <v>1.656654149724202E-3</v>
      </c>
      <c r="J1602" s="363">
        <v>4.6666314076738084E-6</v>
      </c>
      <c r="K1602" s="362">
        <v>0</v>
      </c>
    </row>
    <row r="1603" spans="2:11" ht="14.1" customHeight="1" x14ac:dyDescent="0.2">
      <c r="B1603" s="309">
        <v>41584</v>
      </c>
      <c r="C1603" s="310" t="s">
        <v>749</v>
      </c>
      <c r="D1603" s="310" t="s">
        <v>541</v>
      </c>
      <c r="E1603" s="374" t="s">
        <v>1034</v>
      </c>
      <c r="F1603" s="362">
        <v>0</v>
      </c>
      <c r="G1603" s="362" t="e">
        <f t="shared" si="24"/>
        <v>#DIV/0!</v>
      </c>
      <c r="H1603" s="362">
        <v>64350</v>
      </c>
      <c r="I1603" s="363">
        <v>0.1000992436946032</v>
      </c>
      <c r="J1603" s="363">
        <v>0</v>
      </c>
      <c r="K1603" s="362">
        <v>0</v>
      </c>
    </row>
    <row r="1604" spans="2:11" ht="14.1" customHeight="1" x14ac:dyDescent="0.2">
      <c r="B1604" s="309">
        <v>41584</v>
      </c>
      <c r="C1604" s="310" t="s">
        <v>858</v>
      </c>
      <c r="D1604" s="310" t="s">
        <v>541</v>
      </c>
      <c r="E1604" s="374" t="s">
        <v>1036</v>
      </c>
      <c r="F1604" s="362">
        <v>123</v>
      </c>
      <c r="G1604" s="362">
        <f t="shared" si="24"/>
        <v>415</v>
      </c>
      <c r="H1604" s="362">
        <v>51045</v>
      </c>
      <c r="I1604" s="363">
        <v>7.940273340156985E-2</v>
      </c>
      <c r="J1604" s="363">
        <v>1.9133188771462616E-4</v>
      </c>
      <c r="K1604" s="362">
        <v>0</v>
      </c>
    </row>
    <row r="1605" spans="2:11" ht="14.1" customHeight="1" x14ac:dyDescent="0.2">
      <c r="B1605" s="309">
        <v>41584</v>
      </c>
      <c r="C1605" s="310" t="s">
        <v>952</v>
      </c>
      <c r="D1605" s="310" t="s">
        <v>541</v>
      </c>
      <c r="E1605" s="374" t="s">
        <v>1034</v>
      </c>
      <c r="F1605" s="362">
        <v>0</v>
      </c>
      <c r="G1605" s="362" t="e">
        <f t="shared" si="24"/>
        <v>#DIV/0!</v>
      </c>
      <c r="H1605" s="362">
        <v>140</v>
      </c>
      <c r="I1605" s="363">
        <v>2.1777613235811108E-4</v>
      </c>
      <c r="J1605" s="363">
        <v>0</v>
      </c>
      <c r="K1605" s="362">
        <v>0</v>
      </c>
    </row>
    <row r="1606" spans="2:11" ht="14.1" customHeight="1" x14ac:dyDescent="0.2">
      <c r="B1606" s="309">
        <v>41584</v>
      </c>
      <c r="C1606" s="310" t="s">
        <v>892</v>
      </c>
      <c r="D1606" s="310" t="s">
        <v>541</v>
      </c>
      <c r="E1606" s="374" t="s">
        <v>1035</v>
      </c>
      <c r="F1606" s="362">
        <v>20</v>
      </c>
      <c r="G1606" s="362">
        <f t="shared" si="24"/>
        <v>570</v>
      </c>
      <c r="H1606" s="362">
        <v>11400</v>
      </c>
      <c r="I1606" s="363">
        <v>1.7733199349160473E-2</v>
      </c>
      <c r="J1606" s="363">
        <v>3.1110876051158725E-5</v>
      </c>
      <c r="K1606" s="362">
        <v>0</v>
      </c>
    </row>
    <row r="1607" spans="2:11" ht="14.1" customHeight="1" x14ac:dyDescent="0.2">
      <c r="B1607" s="309">
        <v>41585</v>
      </c>
      <c r="C1607" s="310" t="s">
        <v>746</v>
      </c>
      <c r="D1607" s="310" t="s">
        <v>541</v>
      </c>
      <c r="E1607" s="374" t="s">
        <v>1034</v>
      </c>
      <c r="F1607" s="362">
        <v>61</v>
      </c>
      <c r="G1607" s="362">
        <f t="shared" si="24"/>
        <v>120</v>
      </c>
      <c r="H1607" s="362">
        <v>7320</v>
      </c>
      <c r="I1607" s="363">
        <v>1.1386580634724093E-2</v>
      </c>
      <c r="J1607" s="363">
        <v>9.4888171956034105E-5</v>
      </c>
      <c r="K1607" s="362">
        <v>0</v>
      </c>
    </row>
    <row r="1608" spans="2:11" ht="14.1" customHeight="1" x14ac:dyDescent="0.2">
      <c r="B1608" s="309">
        <v>41585</v>
      </c>
      <c r="C1608" s="310" t="s">
        <v>831</v>
      </c>
      <c r="D1608" s="310" t="s">
        <v>541</v>
      </c>
      <c r="E1608" s="374" t="s">
        <v>1038</v>
      </c>
      <c r="F1608" s="362">
        <v>19</v>
      </c>
      <c r="G1608" s="362">
        <f t="shared" ref="G1608:G1671" si="25">H1608/F1608</f>
        <v>185</v>
      </c>
      <c r="H1608" s="362">
        <v>3515</v>
      </c>
      <c r="I1608" s="363">
        <v>5.4677364659911458E-3</v>
      </c>
      <c r="J1608" s="363">
        <v>2.9555332248600788E-5</v>
      </c>
      <c r="K1608" s="362">
        <v>0</v>
      </c>
    </row>
    <row r="1609" spans="2:11" ht="14.1" customHeight="1" x14ac:dyDescent="0.2">
      <c r="B1609" s="309">
        <v>41585</v>
      </c>
      <c r="C1609" s="310" t="s">
        <v>639</v>
      </c>
      <c r="D1609" s="310" t="s">
        <v>541</v>
      </c>
      <c r="E1609" s="374" t="s">
        <v>1038</v>
      </c>
      <c r="F1609" s="362">
        <v>31</v>
      </c>
      <c r="G1609" s="362">
        <f t="shared" si="25"/>
        <v>250</v>
      </c>
      <c r="H1609" s="362">
        <v>7750</v>
      </c>
      <c r="I1609" s="363">
        <v>1.2055464469824006E-2</v>
      </c>
      <c r="J1609" s="363">
        <v>4.8221857879296021E-5</v>
      </c>
      <c r="K1609" s="362">
        <v>0</v>
      </c>
    </row>
    <row r="1610" spans="2:11" ht="14.1" customHeight="1" x14ac:dyDescent="0.2">
      <c r="B1610" s="309">
        <v>41585</v>
      </c>
      <c r="C1610" s="310" t="s">
        <v>906</v>
      </c>
      <c r="D1610" s="310" t="s">
        <v>541</v>
      </c>
      <c r="E1610" s="374" t="s">
        <v>1044</v>
      </c>
      <c r="F1610" s="362">
        <v>16</v>
      </c>
      <c r="G1610" s="362">
        <f t="shared" si="25"/>
        <v>255</v>
      </c>
      <c r="H1610" s="362">
        <v>4080</v>
      </c>
      <c r="I1610" s="363">
        <v>6.3466187144363799E-3</v>
      </c>
      <c r="J1610" s="363">
        <v>2.4888700840926979E-5</v>
      </c>
      <c r="K1610" s="362">
        <v>0</v>
      </c>
    </row>
    <row r="1611" spans="2:11" ht="14.1" customHeight="1" x14ac:dyDescent="0.2">
      <c r="B1611" s="309">
        <v>41585</v>
      </c>
      <c r="C1611" s="310" t="s">
        <v>597</v>
      </c>
      <c r="D1611" s="310" t="s">
        <v>541</v>
      </c>
      <c r="E1611" s="374" t="s">
        <v>1034</v>
      </c>
      <c r="F1611" s="362">
        <v>41</v>
      </c>
      <c r="G1611" s="362">
        <f t="shared" si="25"/>
        <v>260</v>
      </c>
      <c r="H1611" s="362">
        <v>10660</v>
      </c>
      <c r="I1611" s="363">
        <v>1.6582096935267601E-2</v>
      </c>
      <c r="J1611" s="363">
        <v>6.3777295904875387E-5</v>
      </c>
      <c r="K1611" s="362">
        <v>0</v>
      </c>
    </row>
    <row r="1612" spans="2:11" ht="14.1" customHeight="1" x14ac:dyDescent="0.2">
      <c r="B1612" s="309">
        <v>41585</v>
      </c>
      <c r="C1612" s="310" t="s">
        <v>748</v>
      </c>
      <c r="D1612" s="310" t="s">
        <v>541</v>
      </c>
      <c r="E1612" s="374" t="s">
        <v>1034</v>
      </c>
      <c r="F1612" s="362">
        <v>52</v>
      </c>
      <c r="G1612" s="362">
        <f t="shared" si="25"/>
        <v>105</v>
      </c>
      <c r="H1612" s="362">
        <v>5460</v>
      </c>
      <c r="I1612" s="363">
        <v>8.4932691619663322E-3</v>
      </c>
      <c r="J1612" s="363">
        <v>8.0888277733012683E-5</v>
      </c>
      <c r="K1612" s="362">
        <v>0</v>
      </c>
    </row>
    <row r="1613" spans="2:11" ht="14.1" customHeight="1" x14ac:dyDescent="0.2">
      <c r="B1613" s="309">
        <v>41585</v>
      </c>
      <c r="C1613" s="310" t="s">
        <v>956</v>
      </c>
      <c r="D1613" s="310" t="s">
        <v>541</v>
      </c>
      <c r="E1613" s="374" t="s">
        <v>1034</v>
      </c>
      <c r="F1613" s="362">
        <v>51</v>
      </c>
      <c r="G1613" s="362">
        <f t="shared" si="25"/>
        <v>380</v>
      </c>
      <c r="H1613" s="362">
        <v>19380</v>
      </c>
      <c r="I1613" s="363">
        <v>3.0146438893572804E-2</v>
      </c>
      <c r="J1613" s="363">
        <v>7.9332733930454746E-5</v>
      </c>
      <c r="K1613" s="362">
        <v>0</v>
      </c>
    </row>
    <row r="1614" spans="2:11" ht="14.1" customHeight="1" x14ac:dyDescent="0.2">
      <c r="B1614" s="309">
        <v>41585</v>
      </c>
      <c r="C1614" s="310" t="s">
        <v>634</v>
      </c>
      <c r="D1614" s="310" t="s">
        <v>541</v>
      </c>
      <c r="E1614" s="374" t="s">
        <v>1035</v>
      </c>
      <c r="F1614" s="362">
        <v>134</v>
      </c>
      <c r="G1614" s="362">
        <f t="shared" si="25"/>
        <v>457</v>
      </c>
      <c r="H1614" s="362">
        <v>61238</v>
      </c>
      <c r="I1614" s="363">
        <v>9.5258391381042903E-2</v>
      </c>
      <c r="J1614" s="363">
        <v>2.0844286954276346E-4</v>
      </c>
      <c r="K1614" s="362">
        <v>0</v>
      </c>
    </row>
    <row r="1615" spans="2:11" ht="14.1" customHeight="1" x14ac:dyDescent="0.2">
      <c r="B1615" s="309">
        <v>41585</v>
      </c>
      <c r="C1615" s="310" t="s">
        <v>761</v>
      </c>
      <c r="D1615" s="310" t="s">
        <v>541</v>
      </c>
      <c r="E1615" s="374" t="s">
        <v>1035</v>
      </c>
      <c r="F1615" s="362">
        <v>60</v>
      </c>
      <c r="G1615" s="362">
        <f t="shared" si="25"/>
        <v>465</v>
      </c>
      <c r="H1615" s="362">
        <v>27900</v>
      </c>
      <c r="I1615" s="363">
        <v>4.3399672091366422E-2</v>
      </c>
      <c r="J1615" s="363">
        <v>9.3332628153476168E-5</v>
      </c>
      <c r="K1615" s="362">
        <v>0</v>
      </c>
    </row>
    <row r="1616" spans="2:11" ht="14.1" customHeight="1" x14ac:dyDescent="0.2">
      <c r="B1616" s="309">
        <v>41586</v>
      </c>
      <c r="C1616" s="310" t="s">
        <v>638</v>
      </c>
      <c r="D1616" s="310" t="s">
        <v>541</v>
      </c>
      <c r="E1616" s="374" t="s">
        <v>1034</v>
      </c>
      <c r="F1616" s="362">
        <v>137</v>
      </c>
      <c r="G1616" s="362">
        <f t="shared" si="25"/>
        <v>85</v>
      </c>
      <c r="H1616" s="362">
        <v>11645</v>
      </c>
      <c r="I1616" s="363">
        <v>1.8114307580787168E-2</v>
      </c>
      <c r="J1616" s="363">
        <v>2.1310950095043726E-4</v>
      </c>
      <c r="K1616" s="362">
        <v>0</v>
      </c>
    </row>
    <row r="1617" spans="2:11" ht="14.1" customHeight="1" x14ac:dyDescent="0.2">
      <c r="B1617" s="309">
        <v>41586</v>
      </c>
      <c r="C1617" s="310" t="s">
        <v>829</v>
      </c>
      <c r="D1617" s="310" t="s">
        <v>541</v>
      </c>
      <c r="E1617" s="374" t="s">
        <v>1040</v>
      </c>
      <c r="F1617" s="362">
        <v>234</v>
      </c>
      <c r="G1617" s="362">
        <f t="shared" si="25"/>
        <v>145</v>
      </c>
      <c r="H1617" s="362">
        <v>33930</v>
      </c>
      <c r="I1617" s="363">
        <v>5.2779601220790777E-2</v>
      </c>
      <c r="J1617" s="363">
        <v>3.6399724979855707E-4</v>
      </c>
      <c r="K1617" s="362">
        <v>0</v>
      </c>
    </row>
    <row r="1618" spans="2:11" ht="14.1" customHeight="1" x14ac:dyDescent="0.2">
      <c r="B1618" s="309">
        <v>41586</v>
      </c>
      <c r="C1618" s="310" t="s">
        <v>647</v>
      </c>
      <c r="D1618" s="310" t="s">
        <v>541</v>
      </c>
      <c r="E1618" s="374" t="s">
        <v>1034</v>
      </c>
      <c r="F1618" s="362">
        <v>105</v>
      </c>
      <c r="G1618" s="362">
        <f t="shared" si="25"/>
        <v>255</v>
      </c>
      <c r="H1618" s="362">
        <v>26775</v>
      </c>
      <c r="I1618" s="363">
        <v>4.1649685313488741E-2</v>
      </c>
      <c r="J1618" s="363">
        <v>1.6333209926858332E-4</v>
      </c>
      <c r="K1618" s="362">
        <v>0</v>
      </c>
    </row>
    <row r="1619" spans="2:11" ht="14.1" customHeight="1" x14ac:dyDescent="0.2">
      <c r="B1619" s="309">
        <v>41586</v>
      </c>
      <c r="C1619" s="310" t="s">
        <v>606</v>
      </c>
      <c r="D1619" s="310" t="s">
        <v>541</v>
      </c>
      <c r="E1619" s="374" t="s">
        <v>1034</v>
      </c>
      <c r="F1619" s="362">
        <v>91</v>
      </c>
      <c r="G1619" s="362">
        <f t="shared" si="25"/>
        <v>240</v>
      </c>
      <c r="H1619" s="362">
        <v>21840</v>
      </c>
      <c r="I1619" s="363">
        <v>3.3973076647865329E-2</v>
      </c>
      <c r="J1619" s="363">
        <v>1.415544860327722E-4</v>
      </c>
      <c r="K1619" s="362">
        <v>0</v>
      </c>
    </row>
    <row r="1620" spans="2:11" ht="14.1" customHeight="1" x14ac:dyDescent="0.2">
      <c r="B1620" s="309">
        <v>41586</v>
      </c>
      <c r="C1620" s="310" t="s">
        <v>639</v>
      </c>
      <c r="D1620" s="310" t="s">
        <v>541</v>
      </c>
      <c r="E1620" s="374" t="s">
        <v>1038</v>
      </c>
      <c r="F1620" s="362">
        <v>30</v>
      </c>
      <c r="G1620" s="362">
        <f t="shared" si="25"/>
        <v>275</v>
      </c>
      <c r="H1620" s="362">
        <v>8250</v>
      </c>
      <c r="I1620" s="363">
        <v>1.2833236371102974E-2</v>
      </c>
      <c r="J1620" s="363">
        <v>4.6666314076738084E-5</v>
      </c>
      <c r="K1620" s="362">
        <v>0</v>
      </c>
    </row>
    <row r="1621" spans="2:11" ht="14.1" customHeight="1" x14ac:dyDescent="0.2">
      <c r="B1621" s="309">
        <v>41586</v>
      </c>
      <c r="C1621" s="310" t="s">
        <v>811</v>
      </c>
      <c r="D1621" s="310" t="s">
        <v>541</v>
      </c>
      <c r="E1621" s="374" t="s">
        <v>1035</v>
      </c>
      <c r="F1621" s="362">
        <v>99</v>
      </c>
      <c r="G1621" s="362">
        <f t="shared" si="25"/>
        <v>450</v>
      </c>
      <c r="H1621" s="362">
        <v>44550</v>
      </c>
      <c r="I1621" s="363">
        <v>6.9299476403956062E-2</v>
      </c>
      <c r="J1621" s="363">
        <v>1.5399883645323569E-4</v>
      </c>
      <c r="K1621" s="362">
        <v>0</v>
      </c>
    </row>
    <row r="1622" spans="2:11" ht="14.1" customHeight="1" x14ac:dyDescent="0.2">
      <c r="B1622" s="309">
        <v>41587</v>
      </c>
      <c r="C1622" s="310" t="s">
        <v>675</v>
      </c>
      <c r="D1622" s="310" t="s">
        <v>541</v>
      </c>
      <c r="E1622" s="374" t="s">
        <v>1035</v>
      </c>
      <c r="F1622" s="362">
        <v>1</v>
      </c>
      <c r="G1622" s="362">
        <f t="shared" si="25"/>
        <v>257</v>
      </c>
      <c r="H1622" s="362">
        <v>257</v>
      </c>
      <c r="I1622" s="363">
        <v>3.9977475725738959E-4</v>
      </c>
      <c r="J1622" s="363">
        <v>1.5555438025579362E-6</v>
      </c>
      <c r="K1622" s="362">
        <v>0</v>
      </c>
    </row>
    <row r="1623" spans="2:11" ht="14.1" customHeight="1" x14ac:dyDescent="0.2">
      <c r="B1623" s="309">
        <v>41587</v>
      </c>
      <c r="C1623" s="310" t="s">
        <v>678</v>
      </c>
      <c r="D1623" s="310" t="s">
        <v>541</v>
      </c>
      <c r="E1623" s="374" t="s">
        <v>1035</v>
      </c>
      <c r="F1623" s="362">
        <v>19</v>
      </c>
      <c r="G1623" s="362">
        <f t="shared" si="25"/>
        <v>315</v>
      </c>
      <c r="H1623" s="362">
        <v>5985</v>
      </c>
      <c r="I1623" s="363">
        <v>9.3099296583092489E-3</v>
      </c>
      <c r="J1623" s="363">
        <v>2.9555332248600788E-5</v>
      </c>
      <c r="K1623" s="362">
        <v>0</v>
      </c>
    </row>
    <row r="1624" spans="2:11" ht="14.1" customHeight="1" x14ac:dyDescent="0.2">
      <c r="B1624" s="309">
        <v>41588</v>
      </c>
      <c r="C1624" s="310" t="s">
        <v>554</v>
      </c>
      <c r="D1624" s="310" t="s">
        <v>541</v>
      </c>
      <c r="E1624" s="374" t="s">
        <v>1038</v>
      </c>
      <c r="F1624" s="362">
        <v>1</v>
      </c>
      <c r="G1624" s="362">
        <f t="shared" si="25"/>
        <v>330</v>
      </c>
      <c r="H1624" s="362">
        <v>330</v>
      </c>
      <c r="I1624" s="363">
        <v>5.1332945484411894E-4</v>
      </c>
      <c r="J1624" s="363">
        <v>1.5555438025579362E-6</v>
      </c>
      <c r="K1624" s="362">
        <v>0</v>
      </c>
    </row>
    <row r="1625" spans="2:11" ht="14.1" customHeight="1" x14ac:dyDescent="0.2">
      <c r="B1625" s="309">
        <v>41588</v>
      </c>
      <c r="C1625" s="310" t="s">
        <v>665</v>
      </c>
      <c r="D1625" s="310" t="s">
        <v>856</v>
      </c>
      <c r="E1625" s="374" t="s">
        <v>1039</v>
      </c>
      <c r="F1625" s="362">
        <v>2</v>
      </c>
      <c r="G1625" s="362">
        <f t="shared" si="25"/>
        <v>375</v>
      </c>
      <c r="H1625" s="362">
        <v>750</v>
      </c>
      <c r="I1625" s="363">
        <v>1.1666578519184522E-3</v>
      </c>
      <c r="J1625" s="363">
        <v>3.1110876051158724E-6</v>
      </c>
      <c r="K1625" s="362">
        <v>0</v>
      </c>
    </row>
    <row r="1626" spans="2:11" ht="14.1" customHeight="1" x14ac:dyDescent="0.2">
      <c r="B1626" s="309">
        <v>41588</v>
      </c>
      <c r="C1626" s="310" t="s">
        <v>740</v>
      </c>
      <c r="D1626" s="310" t="s">
        <v>541</v>
      </c>
      <c r="E1626" s="374" t="s">
        <v>1035</v>
      </c>
      <c r="F1626" s="362">
        <v>9</v>
      </c>
      <c r="G1626" s="362">
        <f t="shared" si="25"/>
        <v>445</v>
      </c>
      <c r="H1626" s="362">
        <v>4005</v>
      </c>
      <c r="I1626" s="363">
        <v>6.229952929244535E-3</v>
      </c>
      <c r="J1626" s="363">
        <v>1.3999894223021427E-5</v>
      </c>
      <c r="K1626" s="362">
        <v>0</v>
      </c>
    </row>
    <row r="1627" spans="2:11" ht="14.1" customHeight="1" x14ac:dyDescent="0.2">
      <c r="B1627" s="309">
        <v>41588</v>
      </c>
      <c r="C1627" s="310" t="s">
        <v>733</v>
      </c>
      <c r="D1627" s="310" t="s">
        <v>541</v>
      </c>
      <c r="E1627" s="374" t="s">
        <v>1039</v>
      </c>
      <c r="F1627" s="362">
        <v>15</v>
      </c>
      <c r="G1627" s="362">
        <f t="shared" si="25"/>
        <v>360</v>
      </c>
      <c r="H1627" s="362">
        <v>5400</v>
      </c>
      <c r="I1627" s="363">
        <v>8.3999365338128552E-3</v>
      </c>
      <c r="J1627" s="363">
        <v>2.3333157038369042E-5</v>
      </c>
      <c r="K1627" s="362">
        <v>0</v>
      </c>
    </row>
    <row r="1628" spans="2:11" ht="14.1" customHeight="1" x14ac:dyDescent="0.2">
      <c r="B1628" s="309">
        <v>41588</v>
      </c>
      <c r="C1628" s="310" t="s">
        <v>790</v>
      </c>
      <c r="D1628" s="310" t="s">
        <v>541</v>
      </c>
      <c r="E1628" s="374" t="s">
        <v>1039</v>
      </c>
      <c r="F1628" s="362">
        <v>133</v>
      </c>
      <c r="G1628" s="362">
        <f t="shared" si="25"/>
        <v>440</v>
      </c>
      <c r="H1628" s="362">
        <v>58520</v>
      </c>
      <c r="I1628" s="363">
        <v>9.1030423325690432E-2</v>
      </c>
      <c r="J1628" s="363">
        <v>2.0688732574020551E-4</v>
      </c>
      <c r="K1628" s="362">
        <v>0</v>
      </c>
    </row>
    <row r="1629" spans="2:11" ht="14.1" customHeight="1" x14ac:dyDescent="0.2">
      <c r="B1629" s="309">
        <v>41588</v>
      </c>
      <c r="C1629" s="310" t="s">
        <v>705</v>
      </c>
      <c r="D1629" s="310" t="s">
        <v>541</v>
      </c>
      <c r="E1629" s="374" t="s">
        <v>1037</v>
      </c>
      <c r="F1629" s="362">
        <v>102</v>
      </c>
      <c r="G1629" s="362">
        <f t="shared" si="25"/>
        <v>465</v>
      </c>
      <c r="H1629" s="362">
        <v>47430</v>
      </c>
      <c r="I1629" s="363">
        <v>7.3779442555322913E-2</v>
      </c>
      <c r="J1629" s="363">
        <v>1.5866546786090949E-4</v>
      </c>
      <c r="K1629" s="362">
        <v>0</v>
      </c>
    </row>
    <row r="1630" spans="2:11" ht="14.1" customHeight="1" x14ac:dyDescent="0.2">
      <c r="B1630" s="309">
        <v>41588</v>
      </c>
      <c r="C1630" s="310" t="s">
        <v>803</v>
      </c>
      <c r="D1630" s="310" t="s">
        <v>541</v>
      </c>
      <c r="E1630" s="374" t="s">
        <v>1035</v>
      </c>
      <c r="F1630" s="362">
        <v>9</v>
      </c>
      <c r="G1630" s="362">
        <f t="shared" si="25"/>
        <v>570</v>
      </c>
      <c r="H1630" s="362">
        <v>5130</v>
      </c>
      <c r="I1630" s="363">
        <v>7.9799397071222133E-3</v>
      </c>
      <c r="J1630" s="363">
        <v>1.3999894223021427E-5</v>
      </c>
      <c r="K1630" s="362">
        <v>0</v>
      </c>
    </row>
    <row r="1631" spans="2:11" ht="14.1" customHeight="1" x14ac:dyDescent="0.2">
      <c r="B1631" s="309">
        <v>41588</v>
      </c>
      <c r="C1631" s="310" t="s">
        <v>769</v>
      </c>
      <c r="D1631" s="310" t="s">
        <v>856</v>
      </c>
      <c r="E1631" s="374" t="s">
        <v>1039</v>
      </c>
      <c r="F1631" s="362">
        <v>2</v>
      </c>
      <c r="G1631" s="362">
        <f t="shared" si="25"/>
        <v>540</v>
      </c>
      <c r="H1631" s="362">
        <v>1080</v>
      </c>
      <c r="I1631" s="363">
        <v>1.679987306762571E-3</v>
      </c>
      <c r="J1631" s="363">
        <v>3.1110876051158724E-6</v>
      </c>
      <c r="K1631" s="362">
        <v>0</v>
      </c>
    </row>
    <row r="1632" spans="2:11" ht="14.1" customHeight="1" x14ac:dyDescent="0.2">
      <c r="B1632" s="309">
        <v>41589</v>
      </c>
      <c r="C1632" s="310" t="s">
        <v>684</v>
      </c>
      <c r="D1632" s="310" t="s">
        <v>541</v>
      </c>
      <c r="E1632" s="374" t="s">
        <v>1034</v>
      </c>
      <c r="F1632" s="362">
        <v>58</v>
      </c>
      <c r="G1632" s="362">
        <f t="shared" si="25"/>
        <v>180</v>
      </c>
      <c r="H1632" s="362">
        <v>10440</v>
      </c>
      <c r="I1632" s="363">
        <v>1.6239877298704856E-2</v>
      </c>
      <c r="J1632" s="363">
        <v>9.0221540548360307E-5</v>
      </c>
      <c r="K1632" s="362">
        <v>0</v>
      </c>
    </row>
    <row r="1633" spans="2:11" ht="14.1" customHeight="1" x14ac:dyDescent="0.2">
      <c r="B1633" s="309">
        <v>41589</v>
      </c>
      <c r="C1633" s="310" t="s">
        <v>956</v>
      </c>
      <c r="D1633" s="310" t="s">
        <v>541</v>
      </c>
      <c r="E1633" s="374" t="s">
        <v>1034</v>
      </c>
      <c r="F1633" s="362">
        <v>29</v>
      </c>
      <c r="G1633" s="362">
        <f t="shared" si="25"/>
        <v>280</v>
      </c>
      <c r="H1633" s="362">
        <v>8120</v>
      </c>
      <c r="I1633" s="363">
        <v>1.2631015676770442E-2</v>
      </c>
      <c r="J1633" s="363">
        <v>4.5110770274180153E-5</v>
      </c>
      <c r="K1633" s="362">
        <v>0</v>
      </c>
    </row>
    <row r="1634" spans="2:11" ht="14.1" customHeight="1" x14ac:dyDescent="0.2">
      <c r="B1634" s="309">
        <v>41589</v>
      </c>
      <c r="C1634" s="310" t="s">
        <v>712</v>
      </c>
      <c r="D1634" s="310" t="s">
        <v>541</v>
      </c>
      <c r="E1634" s="374" t="s">
        <v>1037</v>
      </c>
      <c r="F1634" s="362">
        <v>71</v>
      </c>
      <c r="G1634" s="362">
        <f t="shared" si="25"/>
        <v>330</v>
      </c>
      <c r="H1634" s="362">
        <v>23430</v>
      </c>
      <c r="I1634" s="363">
        <v>3.6446391293932442E-2</v>
      </c>
      <c r="J1634" s="363">
        <v>1.1044360998161348E-4</v>
      </c>
      <c r="K1634" s="362">
        <v>0</v>
      </c>
    </row>
    <row r="1635" spans="2:11" ht="14.1" customHeight="1" x14ac:dyDescent="0.2">
      <c r="B1635" s="309">
        <v>41589</v>
      </c>
      <c r="C1635" s="310" t="s">
        <v>748</v>
      </c>
      <c r="D1635" s="310" t="s">
        <v>541</v>
      </c>
      <c r="E1635" s="374" t="s">
        <v>1034</v>
      </c>
      <c r="F1635" s="362">
        <v>41</v>
      </c>
      <c r="G1635" s="362">
        <f t="shared" si="25"/>
        <v>450</v>
      </c>
      <c r="H1635" s="362">
        <v>18450</v>
      </c>
      <c r="I1635" s="363">
        <v>2.8699783157193924E-2</v>
      </c>
      <c r="J1635" s="363">
        <v>6.3777295904875387E-5</v>
      </c>
      <c r="K1635" s="362">
        <v>0</v>
      </c>
    </row>
    <row r="1636" spans="2:11" ht="14.1" customHeight="1" x14ac:dyDescent="0.2">
      <c r="B1636" s="309">
        <v>41590</v>
      </c>
      <c r="C1636" s="310" t="s">
        <v>639</v>
      </c>
      <c r="D1636" s="310" t="s">
        <v>541</v>
      </c>
      <c r="E1636" s="374" t="s">
        <v>1038</v>
      </c>
      <c r="F1636" s="362">
        <v>25</v>
      </c>
      <c r="G1636" s="362">
        <f t="shared" si="25"/>
        <v>280</v>
      </c>
      <c r="H1636" s="362">
        <v>7000</v>
      </c>
      <c r="I1636" s="363">
        <v>1.0888806617905554E-2</v>
      </c>
      <c r="J1636" s="363">
        <v>3.8888595063948404E-5</v>
      </c>
      <c r="K1636" s="362">
        <v>0</v>
      </c>
    </row>
    <row r="1637" spans="2:11" ht="14.1" customHeight="1" x14ac:dyDescent="0.2">
      <c r="B1637" s="309">
        <v>41591</v>
      </c>
      <c r="C1637" s="310" t="s">
        <v>956</v>
      </c>
      <c r="D1637" s="310" t="s">
        <v>541</v>
      </c>
      <c r="E1637" s="374" t="s">
        <v>1034</v>
      </c>
      <c r="F1637" s="362">
        <v>176</v>
      </c>
      <c r="G1637" s="362">
        <f t="shared" si="25"/>
        <v>70</v>
      </c>
      <c r="H1637" s="362">
        <v>12320</v>
      </c>
      <c r="I1637" s="363">
        <v>1.9164299647513774E-2</v>
      </c>
      <c r="J1637" s="363">
        <v>2.737757092501968E-4</v>
      </c>
      <c r="K1637" s="362">
        <v>0</v>
      </c>
    </row>
    <row r="1638" spans="2:11" ht="14.1" customHeight="1" x14ac:dyDescent="0.2">
      <c r="B1638" s="309">
        <v>41591</v>
      </c>
      <c r="C1638" s="310" t="s">
        <v>774</v>
      </c>
      <c r="D1638" s="310" t="s">
        <v>541</v>
      </c>
      <c r="E1638" s="374" t="s">
        <v>1040</v>
      </c>
      <c r="F1638" s="362">
        <v>10</v>
      </c>
      <c r="G1638" s="362">
        <f t="shared" si="25"/>
        <v>540</v>
      </c>
      <c r="H1638" s="362">
        <v>5400</v>
      </c>
      <c r="I1638" s="363">
        <v>8.3999365338128552E-3</v>
      </c>
      <c r="J1638" s="363">
        <v>1.5555438025579362E-5</v>
      </c>
      <c r="K1638" s="362">
        <v>0</v>
      </c>
    </row>
    <row r="1639" spans="2:11" ht="14.1" customHeight="1" x14ac:dyDescent="0.2">
      <c r="B1639" s="309">
        <v>41592</v>
      </c>
      <c r="C1639" s="310" t="s">
        <v>894</v>
      </c>
      <c r="D1639" s="310" t="s">
        <v>541</v>
      </c>
      <c r="E1639" s="374" t="s">
        <v>1034</v>
      </c>
      <c r="F1639" s="362">
        <v>36</v>
      </c>
      <c r="G1639" s="362">
        <f t="shared" si="25"/>
        <v>120</v>
      </c>
      <c r="H1639" s="362">
        <v>4320</v>
      </c>
      <c r="I1639" s="363">
        <v>6.7199492270502842E-3</v>
      </c>
      <c r="J1639" s="363">
        <v>5.5999576892085707E-5</v>
      </c>
      <c r="K1639" s="362">
        <v>0</v>
      </c>
    </row>
    <row r="1640" spans="2:11" ht="14.1" customHeight="1" x14ac:dyDescent="0.2">
      <c r="B1640" s="309">
        <v>41592</v>
      </c>
      <c r="C1640" s="310" t="s">
        <v>730</v>
      </c>
      <c r="D1640" s="310" t="s">
        <v>541</v>
      </c>
      <c r="E1640" s="374" t="s">
        <v>1043</v>
      </c>
      <c r="F1640" s="362">
        <v>140</v>
      </c>
      <c r="G1640" s="362">
        <f t="shared" si="25"/>
        <v>309</v>
      </c>
      <c r="H1640" s="362">
        <v>43260</v>
      </c>
      <c r="I1640" s="363">
        <v>6.7292824898656317E-2</v>
      </c>
      <c r="J1640" s="363">
        <v>2.1777613235811108E-4</v>
      </c>
      <c r="K1640" s="362">
        <v>0</v>
      </c>
    </row>
    <row r="1641" spans="2:11" ht="14.1" customHeight="1" x14ac:dyDescent="0.2">
      <c r="B1641" s="309">
        <v>41592</v>
      </c>
      <c r="C1641" s="310" t="s">
        <v>968</v>
      </c>
      <c r="D1641" s="310" t="s">
        <v>541</v>
      </c>
      <c r="E1641" s="374" t="s">
        <v>1034</v>
      </c>
      <c r="F1641" s="362">
        <v>497</v>
      </c>
      <c r="G1641" s="362">
        <f t="shared" si="25"/>
        <v>510</v>
      </c>
      <c r="H1641" s="362">
        <v>253470</v>
      </c>
      <c r="I1641" s="363">
        <v>0.39428368763436011</v>
      </c>
      <c r="J1641" s="363">
        <v>7.7310526987129432E-4</v>
      </c>
      <c r="K1641" s="362">
        <v>0</v>
      </c>
    </row>
    <row r="1642" spans="2:11" ht="14.1" customHeight="1" x14ac:dyDescent="0.2">
      <c r="B1642" s="309">
        <v>41593</v>
      </c>
      <c r="C1642" s="310" t="s">
        <v>898</v>
      </c>
      <c r="D1642" s="310" t="s">
        <v>541</v>
      </c>
      <c r="E1642" s="374" t="s">
        <v>1034</v>
      </c>
      <c r="F1642" s="362">
        <v>22</v>
      </c>
      <c r="G1642" s="362">
        <f t="shared" si="25"/>
        <v>180</v>
      </c>
      <c r="H1642" s="362">
        <v>3960</v>
      </c>
      <c r="I1642" s="363">
        <v>6.1599534581294278E-3</v>
      </c>
      <c r="J1642" s="363">
        <v>3.4221963656274599E-5</v>
      </c>
      <c r="K1642" s="362">
        <v>0</v>
      </c>
    </row>
    <row r="1643" spans="2:11" ht="14.1" customHeight="1" x14ac:dyDescent="0.2">
      <c r="B1643" s="309">
        <v>41593</v>
      </c>
      <c r="C1643" s="310" t="s">
        <v>755</v>
      </c>
      <c r="D1643" s="310" t="s">
        <v>541</v>
      </c>
      <c r="E1643" s="374" t="s">
        <v>1034</v>
      </c>
      <c r="F1643" s="362">
        <v>40</v>
      </c>
      <c r="G1643" s="362">
        <f t="shared" si="25"/>
        <v>190</v>
      </c>
      <c r="H1643" s="362">
        <v>7600</v>
      </c>
      <c r="I1643" s="363">
        <v>1.1822132899440315E-2</v>
      </c>
      <c r="J1643" s="363">
        <v>6.222175210231745E-5</v>
      </c>
      <c r="K1643" s="362">
        <v>0</v>
      </c>
    </row>
    <row r="1644" spans="2:11" ht="14.1" customHeight="1" x14ac:dyDescent="0.2">
      <c r="B1644" s="309">
        <v>41593</v>
      </c>
      <c r="C1644" s="310" t="s">
        <v>931</v>
      </c>
      <c r="D1644" s="310" t="s">
        <v>541</v>
      </c>
      <c r="E1644" s="374" t="s">
        <v>1034</v>
      </c>
      <c r="F1644" s="362">
        <v>34</v>
      </c>
      <c r="G1644" s="362">
        <f t="shared" si="25"/>
        <v>270</v>
      </c>
      <c r="H1644" s="362">
        <v>9180</v>
      </c>
      <c r="I1644" s="363">
        <v>1.4279892107481854E-2</v>
      </c>
      <c r="J1644" s="363">
        <v>5.2888489286969833E-5</v>
      </c>
      <c r="K1644" s="362">
        <v>0</v>
      </c>
    </row>
    <row r="1645" spans="2:11" ht="14.1" customHeight="1" x14ac:dyDescent="0.2">
      <c r="B1645" s="309">
        <v>41593</v>
      </c>
      <c r="C1645" s="310" t="s">
        <v>910</v>
      </c>
      <c r="D1645" s="310" t="s">
        <v>541</v>
      </c>
      <c r="E1645" s="374" t="s">
        <v>1034</v>
      </c>
      <c r="F1645" s="362">
        <v>64</v>
      </c>
      <c r="G1645" s="362">
        <f t="shared" si="25"/>
        <v>360</v>
      </c>
      <c r="H1645" s="362">
        <v>23040</v>
      </c>
      <c r="I1645" s="363">
        <v>3.5839729210934854E-2</v>
      </c>
      <c r="J1645" s="363">
        <v>9.9554803363707917E-5</v>
      </c>
      <c r="K1645" s="362">
        <v>0</v>
      </c>
    </row>
    <row r="1646" spans="2:11" ht="14.1" customHeight="1" x14ac:dyDescent="0.2">
      <c r="B1646" s="309">
        <v>41594</v>
      </c>
      <c r="C1646" s="310" t="s">
        <v>746</v>
      </c>
      <c r="D1646" s="310" t="s">
        <v>541</v>
      </c>
      <c r="E1646" s="374" t="s">
        <v>1036</v>
      </c>
      <c r="F1646" s="362">
        <v>15</v>
      </c>
      <c r="G1646" s="362">
        <f t="shared" si="25"/>
        <v>300</v>
      </c>
      <c r="H1646" s="362">
        <v>4500</v>
      </c>
      <c r="I1646" s="363">
        <v>6.9999471115107133E-3</v>
      </c>
      <c r="J1646" s="363">
        <v>2.3333157038369042E-5</v>
      </c>
      <c r="K1646" s="362">
        <v>0</v>
      </c>
    </row>
    <row r="1647" spans="2:11" ht="14.1" customHeight="1" x14ac:dyDescent="0.2">
      <c r="B1647" s="309">
        <v>41594</v>
      </c>
      <c r="C1647" s="310" t="s">
        <v>835</v>
      </c>
      <c r="D1647" s="310" t="s">
        <v>541</v>
      </c>
      <c r="E1647" s="374" t="s">
        <v>1044</v>
      </c>
      <c r="F1647" s="362">
        <v>50</v>
      </c>
      <c r="G1647" s="362">
        <f t="shared" si="25"/>
        <v>110</v>
      </c>
      <c r="H1647" s="362">
        <v>5500</v>
      </c>
      <c r="I1647" s="363">
        <v>8.5554909140686496E-3</v>
      </c>
      <c r="J1647" s="363">
        <v>7.7777190127896809E-5</v>
      </c>
      <c r="K1647" s="362">
        <v>0</v>
      </c>
    </row>
    <row r="1648" spans="2:11" ht="14.1" customHeight="1" x14ac:dyDescent="0.2">
      <c r="B1648" s="309">
        <v>41595</v>
      </c>
      <c r="C1648" s="310" t="s">
        <v>836</v>
      </c>
      <c r="D1648" s="310" t="s">
        <v>541</v>
      </c>
      <c r="E1648" s="374" t="s">
        <v>1035</v>
      </c>
      <c r="F1648" s="362">
        <v>23</v>
      </c>
      <c r="G1648" s="362">
        <f t="shared" si="25"/>
        <v>180</v>
      </c>
      <c r="H1648" s="362">
        <v>4140</v>
      </c>
      <c r="I1648" s="363">
        <v>6.439951342589856E-3</v>
      </c>
      <c r="J1648" s="363">
        <v>3.5777507458832537E-5</v>
      </c>
      <c r="K1648" s="362">
        <v>0</v>
      </c>
    </row>
    <row r="1649" spans="2:11" ht="14.1" customHeight="1" x14ac:dyDescent="0.2">
      <c r="B1649" s="309">
        <v>41595</v>
      </c>
      <c r="C1649" s="310" t="s">
        <v>836</v>
      </c>
      <c r="D1649" s="310" t="s">
        <v>856</v>
      </c>
      <c r="E1649" s="374" t="s">
        <v>1035</v>
      </c>
      <c r="F1649" s="362">
        <v>7</v>
      </c>
      <c r="G1649" s="362">
        <f t="shared" si="25"/>
        <v>360</v>
      </c>
      <c r="H1649" s="362">
        <v>2520</v>
      </c>
      <c r="I1649" s="363">
        <v>3.9199703824459994E-3</v>
      </c>
      <c r="J1649" s="363">
        <v>1.0888806617905554E-5</v>
      </c>
      <c r="K1649" s="362">
        <v>0</v>
      </c>
    </row>
    <row r="1650" spans="2:11" ht="14.1" customHeight="1" x14ac:dyDescent="0.2">
      <c r="B1650" s="309">
        <v>41595</v>
      </c>
      <c r="C1650" s="310" t="s">
        <v>884</v>
      </c>
      <c r="D1650" s="310" t="s">
        <v>541</v>
      </c>
      <c r="E1650" s="374" t="s">
        <v>1034</v>
      </c>
      <c r="F1650" s="362">
        <v>75</v>
      </c>
      <c r="G1650" s="362">
        <f t="shared" si="25"/>
        <v>270</v>
      </c>
      <c r="H1650" s="362">
        <v>20250</v>
      </c>
      <c r="I1650" s="363">
        <v>3.1499762001798208E-2</v>
      </c>
      <c r="J1650" s="363">
        <v>1.1666578519184521E-4</v>
      </c>
      <c r="K1650" s="362">
        <v>0</v>
      </c>
    </row>
    <row r="1651" spans="2:11" ht="14.1" customHeight="1" x14ac:dyDescent="0.2">
      <c r="B1651" s="309">
        <v>41595</v>
      </c>
      <c r="C1651" s="310" t="s">
        <v>658</v>
      </c>
      <c r="D1651" s="310" t="s">
        <v>541</v>
      </c>
      <c r="E1651" s="374" t="s">
        <v>1037</v>
      </c>
      <c r="F1651" s="362">
        <v>1</v>
      </c>
      <c r="G1651" s="362">
        <f t="shared" si="25"/>
        <v>300</v>
      </c>
      <c r="H1651" s="362">
        <v>300</v>
      </c>
      <c r="I1651" s="363">
        <v>4.6666314076738085E-4</v>
      </c>
      <c r="J1651" s="363">
        <v>1.5555438025579362E-6</v>
      </c>
      <c r="K1651" s="362">
        <v>0</v>
      </c>
    </row>
    <row r="1652" spans="2:11" ht="14.1" customHeight="1" x14ac:dyDescent="0.2">
      <c r="B1652" s="309">
        <v>41596</v>
      </c>
      <c r="C1652" s="310" t="s">
        <v>638</v>
      </c>
      <c r="D1652" s="310" t="s">
        <v>541</v>
      </c>
      <c r="E1652" s="374" t="s">
        <v>1038</v>
      </c>
      <c r="F1652" s="362">
        <v>6</v>
      </c>
      <c r="G1652" s="362">
        <f t="shared" si="25"/>
        <v>180</v>
      </c>
      <c r="H1652" s="362">
        <v>1080</v>
      </c>
      <c r="I1652" s="363">
        <v>1.679987306762571E-3</v>
      </c>
      <c r="J1652" s="363">
        <v>9.3332628153476168E-6</v>
      </c>
      <c r="K1652" s="362">
        <v>0</v>
      </c>
    </row>
    <row r="1653" spans="2:11" ht="14.1" customHeight="1" x14ac:dyDescent="0.2">
      <c r="B1653" s="309">
        <v>41596</v>
      </c>
      <c r="C1653" s="310" t="s">
        <v>579</v>
      </c>
      <c r="D1653" s="310" t="s">
        <v>541</v>
      </c>
      <c r="E1653" s="374" t="s">
        <v>1034</v>
      </c>
      <c r="F1653" s="362">
        <v>87</v>
      </c>
      <c r="G1653" s="362">
        <f t="shared" si="25"/>
        <v>270</v>
      </c>
      <c r="H1653" s="362">
        <v>23490</v>
      </c>
      <c r="I1653" s="363">
        <v>3.6539723922085925E-2</v>
      </c>
      <c r="J1653" s="363">
        <v>1.3533231082254045E-4</v>
      </c>
      <c r="K1653" s="362">
        <v>0</v>
      </c>
    </row>
    <row r="1654" spans="2:11" ht="14.1" customHeight="1" x14ac:dyDescent="0.2">
      <c r="B1654" s="309">
        <v>41596</v>
      </c>
      <c r="C1654" s="310" t="s">
        <v>961</v>
      </c>
      <c r="D1654" s="310" t="s">
        <v>856</v>
      </c>
      <c r="E1654" s="374" t="s">
        <v>1034</v>
      </c>
      <c r="F1654" s="362">
        <v>174</v>
      </c>
      <c r="G1654" s="362">
        <f t="shared" si="25"/>
        <v>270</v>
      </c>
      <c r="H1654" s="362">
        <v>46980</v>
      </c>
      <c r="I1654" s="363">
        <v>7.3079447844171849E-2</v>
      </c>
      <c r="J1654" s="363">
        <v>2.7066462164508089E-4</v>
      </c>
      <c r="K1654" s="362">
        <v>0</v>
      </c>
    </row>
    <row r="1655" spans="2:11" ht="14.1" customHeight="1" x14ac:dyDescent="0.2">
      <c r="B1655" s="309">
        <v>41596</v>
      </c>
      <c r="C1655" s="310" t="s">
        <v>755</v>
      </c>
      <c r="D1655" s="310" t="s">
        <v>541</v>
      </c>
      <c r="E1655" s="374" t="s">
        <v>1034</v>
      </c>
      <c r="F1655" s="362">
        <v>2</v>
      </c>
      <c r="G1655" s="362">
        <f t="shared" si="25"/>
        <v>260</v>
      </c>
      <c r="H1655" s="362">
        <v>520</v>
      </c>
      <c r="I1655" s="363">
        <v>8.0888277733012683E-4</v>
      </c>
      <c r="J1655" s="363">
        <v>3.1110876051158724E-6</v>
      </c>
      <c r="K1655" s="362">
        <v>0</v>
      </c>
    </row>
    <row r="1656" spans="2:11" ht="14.1" customHeight="1" x14ac:dyDescent="0.2">
      <c r="B1656" s="309">
        <v>41596</v>
      </c>
      <c r="C1656" s="310" t="s">
        <v>808</v>
      </c>
      <c r="D1656" s="310" t="s">
        <v>541</v>
      </c>
      <c r="E1656" s="374" t="s">
        <v>1034</v>
      </c>
      <c r="F1656" s="362">
        <v>57</v>
      </c>
      <c r="G1656" s="362">
        <f t="shared" si="25"/>
        <v>210</v>
      </c>
      <c r="H1656" s="362">
        <v>11970</v>
      </c>
      <c r="I1656" s="363">
        <v>1.8619859316618498E-2</v>
      </c>
      <c r="J1656" s="363">
        <v>8.866599674580237E-5</v>
      </c>
      <c r="K1656" s="362">
        <v>0</v>
      </c>
    </row>
    <row r="1657" spans="2:11" ht="14.1" customHeight="1" x14ac:dyDescent="0.2">
      <c r="B1657" s="309">
        <v>41596</v>
      </c>
      <c r="C1657" s="310" t="s">
        <v>553</v>
      </c>
      <c r="D1657" s="310" t="s">
        <v>541</v>
      </c>
      <c r="E1657" s="374" t="s">
        <v>1034</v>
      </c>
      <c r="F1657" s="362">
        <v>32</v>
      </c>
      <c r="G1657" s="362">
        <f t="shared" si="25"/>
        <v>300</v>
      </c>
      <c r="H1657" s="362">
        <v>9600</v>
      </c>
      <c r="I1657" s="363">
        <v>1.4933220504556187E-2</v>
      </c>
      <c r="J1657" s="363">
        <v>4.9777401681853958E-5</v>
      </c>
      <c r="K1657" s="362">
        <v>0</v>
      </c>
    </row>
    <row r="1658" spans="2:11" ht="14.1" customHeight="1" x14ac:dyDescent="0.2">
      <c r="B1658" s="309">
        <v>41596</v>
      </c>
      <c r="C1658" s="310" t="s">
        <v>647</v>
      </c>
      <c r="D1658" s="310" t="s">
        <v>541</v>
      </c>
      <c r="E1658" s="374" t="s">
        <v>1034</v>
      </c>
      <c r="F1658" s="362">
        <v>4</v>
      </c>
      <c r="G1658" s="362">
        <f t="shared" si="25"/>
        <v>80</v>
      </c>
      <c r="H1658" s="362">
        <v>320</v>
      </c>
      <c r="I1658" s="363">
        <v>4.977740168185396E-4</v>
      </c>
      <c r="J1658" s="363">
        <v>6.2221752102317448E-6</v>
      </c>
      <c r="K1658" s="362">
        <v>0</v>
      </c>
    </row>
    <row r="1659" spans="2:11" ht="14.1" customHeight="1" x14ac:dyDescent="0.2">
      <c r="B1659" s="309">
        <v>41596</v>
      </c>
      <c r="C1659" s="310" t="s">
        <v>892</v>
      </c>
      <c r="D1659" s="310" t="s">
        <v>541</v>
      </c>
      <c r="E1659" s="374" t="s">
        <v>1035</v>
      </c>
      <c r="F1659" s="362">
        <v>80</v>
      </c>
      <c r="G1659" s="362">
        <f t="shared" si="25"/>
        <v>485</v>
      </c>
      <c r="H1659" s="362">
        <v>38800</v>
      </c>
      <c r="I1659" s="363">
        <v>6.0355099539247926E-2</v>
      </c>
      <c r="J1659" s="363">
        <v>1.244435042046349E-4</v>
      </c>
      <c r="K1659" s="362">
        <v>0</v>
      </c>
    </row>
    <row r="1660" spans="2:11" ht="14.1" customHeight="1" x14ac:dyDescent="0.2">
      <c r="B1660" s="309">
        <v>41597</v>
      </c>
      <c r="C1660" s="310" t="s">
        <v>646</v>
      </c>
      <c r="D1660" s="310" t="s">
        <v>541</v>
      </c>
      <c r="E1660" s="374" t="s">
        <v>1034</v>
      </c>
      <c r="F1660" s="362">
        <v>40</v>
      </c>
      <c r="G1660" s="362">
        <f t="shared" si="25"/>
        <v>225</v>
      </c>
      <c r="H1660" s="362">
        <v>9000</v>
      </c>
      <c r="I1660" s="363">
        <v>1.3999894223021427E-2</v>
      </c>
      <c r="J1660" s="363">
        <v>6.222175210231745E-5</v>
      </c>
      <c r="K1660" s="362">
        <v>0</v>
      </c>
    </row>
    <row r="1661" spans="2:11" ht="14.1" customHeight="1" x14ac:dyDescent="0.2">
      <c r="B1661" s="309">
        <v>41597</v>
      </c>
      <c r="C1661" s="310" t="s">
        <v>841</v>
      </c>
      <c r="D1661" s="310" t="s">
        <v>541</v>
      </c>
      <c r="E1661" s="374" t="s">
        <v>1034</v>
      </c>
      <c r="F1661" s="362">
        <v>56</v>
      </c>
      <c r="G1661" s="362">
        <f t="shared" si="25"/>
        <v>180</v>
      </c>
      <c r="H1661" s="362">
        <v>10080</v>
      </c>
      <c r="I1661" s="363">
        <v>1.5679881529783998E-2</v>
      </c>
      <c r="J1661" s="363">
        <v>8.7110452943244432E-5</v>
      </c>
      <c r="K1661" s="362">
        <v>0</v>
      </c>
    </row>
    <row r="1662" spans="2:11" ht="14.1" customHeight="1" x14ac:dyDescent="0.2">
      <c r="B1662" s="309">
        <v>41597</v>
      </c>
      <c r="C1662" s="310" t="s">
        <v>788</v>
      </c>
      <c r="D1662" s="310" t="s">
        <v>541</v>
      </c>
      <c r="E1662" s="374" t="s">
        <v>1034</v>
      </c>
      <c r="F1662" s="362">
        <v>3</v>
      </c>
      <c r="G1662" s="362">
        <f t="shared" si="25"/>
        <v>200</v>
      </c>
      <c r="H1662" s="362">
        <v>600</v>
      </c>
      <c r="I1662" s="363">
        <v>9.3332628153476171E-4</v>
      </c>
      <c r="J1662" s="363">
        <v>4.6666314076738084E-6</v>
      </c>
      <c r="K1662" s="362">
        <v>0</v>
      </c>
    </row>
    <row r="1663" spans="2:11" ht="14.1" customHeight="1" x14ac:dyDescent="0.2">
      <c r="B1663" s="309">
        <v>41597</v>
      </c>
      <c r="C1663" s="310" t="s">
        <v>627</v>
      </c>
      <c r="D1663" s="310" t="s">
        <v>541</v>
      </c>
      <c r="E1663" s="374" t="s">
        <v>1034</v>
      </c>
      <c r="F1663" s="362">
        <v>7</v>
      </c>
      <c r="G1663" s="362">
        <f t="shared" si="25"/>
        <v>205</v>
      </c>
      <c r="H1663" s="362">
        <v>1435</v>
      </c>
      <c r="I1663" s="363">
        <v>2.2322053566706385E-3</v>
      </c>
      <c r="J1663" s="363">
        <v>1.0888806617905554E-5</v>
      </c>
      <c r="K1663" s="362">
        <v>0</v>
      </c>
    </row>
    <row r="1664" spans="2:11" ht="14.1" customHeight="1" x14ac:dyDescent="0.2">
      <c r="B1664" s="309">
        <v>41597</v>
      </c>
      <c r="C1664" s="310" t="s">
        <v>707</v>
      </c>
      <c r="D1664" s="310" t="s">
        <v>541</v>
      </c>
      <c r="E1664" s="374" t="s">
        <v>1034</v>
      </c>
      <c r="F1664" s="362">
        <v>19</v>
      </c>
      <c r="G1664" s="362">
        <f t="shared" si="25"/>
        <v>270</v>
      </c>
      <c r="H1664" s="362">
        <v>5130</v>
      </c>
      <c r="I1664" s="363">
        <v>7.9799397071222133E-3</v>
      </c>
      <c r="J1664" s="363">
        <v>2.9555332248600788E-5</v>
      </c>
      <c r="K1664" s="362">
        <v>0</v>
      </c>
    </row>
    <row r="1665" spans="2:11" ht="14.1" customHeight="1" x14ac:dyDescent="0.2">
      <c r="B1665" s="309">
        <v>41597</v>
      </c>
      <c r="C1665" s="310" t="s">
        <v>754</v>
      </c>
      <c r="D1665" s="310" t="s">
        <v>541</v>
      </c>
      <c r="E1665" s="374" t="s">
        <v>1034</v>
      </c>
      <c r="F1665" s="362">
        <v>82</v>
      </c>
      <c r="G1665" s="362">
        <f t="shared" si="25"/>
        <v>365</v>
      </c>
      <c r="H1665" s="362">
        <v>29930</v>
      </c>
      <c r="I1665" s="363">
        <v>4.6557426010559032E-2</v>
      </c>
      <c r="J1665" s="363">
        <v>1.2755459180975077E-4</v>
      </c>
      <c r="K1665" s="362">
        <v>0</v>
      </c>
    </row>
    <row r="1666" spans="2:11" ht="14.1" customHeight="1" x14ac:dyDescent="0.2">
      <c r="B1666" s="309">
        <v>41597</v>
      </c>
      <c r="C1666" s="310" t="s">
        <v>911</v>
      </c>
      <c r="D1666" s="310" t="s">
        <v>541</v>
      </c>
      <c r="E1666" s="374" t="s">
        <v>1034</v>
      </c>
      <c r="F1666" s="362">
        <v>61</v>
      </c>
      <c r="G1666" s="362">
        <f t="shared" si="25"/>
        <v>360</v>
      </c>
      <c r="H1666" s="362">
        <v>21960</v>
      </c>
      <c r="I1666" s="363">
        <v>3.4159741904172279E-2</v>
      </c>
      <c r="J1666" s="363">
        <v>9.4888171956034105E-5</v>
      </c>
      <c r="K1666" s="362">
        <v>0</v>
      </c>
    </row>
    <row r="1667" spans="2:11" ht="14.1" customHeight="1" x14ac:dyDescent="0.2">
      <c r="B1667" s="309">
        <v>41597</v>
      </c>
      <c r="C1667" s="310" t="s">
        <v>635</v>
      </c>
      <c r="D1667" s="310" t="s">
        <v>541</v>
      </c>
      <c r="E1667" s="374" t="s">
        <v>1038</v>
      </c>
      <c r="F1667" s="362">
        <v>20</v>
      </c>
      <c r="G1667" s="362">
        <f t="shared" si="25"/>
        <v>345</v>
      </c>
      <c r="H1667" s="362">
        <v>6900</v>
      </c>
      <c r="I1667" s="363">
        <v>1.073325223764976E-2</v>
      </c>
      <c r="J1667" s="363">
        <v>3.1110876051158725E-5</v>
      </c>
      <c r="K1667" s="362">
        <v>0</v>
      </c>
    </row>
    <row r="1668" spans="2:11" ht="14.1" customHeight="1" x14ac:dyDescent="0.2">
      <c r="B1668" s="309">
        <v>41597</v>
      </c>
      <c r="C1668" s="310" t="s">
        <v>773</v>
      </c>
      <c r="D1668" s="310" t="s">
        <v>541</v>
      </c>
      <c r="E1668" s="374" t="s">
        <v>1034</v>
      </c>
      <c r="F1668" s="362">
        <v>156</v>
      </c>
      <c r="G1668" s="362">
        <f t="shared" si="25"/>
        <v>405</v>
      </c>
      <c r="H1668" s="362">
        <v>63180</v>
      </c>
      <c r="I1668" s="363">
        <v>9.8279257445610405E-2</v>
      </c>
      <c r="J1668" s="363">
        <v>2.4266483319903805E-4</v>
      </c>
      <c r="K1668" s="362">
        <v>0</v>
      </c>
    </row>
    <row r="1669" spans="2:11" ht="14.1" customHeight="1" x14ac:dyDescent="0.2">
      <c r="B1669" s="309">
        <v>41597</v>
      </c>
      <c r="C1669" s="310" t="s">
        <v>634</v>
      </c>
      <c r="D1669" s="310" t="s">
        <v>541</v>
      </c>
      <c r="E1669" s="374" t="s">
        <v>1034</v>
      </c>
      <c r="F1669" s="362">
        <v>36</v>
      </c>
      <c r="G1669" s="362">
        <f t="shared" si="25"/>
        <v>525</v>
      </c>
      <c r="H1669" s="362">
        <v>18900</v>
      </c>
      <c r="I1669" s="363">
        <v>2.9399777868344995E-2</v>
      </c>
      <c r="J1669" s="363">
        <v>5.5999576892085707E-5</v>
      </c>
      <c r="K1669" s="362">
        <v>0</v>
      </c>
    </row>
    <row r="1670" spans="2:11" ht="14.1" customHeight="1" x14ac:dyDescent="0.2">
      <c r="B1670" s="309">
        <v>41598</v>
      </c>
      <c r="C1670" s="310" t="s">
        <v>584</v>
      </c>
      <c r="D1670" s="310" t="s">
        <v>541</v>
      </c>
      <c r="E1670" s="374" t="s">
        <v>1038</v>
      </c>
      <c r="F1670" s="362">
        <v>2</v>
      </c>
      <c r="G1670" s="362">
        <f t="shared" si="25"/>
        <v>75</v>
      </c>
      <c r="H1670" s="362">
        <v>150</v>
      </c>
      <c r="I1670" s="363">
        <v>2.3333157038369043E-4</v>
      </c>
      <c r="J1670" s="363">
        <v>3.1110876051158724E-6</v>
      </c>
      <c r="K1670" s="362">
        <v>0</v>
      </c>
    </row>
    <row r="1671" spans="2:11" ht="14.1" customHeight="1" x14ac:dyDescent="0.2">
      <c r="B1671" s="309">
        <v>41598</v>
      </c>
      <c r="C1671" s="310" t="s">
        <v>956</v>
      </c>
      <c r="D1671" s="310" t="s">
        <v>541</v>
      </c>
      <c r="E1671" s="374" t="s">
        <v>1034</v>
      </c>
      <c r="F1671" s="362">
        <v>428</v>
      </c>
      <c r="G1671" s="362">
        <f t="shared" si="25"/>
        <v>135</v>
      </c>
      <c r="H1671" s="362">
        <v>57780</v>
      </c>
      <c r="I1671" s="363">
        <v>8.9879320911797553E-2</v>
      </c>
      <c r="J1671" s="363">
        <v>6.6577274749479666E-4</v>
      </c>
      <c r="K1671" s="362">
        <v>0</v>
      </c>
    </row>
    <row r="1672" spans="2:11" ht="14.1" customHeight="1" x14ac:dyDescent="0.2">
      <c r="B1672" s="309">
        <v>41598</v>
      </c>
      <c r="C1672" s="310" t="s">
        <v>954</v>
      </c>
      <c r="D1672" s="310" t="s">
        <v>541</v>
      </c>
      <c r="E1672" s="374" t="s">
        <v>1034</v>
      </c>
      <c r="F1672" s="362">
        <v>35</v>
      </c>
      <c r="G1672" s="362">
        <f t="shared" ref="G1672:G1735" si="26">H1672/F1672</f>
        <v>135</v>
      </c>
      <c r="H1672" s="362">
        <v>4725</v>
      </c>
      <c r="I1672" s="363">
        <v>7.3499444670862488E-3</v>
      </c>
      <c r="J1672" s="363">
        <v>5.444403308952777E-5</v>
      </c>
      <c r="K1672" s="362">
        <v>0</v>
      </c>
    </row>
    <row r="1673" spans="2:11" ht="14.1" customHeight="1" x14ac:dyDescent="0.2">
      <c r="B1673" s="309">
        <v>41598</v>
      </c>
      <c r="C1673" s="310" t="s">
        <v>957</v>
      </c>
      <c r="D1673" s="310" t="s">
        <v>541</v>
      </c>
      <c r="E1673" s="374" t="s">
        <v>1034</v>
      </c>
      <c r="F1673" s="362">
        <v>36</v>
      </c>
      <c r="G1673" s="362">
        <f t="shared" si="26"/>
        <v>150</v>
      </c>
      <c r="H1673" s="362">
        <v>5400</v>
      </c>
      <c r="I1673" s="363">
        <v>8.3999365338128552E-3</v>
      </c>
      <c r="J1673" s="363">
        <v>5.5999576892085707E-5</v>
      </c>
      <c r="K1673" s="362">
        <v>0</v>
      </c>
    </row>
    <row r="1674" spans="2:11" ht="14.1" customHeight="1" x14ac:dyDescent="0.2">
      <c r="B1674" s="309">
        <v>41598</v>
      </c>
      <c r="C1674" s="310" t="s">
        <v>748</v>
      </c>
      <c r="D1674" s="310" t="s">
        <v>541</v>
      </c>
      <c r="E1674" s="374" t="s">
        <v>1034</v>
      </c>
      <c r="F1674" s="362">
        <v>114</v>
      </c>
      <c r="G1674" s="362">
        <f t="shared" si="26"/>
        <v>270</v>
      </c>
      <c r="H1674" s="362">
        <v>30780</v>
      </c>
      <c r="I1674" s="363">
        <v>4.787963824273328E-2</v>
      </c>
      <c r="J1674" s="363">
        <v>1.7733199349160474E-4</v>
      </c>
      <c r="K1674" s="362">
        <v>0</v>
      </c>
    </row>
    <row r="1675" spans="2:11" ht="14.1" customHeight="1" x14ac:dyDescent="0.2">
      <c r="B1675" s="309">
        <v>41598</v>
      </c>
      <c r="C1675" s="310" t="s">
        <v>635</v>
      </c>
      <c r="D1675" s="310" t="s">
        <v>541</v>
      </c>
      <c r="E1675" s="374" t="s">
        <v>1038</v>
      </c>
      <c r="F1675" s="362">
        <v>8</v>
      </c>
      <c r="G1675" s="362">
        <f t="shared" si="26"/>
        <v>90</v>
      </c>
      <c r="H1675" s="362">
        <v>720</v>
      </c>
      <c r="I1675" s="363">
        <v>1.1199915378417142E-3</v>
      </c>
      <c r="J1675" s="363">
        <v>1.244435042046349E-5</v>
      </c>
      <c r="K1675" s="362">
        <v>0</v>
      </c>
    </row>
    <row r="1676" spans="2:11" ht="14.1" customHeight="1" x14ac:dyDescent="0.2">
      <c r="B1676" s="309">
        <v>41598</v>
      </c>
      <c r="C1676" s="310" t="s">
        <v>885</v>
      </c>
      <c r="D1676" s="310" t="s">
        <v>541</v>
      </c>
      <c r="E1676" s="374" t="s">
        <v>1034</v>
      </c>
      <c r="F1676" s="362">
        <v>72</v>
      </c>
      <c r="G1676" s="362">
        <f t="shared" si="26"/>
        <v>245</v>
      </c>
      <c r="H1676" s="362">
        <v>17640</v>
      </c>
      <c r="I1676" s="363">
        <v>2.7439792677121995E-2</v>
      </c>
      <c r="J1676" s="363">
        <v>1.1199915378417141E-4</v>
      </c>
      <c r="K1676" s="362">
        <v>0</v>
      </c>
    </row>
    <row r="1677" spans="2:11" ht="14.1" customHeight="1" x14ac:dyDescent="0.2">
      <c r="B1677" s="309">
        <v>41598</v>
      </c>
      <c r="C1677" s="310" t="s">
        <v>639</v>
      </c>
      <c r="D1677" s="310" t="s">
        <v>541</v>
      </c>
      <c r="E1677" s="374" t="s">
        <v>1038</v>
      </c>
      <c r="F1677" s="362">
        <v>37</v>
      </c>
      <c r="G1677" s="362">
        <f t="shared" si="26"/>
        <v>330</v>
      </c>
      <c r="H1677" s="362">
        <v>12210</v>
      </c>
      <c r="I1677" s="363">
        <v>1.8993189829232402E-2</v>
      </c>
      <c r="J1677" s="363">
        <v>5.7555120694643638E-5</v>
      </c>
      <c r="K1677" s="362">
        <v>0</v>
      </c>
    </row>
    <row r="1678" spans="2:11" ht="14.1" customHeight="1" x14ac:dyDescent="0.2">
      <c r="B1678" s="309">
        <v>41598</v>
      </c>
      <c r="C1678" s="310" t="s">
        <v>857</v>
      </c>
      <c r="D1678" s="310" t="s">
        <v>541</v>
      </c>
      <c r="E1678" s="374" t="s">
        <v>1038</v>
      </c>
      <c r="F1678" s="362">
        <v>135</v>
      </c>
      <c r="G1678" s="362">
        <f t="shared" si="26"/>
        <v>375</v>
      </c>
      <c r="H1678" s="362">
        <v>50625</v>
      </c>
      <c r="I1678" s="363">
        <v>7.8749405004495523E-2</v>
      </c>
      <c r="J1678" s="363">
        <v>2.0999841334532138E-4</v>
      </c>
      <c r="K1678" s="362">
        <v>0</v>
      </c>
    </row>
    <row r="1679" spans="2:11" ht="14.1" customHeight="1" x14ac:dyDescent="0.2">
      <c r="B1679" s="309">
        <v>41599</v>
      </c>
      <c r="C1679" s="310" t="s">
        <v>639</v>
      </c>
      <c r="D1679" s="310" t="s">
        <v>541</v>
      </c>
      <c r="E1679" s="374"/>
      <c r="F1679" s="362">
        <v>14</v>
      </c>
      <c r="G1679" s="362">
        <f t="shared" si="26"/>
        <v>90</v>
      </c>
      <c r="H1679" s="362">
        <v>1260</v>
      </c>
      <c r="I1679" s="363">
        <v>1.9599851912229997E-3</v>
      </c>
      <c r="J1679" s="363">
        <v>2.1777613235811108E-5</v>
      </c>
      <c r="K1679" s="362">
        <v>0</v>
      </c>
    </row>
    <row r="1680" spans="2:11" ht="14.1" customHeight="1" x14ac:dyDescent="0.2">
      <c r="B1680" s="309">
        <v>41599</v>
      </c>
      <c r="C1680" s="310" t="s">
        <v>916</v>
      </c>
      <c r="D1680" s="310" t="s">
        <v>856</v>
      </c>
      <c r="E1680" s="374" t="s">
        <v>1034</v>
      </c>
      <c r="F1680" s="362">
        <v>98</v>
      </c>
      <c r="G1680" s="362">
        <f t="shared" si="26"/>
        <v>150</v>
      </c>
      <c r="H1680" s="362">
        <v>14700</v>
      </c>
      <c r="I1680" s="363">
        <v>2.2866493897601661E-2</v>
      </c>
      <c r="J1680" s="363">
        <v>1.5244329265067774E-4</v>
      </c>
      <c r="K1680" s="362">
        <v>0</v>
      </c>
    </row>
    <row r="1681" spans="2:11" ht="14.1" customHeight="1" x14ac:dyDescent="0.2">
      <c r="B1681" s="309">
        <v>41599</v>
      </c>
      <c r="C1681" s="310" t="s">
        <v>953</v>
      </c>
      <c r="D1681" s="310" t="s">
        <v>856</v>
      </c>
      <c r="E1681" s="374" t="s">
        <v>1034</v>
      </c>
      <c r="F1681" s="362">
        <v>1</v>
      </c>
      <c r="G1681" s="362">
        <f t="shared" si="26"/>
        <v>205</v>
      </c>
      <c r="H1681" s="362">
        <v>205</v>
      </c>
      <c r="I1681" s="363">
        <v>3.1888647952437691E-4</v>
      </c>
      <c r="J1681" s="363">
        <v>1.5555438025579362E-6</v>
      </c>
      <c r="K1681" s="362">
        <v>0</v>
      </c>
    </row>
    <row r="1682" spans="2:11" ht="14.1" customHeight="1" x14ac:dyDescent="0.2">
      <c r="B1682" s="309">
        <v>41599</v>
      </c>
      <c r="C1682" s="310" t="s">
        <v>647</v>
      </c>
      <c r="D1682" s="310" t="s">
        <v>541</v>
      </c>
      <c r="E1682" s="374" t="s">
        <v>1034</v>
      </c>
      <c r="F1682" s="362">
        <v>4</v>
      </c>
      <c r="G1682" s="362">
        <f t="shared" si="26"/>
        <v>120</v>
      </c>
      <c r="H1682" s="362">
        <v>480</v>
      </c>
      <c r="I1682" s="363">
        <v>7.4666102522780934E-4</v>
      </c>
      <c r="J1682" s="363">
        <v>6.2221752102317448E-6</v>
      </c>
      <c r="K1682" s="362">
        <v>0</v>
      </c>
    </row>
    <row r="1683" spans="2:11" ht="14.1" customHeight="1" x14ac:dyDescent="0.2">
      <c r="B1683" s="309">
        <v>41599</v>
      </c>
      <c r="C1683" s="310" t="s">
        <v>745</v>
      </c>
      <c r="D1683" s="310" t="s">
        <v>541</v>
      </c>
      <c r="E1683" s="374" t="s">
        <v>1034</v>
      </c>
      <c r="F1683" s="362">
        <v>53</v>
      </c>
      <c r="G1683" s="362">
        <f t="shared" si="26"/>
        <v>340</v>
      </c>
      <c r="H1683" s="362">
        <v>18020</v>
      </c>
      <c r="I1683" s="363">
        <v>2.8030899322094009E-2</v>
      </c>
      <c r="J1683" s="363">
        <v>8.2443821535570621E-5</v>
      </c>
      <c r="K1683" s="362">
        <v>0</v>
      </c>
    </row>
    <row r="1684" spans="2:11" ht="14.1" customHeight="1" x14ac:dyDescent="0.2">
      <c r="B1684" s="309">
        <v>41599</v>
      </c>
      <c r="C1684" s="310" t="s">
        <v>956</v>
      </c>
      <c r="D1684" s="310" t="s">
        <v>541</v>
      </c>
      <c r="E1684" s="374" t="s">
        <v>1034</v>
      </c>
      <c r="F1684" s="362">
        <v>141</v>
      </c>
      <c r="G1684" s="362">
        <f t="shared" si="26"/>
        <v>345</v>
      </c>
      <c r="H1684" s="362">
        <v>48645</v>
      </c>
      <c r="I1684" s="363">
        <v>7.5669428275430814E-2</v>
      </c>
      <c r="J1684" s="363">
        <v>2.19331676160669E-4</v>
      </c>
      <c r="K1684" s="362">
        <v>0</v>
      </c>
    </row>
    <row r="1685" spans="2:11" ht="14.1" customHeight="1" x14ac:dyDescent="0.2">
      <c r="B1685" s="309">
        <v>41599</v>
      </c>
      <c r="C1685" s="310" t="s">
        <v>791</v>
      </c>
      <c r="D1685" s="310" t="s">
        <v>541</v>
      </c>
      <c r="E1685" s="374" t="s">
        <v>1034</v>
      </c>
      <c r="F1685" s="362">
        <v>9</v>
      </c>
      <c r="G1685" s="362">
        <f t="shared" si="26"/>
        <v>285</v>
      </c>
      <c r="H1685" s="362">
        <v>2565</v>
      </c>
      <c r="I1685" s="363">
        <v>3.9899698535611067E-3</v>
      </c>
      <c r="J1685" s="363">
        <v>1.3999894223021427E-5</v>
      </c>
      <c r="K1685" s="362">
        <v>0</v>
      </c>
    </row>
    <row r="1686" spans="2:11" ht="14.1" customHeight="1" x14ac:dyDescent="0.2">
      <c r="B1686" s="309">
        <v>41599</v>
      </c>
      <c r="C1686" s="310" t="s">
        <v>641</v>
      </c>
      <c r="D1686" s="310" t="s">
        <v>541</v>
      </c>
      <c r="E1686" s="374" t="s">
        <v>1034</v>
      </c>
      <c r="F1686" s="362">
        <v>30</v>
      </c>
      <c r="G1686" s="362">
        <f t="shared" si="26"/>
        <v>415</v>
      </c>
      <c r="H1686" s="362">
        <v>12450</v>
      </c>
      <c r="I1686" s="363">
        <v>1.9366520341846306E-2</v>
      </c>
      <c r="J1686" s="363">
        <v>4.6666314076738084E-5</v>
      </c>
      <c r="K1686" s="362">
        <v>0</v>
      </c>
    </row>
    <row r="1687" spans="2:11" ht="14.1" customHeight="1" x14ac:dyDescent="0.2">
      <c r="B1687" s="309">
        <v>41599</v>
      </c>
      <c r="C1687" s="310" t="s">
        <v>639</v>
      </c>
      <c r="D1687" s="310" t="s">
        <v>541</v>
      </c>
      <c r="E1687" s="374" t="s">
        <v>1038</v>
      </c>
      <c r="F1687" s="362">
        <v>55</v>
      </c>
      <c r="G1687" s="362">
        <f t="shared" si="26"/>
        <v>450</v>
      </c>
      <c r="H1687" s="362">
        <v>24750</v>
      </c>
      <c r="I1687" s="363">
        <v>3.8499709113308925E-2</v>
      </c>
      <c r="J1687" s="363">
        <v>8.5554909140686495E-5</v>
      </c>
      <c r="K1687" s="362">
        <v>0</v>
      </c>
    </row>
    <row r="1688" spans="2:11" ht="14.1" customHeight="1" x14ac:dyDescent="0.2">
      <c r="B1688" s="309">
        <v>41599</v>
      </c>
      <c r="C1688" s="310" t="s">
        <v>773</v>
      </c>
      <c r="D1688" s="310" t="s">
        <v>541</v>
      </c>
      <c r="E1688" s="374" t="s">
        <v>1034</v>
      </c>
      <c r="F1688" s="362">
        <v>48</v>
      </c>
      <c r="G1688" s="362">
        <f t="shared" si="26"/>
        <v>480</v>
      </c>
      <c r="H1688" s="362">
        <v>23040</v>
      </c>
      <c r="I1688" s="363">
        <v>3.5839729210934854E-2</v>
      </c>
      <c r="J1688" s="363">
        <v>7.4666102522780934E-5</v>
      </c>
      <c r="K1688" s="362">
        <v>0</v>
      </c>
    </row>
    <row r="1689" spans="2:11" ht="14.1" customHeight="1" x14ac:dyDescent="0.2">
      <c r="B1689" s="309">
        <v>41600</v>
      </c>
      <c r="C1689" s="310" t="s">
        <v>756</v>
      </c>
      <c r="D1689" s="310" t="s">
        <v>541</v>
      </c>
      <c r="E1689" s="374" t="s">
        <v>1034</v>
      </c>
      <c r="F1689" s="362">
        <v>3</v>
      </c>
      <c r="G1689" s="362">
        <f t="shared" si="26"/>
        <v>121</v>
      </c>
      <c r="H1689" s="362">
        <v>363</v>
      </c>
      <c r="I1689" s="363">
        <v>5.6466240032853081E-4</v>
      </c>
      <c r="J1689" s="363">
        <v>4.6666314076738084E-6</v>
      </c>
      <c r="K1689" s="362">
        <v>0</v>
      </c>
    </row>
    <row r="1690" spans="2:11" ht="14.1" customHeight="1" x14ac:dyDescent="0.2">
      <c r="B1690" s="309">
        <v>41600</v>
      </c>
      <c r="C1690" s="310" t="s">
        <v>635</v>
      </c>
      <c r="D1690" s="310" t="s">
        <v>541</v>
      </c>
      <c r="E1690" s="374" t="s">
        <v>1038</v>
      </c>
      <c r="F1690" s="362">
        <v>11</v>
      </c>
      <c r="G1690" s="362">
        <f t="shared" si="26"/>
        <v>295</v>
      </c>
      <c r="H1690" s="362">
        <v>3245</v>
      </c>
      <c r="I1690" s="363">
        <v>5.047739639300503E-3</v>
      </c>
      <c r="J1690" s="363">
        <v>1.71109818281373E-5</v>
      </c>
      <c r="K1690" s="362">
        <v>0</v>
      </c>
    </row>
    <row r="1691" spans="2:11" ht="14.1" customHeight="1" x14ac:dyDescent="0.2">
      <c r="B1691" s="309">
        <v>41600</v>
      </c>
      <c r="C1691" s="310" t="s">
        <v>638</v>
      </c>
      <c r="D1691" s="310" t="s">
        <v>541</v>
      </c>
      <c r="E1691" s="374" t="s">
        <v>1038</v>
      </c>
      <c r="F1691" s="362">
        <v>19</v>
      </c>
      <c r="G1691" s="362">
        <f t="shared" si="26"/>
        <v>300</v>
      </c>
      <c r="H1691" s="362">
        <v>5700</v>
      </c>
      <c r="I1691" s="363">
        <v>8.8665996745802365E-3</v>
      </c>
      <c r="J1691" s="363">
        <v>2.9555332248600788E-5</v>
      </c>
      <c r="K1691" s="362">
        <v>0</v>
      </c>
    </row>
    <row r="1692" spans="2:11" ht="14.1" customHeight="1" x14ac:dyDescent="0.2">
      <c r="B1692" s="309">
        <v>41600</v>
      </c>
      <c r="C1692" s="310" t="s">
        <v>758</v>
      </c>
      <c r="D1692" s="310" t="s">
        <v>541</v>
      </c>
      <c r="E1692" s="374" t="s">
        <v>1034</v>
      </c>
      <c r="F1692" s="362">
        <v>6</v>
      </c>
      <c r="G1692" s="362">
        <f t="shared" si="26"/>
        <v>130</v>
      </c>
      <c r="H1692" s="362">
        <v>780</v>
      </c>
      <c r="I1692" s="363">
        <v>1.2133241659951902E-3</v>
      </c>
      <c r="J1692" s="363">
        <v>9.3332628153476168E-6</v>
      </c>
      <c r="K1692" s="362">
        <v>0</v>
      </c>
    </row>
    <row r="1693" spans="2:11" ht="14.1" customHeight="1" x14ac:dyDescent="0.2">
      <c r="B1693" s="309">
        <v>41600</v>
      </c>
      <c r="C1693" s="310" t="s">
        <v>898</v>
      </c>
      <c r="D1693" s="310" t="s">
        <v>541</v>
      </c>
      <c r="E1693" s="374" t="s">
        <v>1035</v>
      </c>
      <c r="F1693" s="362">
        <v>43</v>
      </c>
      <c r="G1693" s="362">
        <f t="shared" si="26"/>
        <v>418</v>
      </c>
      <c r="H1693" s="362">
        <v>17974</v>
      </c>
      <c r="I1693" s="363">
        <v>2.7959344307176347E-2</v>
      </c>
      <c r="J1693" s="363">
        <v>6.6888383509991262E-5</v>
      </c>
      <c r="K1693" s="362">
        <v>0</v>
      </c>
    </row>
    <row r="1694" spans="2:11" ht="14.1" customHeight="1" x14ac:dyDescent="0.2">
      <c r="B1694" s="309">
        <v>41602</v>
      </c>
      <c r="C1694" s="310" t="s">
        <v>837</v>
      </c>
      <c r="D1694" s="310" t="s">
        <v>541</v>
      </c>
      <c r="E1694" s="374" t="s">
        <v>1035</v>
      </c>
      <c r="F1694" s="362">
        <v>16</v>
      </c>
      <c r="G1694" s="362">
        <f t="shared" si="26"/>
        <v>200</v>
      </c>
      <c r="H1694" s="362">
        <v>3200</v>
      </c>
      <c r="I1694" s="363">
        <v>4.9777401681853958E-3</v>
      </c>
      <c r="J1694" s="363">
        <v>2.4888700840926979E-5</v>
      </c>
      <c r="K1694" s="362">
        <v>0</v>
      </c>
    </row>
    <row r="1695" spans="2:11" ht="14.1" customHeight="1" x14ac:dyDescent="0.2">
      <c r="B1695" s="309">
        <v>41602</v>
      </c>
      <c r="C1695" s="310" t="s">
        <v>892</v>
      </c>
      <c r="D1695" s="310" t="s">
        <v>541</v>
      </c>
      <c r="E1695" s="374" t="s">
        <v>1035</v>
      </c>
      <c r="F1695" s="362">
        <v>1</v>
      </c>
      <c r="G1695" s="362">
        <f t="shared" si="26"/>
        <v>450</v>
      </c>
      <c r="H1695" s="362">
        <v>450</v>
      </c>
      <c r="I1695" s="363">
        <v>6.9999471115107131E-4</v>
      </c>
      <c r="J1695" s="363">
        <v>1.5555438025579362E-6</v>
      </c>
      <c r="K1695" s="362">
        <v>0</v>
      </c>
    </row>
    <row r="1696" spans="2:11" ht="14.1" customHeight="1" x14ac:dyDescent="0.2">
      <c r="B1696" s="309">
        <v>41602</v>
      </c>
      <c r="C1696" s="310" t="s">
        <v>790</v>
      </c>
      <c r="D1696" s="310" t="s">
        <v>541</v>
      </c>
      <c r="E1696" s="374" t="s">
        <v>1039</v>
      </c>
      <c r="F1696" s="362">
        <v>138</v>
      </c>
      <c r="G1696" s="362">
        <f t="shared" si="26"/>
        <v>370</v>
      </c>
      <c r="H1696" s="362">
        <v>51060</v>
      </c>
      <c r="I1696" s="363">
        <v>7.9426066558608219E-2</v>
      </c>
      <c r="J1696" s="363">
        <v>2.1466504475299521E-4</v>
      </c>
      <c r="K1696" s="362">
        <v>0</v>
      </c>
    </row>
    <row r="1697" spans="2:11" ht="14.1" customHeight="1" x14ac:dyDescent="0.2">
      <c r="B1697" s="309">
        <v>41602</v>
      </c>
      <c r="C1697" s="310" t="s">
        <v>828</v>
      </c>
      <c r="D1697" s="310" t="s">
        <v>541</v>
      </c>
      <c r="E1697" s="374" t="s">
        <v>1035</v>
      </c>
      <c r="F1697" s="362">
        <v>6</v>
      </c>
      <c r="G1697" s="362">
        <f t="shared" si="26"/>
        <v>270</v>
      </c>
      <c r="H1697" s="362">
        <v>1620</v>
      </c>
      <c r="I1697" s="363">
        <v>2.5199809601438566E-3</v>
      </c>
      <c r="J1697" s="363">
        <v>9.3332628153476168E-6</v>
      </c>
      <c r="K1697" s="362">
        <v>0</v>
      </c>
    </row>
    <row r="1698" spans="2:11" ht="14.1" customHeight="1" x14ac:dyDescent="0.2">
      <c r="B1698" s="309">
        <v>41602</v>
      </c>
      <c r="C1698" s="310" t="s">
        <v>819</v>
      </c>
      <c r="D1698" s="310" t="s">
        <v>541</v>
      </c>
      <c r="E1698" s="374" t="s">
        <v>1034</v>
      </c>
      <c r="F1698" s="362">
        <v>6</v>
      </c>
      <c r="G1698" s="362">
        <f t="shared" si="26"/>
        <v>440</v>
      </c>
      <c r="H1698" s="362">
        <v>2640</v>
      </c>
      <c r="I1698" s="363">
        <v>4.1066356387529515E-3</v>
      </c>
      <c r="J1698" s="363">
        <v>9.3332628153476168E-6</v>
      </c>
      <c r="K1698" s="362">
        <v>0</v>
      </c>
    </row>
    <row r="1699" spans="2:11" ht="14.1" customHeight="1" x14ac:dyDescent="0.2">
      <c r="B1699" s="309">
        <v>41602</v>
      </c>
      <c r="C1699" s="310" t="s">
        <v>659</v>
      </c>
      <c r="D1699" s="310" t="s">
        <v>856</v>
      </c>
      <c r="E1699" s="374" t="s">
        <v>1035</v>
      </c>
      <c r="F1699" s="362">
        <v>62</v>
      </c>
      <c r="G1699" s="362">
        <f t="shared" si="26"/>
        <v>662</v>
      </c>
      <c r="H1699" s="362">
        <v>41044</v>
      </c>
      <c r="I1699" s="363">
        <v>6.3845739832187928E-2</v>
      </c>
      <c r="J1699" s="363">
        <v>9.6443715758592042E-5</v>
      </c>
      <c r="K1699" s="362">
        <v>0</v>
      </c>
    </row>
    <row r="1700" spans="2:11" ht="14.1" customHeight="1" x14ac:dyDescent="0.2">
      <c r="B1700" s="309">
        <v>41604</v>
      </c>
      <c r="C1700" s="310" t="s">
        <v>647</v>
      </c>
      <c r="D1700" s="310" t="s">
        <v>541</v>
      </c>
      <c r="E1700" s="374" t="s">
        <v>1034</v>
      </c>
      <c r="F1700" s="362">
        <v>33</v>
      </c>
      <c r="G1700" s="362">
        <f t="shared" si="26"/>
        <v>120</v>
      </c>
      <c r="H1700" s="362">
        <v>3960</v>
      </c>
      <c r="I1700" s="363">
        <v>6.1599534581294278E-3</v>
      </c>
      <c r="J1700" s="363">
        <v>5.1332945484411896E-5</v>
      </c>
      <c r="K1700" s="362">
        <v>0</v>
      </c>
    </row>
    <row r="1701" spans="2:11" ht="14.1" customHeight="1" x14ac:dyDescent="0.2">
      <c r="B1701" s="309">
        <v>41604</v>
      </c>
      <c r="C1701" s="310" t="s">
        <v>858</v>
      </c>
      <c r="D1701" s="310" t="s">
        <v>541</v>
      </c>
      <c r="E1701" s="374" t="s">
        <v>1036</v>
      </c>
      <c r="F1701" s="362">
        <v>41</v>
      </c>
      <c r="G1701" s="362">
        <f t="shared" si="26"/>
        <v>330</v>
      </c>
      <c r="H1701" s="362">
        <v>13530</v>
      </c>
      <c r="I1701" s="363">
        <v>2.1046507648608877E-2</v>
      </c>
      <c r="J1701" s="363">
        <v>6.3777295904875387E-5</v>
      </c>
      <c r="K1701" s="362">
        <v>0</v>
      </c>
    </row>
    <row r="1702" spans="2:11" ht="14.1" customHeight="1" x14ac:dyDescent="0.2">
      <c r="B1702" s="309">
        <v>41605</v>
      </c>
      <c r="C1702" s="310" t="s">
        <v>953</v>
      </c>
      <c r="D1702" s="310" t="s">
        <v>541</v>
      </c>
      <c r="E1702" s="374" t="s">
        <v>1045</v>
      </c>
      <c r="F1702" s="362">
        <v>21</v>
      </c>
      <c r="G1702" s="362">
        <f t="shared" si="26"/>
        <v>35</v>
      </c>
      <c r="H1702" s="362">
        <v>735</v>
      </c>
      <c r="I1702" s="363">
        <v>1.1433246948800832E-3</v>
      </c>
      <c r="J1702" s="363">
        <v>3.2666419853716662E-5</v>
      </c>
      <c r="K1702" s="362">
        <v>0</v>
      </c>
    </row>
    <row r="1703" spans="2:11" ht="14.1" customHeight="1" x14ac:dyDescent="0.2">
      <c r="B1703" s="309">
        <v>41605</v>
      </c>
      <c r="C1703" s="310" t="s">
        <v>956</v>
      </c>
      <c r="D1703" s="310" t="s">
        <v>541</v>
      </c>
      <c r="E1703" s="374" t="s">
        <v>1045</v>
      </c>
      <c r="F1703" s="362">
        <v>25</v>
      </c>
      <c r="G1703" s="362">
        <f t="shared" si="26"/>
        <v>60</v>
      </c>
      <c r="H1703" s="362">
        <v>1500</v>
      </c>
      <c r="I1703" s="363">
        <v>2.3333157038369044E-3</v>
      </c>
      <c r="J1703" s="363">
        <v>3.8888595063948404E-5</v>
      </c>
      <c r="K1703" s="362">
        <v>0</v>
      </c>
    </row>
    <row r="1704" spans="2:11" ht="14.1" customHeight="1" x14ac:dyDescent="0.2">
      <c r="B1704" s="309">
        <v>41605</v>
      </c>
      <c r="C1704" s="310" t="s">
        <v>566</v>
      </c>
      <c r="D1704" s="310" t="s">
        <v>541</v>
      </c>
      <c r="E1704" s="374" t="s">
        <v>1034</v>
      </c>
      <c r="F1704" s="362">
        <v>24</v>
      </c>
      <c r="G1704" s="362">
        <f t="shared" si="26"/>
        <v>215</v>
      </c>
      <c r="H1704" s="362">
        <v>5160</v>
      </c>
      <c r="I1704" s="363">
        <v>8.0266060211989509E-3</v>
      </c>
      <c r="J1704" s="363">
        <v>3.7333051261390467E-5</v>
      </c>
      <c r="K1704" s="362">
        <v>0</v>
      </c>
    </row>
    <row r="1705" spans="2:11" ht="14.1" customHeight="1" x14ac:dyDescent="0.2">
      <c r="B1705" s="309">
        <v>41605</v>
      </c>
      <c r="C1705" s="310" t="s">
        <v>563</v>
      </c>
      <c r="D1705" s="310" t="s">
        <v>541</v>
      </c>
      <c r="E1705" s="374" t="s">
        <v>1035</v>
      </c>
      <c r="F1705" s="362">
        <v>26</v>
      </c>
      <c r="G1705" s="362">
        <f t="shared" si="26"/>
        <v>390</v>
      </c>
      <c r="H1705" s="362">
        <v>10140</v>
      </c>
      <c r="I1705" s="363">
        <v>1.5773214157937473E-2</v>
      </c>
      <c r="J1705" s="363">
        <v>4.0444138866506342E-5</v>
      </c>
      <c r="K1705" s="362">
        <v>0</v>
      </c>
    </row>
    <row r="1706" spans="2:11" ht="14.1" customHeight="1" x14ac:dyDescent="0.2">
      <c r="B1706" s="309">
        <v>41605</v>
      </c>
      <c r="C1706" s="310" t="s">
        <v>968</v>
      </c>
      <c r="D1706" s="310" t="s">
        <v>541</v>
      </c>
      <c r="E1706" s="374" t="s">
        <v>1034</v>
      </c>
      <c r="F1706" s="362">
        <v>539</v>
      </c>
      <c r="G1706" s="362">
        <f t="shared" si="26"/>
        <v>450</v>
      </c>
      <c r="H1706" s="362">
        <v>242550</v>
      </c>
      <c r="I1706" s="363">
        <v>0.37729714931042746</v>
      </c>
      <c r="J1706" s="363">
        <v>8.3843810957872765E-4</v>
      </c>
      <c r="K1706" s="362">
        <v>0</v>
      </c>
    </row>
    <row r="1707" spans="2:11" ht="14.1" customHeight="1" x14ac:dyDescent="0.2">
      <c r="B1707" s="309">
        <v>41605</v>
      </c>
      <c r="C1707" s="310" t="s">
        <v>758</v>
      </c>
      <c r="D1707" s="310" t="s">
        <v>541</v>
      </c>
      <c r="E1707" s="374" t="s">
        <v>1034</v>
      </c>
      <c r="F1707" s="362">
        <v>4</v>
      </c>
      <c r="G1707" s="362">
        <f t="shared" si="26"/>
        <v>870</v>
      </c>
      <c r="H1707" s="362">
        <v>3480</v>
      </c>
      <c r="I1707" s="363">
        <v>5.4132924329016183E-3</v>
      </c>
      <c r="J1707" s="363">
        <v>6.2221752102317448E-6</v>
      </c>
      <c r="K1707" s="362">
        <v>0</v>
      </c>
    </row>
    <row r="1708" spans="2:11" ht="14.1" customHeight="1" x14ac:dyDescent="0.2">
      <c r="B1708" s="309">
        <v>41606</v>
      </c>
      <c r="C1708" s="310" t="s">
        <v>649</v>
      </c>
      <c r="D1708" s="310" t="s">
        <v>541</v>
      </c>
      <c r="E1708" s="374" t="s">
        <v>1034</v>
      </c>
      <c r="F1708" s="362">
        <v>15</v>
      </c>
      <c r="G1708" s="362">
        <f t="shared" si="26"/>
        <v>75</v>
      </c>
      <c r="H1708" s="362">
        <v>1125</v>
      </c>
      <c r="I1708" s="363">
        <v>1.7499867778776783E-3</v>
      </c>
      <c r="J1708" s="363">
        <v>2.3333157038369042E-5</v>
      </c>
      <c r="K1708" s="362">
        <v>0</v>
      </c>
    </row>
    <row r="1709" spans="2:11" ht="14.1" customHeight="1" x14ac:dyDescent="0.2">
      <c r="B1709" s="309">
        <v>41606</v>
      </c>
      <c r="C1709" s="310" t="s">
        <v>858</v>
      </c>
      <c r="D1709" s="310" t="s">
        <v>541</v>
      </c>
      <c r="E1709" s="374" t="s">
        <v>1034</v>
      </c>
      <c r="F1709" s="362">
        <v>234</v>
      </c>
      <c r="G1709" s="362">
        <f t="shared" si="26"/>
        <v>90</v>
      </c>
      <c r="H1709" s="362">
        <v>21060</v>
      </c>
      <c r="I1709" s="363">
        <v>3.2759752481870137E-2</v>
      </c>
      <c r="J1709" s="363">
        <v>3.6399724979855707E-4</v>
      </c>
      <c r="K1709" s="362">
        <v>0</v>
      </c>
    </row>
    <row r="1710" spans="2:11" ht="14.1" customHeight="1" x14ac:dyDescent="0.2">
      <c r="B1710" s="309">
        <v>41606</v>
      </c>
      <c r="C1710" s="310" t="s">
        <v>748</v>
      </c>
      <c r="D1710" s="310" t="s">
        <v>541</v>
      </c>
      <c r="E1710" s="374" t="s">
        <v>1034</v>
      </c>
      <c r="F1710" s="362">
        <v>24</v>
      </c>
      <c r="G1710" s="362">
        <f t="shared" si="26"/>
        <v>270</v>
      </c>
      <c r="H1710" s="362">
        <v>6480</v>
      </c>
      <c r="I1710" s="363">
        <v>1.0079923840575426E-2</v>
      </c>
      <c r="J1710" s="363">
        <v>3.7333051261390467E-5</v>
      </c>
      <c r="K1710" s="362">
        <v>0</v>
      </c>
    </row>
    <row r="1711" spans="2:11" ht="14.1" customHeight="1" x14ac:dyDescent="0.2">
      <c r="B1711" s="309">
        <v>41606</v>
      </c>
      <c r="C1711" s="310" t="s">
        <v>724</v>
      </c>
      <c r="D1711" s="310" t="s">
        <v>541</v>
      </c>
      <c r="E1711" s="374" t="s">
        <v>1034</v>
      </c>
      <c r="F1711" s="362">
        <v>9</v>
      </c>
      <c r="G1711" s="362">
        <f t="shared" si="26"/>
        <v>69</v>
      </c>
      <c r="H1711" s="362">
        <v>621</v>
      </c>
      <c r="I1711" s="363">
        <v>9.6599270138847837E-4</v>
      </c>
      <c r="J1711" s="363">
        <v>1.3999894223021427E-5</v>
      </c>
      <c r="K1711" s="362">
        <v>0</v>
      </c>
    </row>
    <row r="1712" spans="2:11" ht="14.1" customHeight="1" x14ac:dyDescent="0.2">
      <c r="B1712" s="309">
        <v>41606</v>
      </c>
      <c r="C1712" s="310" t="s">
        <v>955</v>
      </c>
      <c r="D1712" s="310" t="s">
        <v>856</v>
      </c>
      <c r="E1712" s="374" t="s">
        <v>1039</v>
      </c>
      <c r="F1712" s="362">
        <v>49</v>
      </c>
      <c r="G1712" s="362">
        <f t="shared" si="26"/>
        <v>380</v>
      </c>
      <c r="H1712" s="362">
        <v>18620</v>
      </c>
      <c r="I1712" s="363">
        <v>2.8964225603628772E-2</v>
      </c>
      <c r="J1712" s="363">
        <v>7.6221646325338872E-5</v>
      </c>
      <c r="K1712" s="362">
        <v>0</v>
      </c>
    </row>
    <row r="1713" spans="2:11" ht="14.1" customHeight="1" x14ac:dyDescent="0.2">
      <c r="B1713" s="309">
        <v>41606</v>
      </c>
      <c r="C1713" s="310" t="s">
        <v>896</v>
      </c>
      <c r="D1713" s="310" t="s">
        <v>541</v>
      </c>
      <c r="E1713" s="374" t="s">
        <v>1034</v>
      </c>
      <c r="F1713" s="362">
        <v>126</v>
      </c>
      <c r="G1713" s="362">
        <f t="shared" si="26"/>
        <v>405</v>
      </c>
      <c r="H1713" s="362">
        <v>51030</v>
      </c>
      <c r="I1713" s="363">
        <v>7.9379400244531481E-2</v>
      </c>
      <c r="J1713" s="363">
        <v>1.9599851912229996E-4</v>
      </c>
      <c r="K1713" s="362">
        <v>0</v>
      </c>
    </row>
    <row r="1714" spans="2:11" ht="14.1" customHeight="1" x14ac:dyDescent="0.2">
      <c r="B1714" s="309">
        <v>41606</v>
      </c>
      <c r="C1714" s="310" t="s">
        <v>632</v>
      </c>
      <c r="D1714" s="310" t="s">
        <v>541</v>
      </c>
      <c r="E1714" s="374" t="s">
        <v>1034</v>
      </c>
      <c r="F1714" s="362">
        <v>46</v>
      </c>
      <c r="G1714" s="362">
        <f t="shared" si="26"/>
        <v>480</v>
      </c>
      <c r="H1714" s="362">
        <v>22080</v>
      </c>
      <c r="I1714" s="363">
        <v>3.434640716047923E-2</v>
      </c>
      <c r="J1714" s="363">
        <v>7.1555014917665073E-5</v>
      </c>
      <c r="K1714" s="362">
        <v>0</v>
      </c>
    </row>
    <row r="1715" spans="2:11" ht="14.1" customHeight="1" x14ac:dyDescent="0.2">
      <c r="B1715" s="309">
        <v>41607</v>
      </c>
      <c r="C1715" s="310" t="s">
        <v>593</v>
      </c>
      <c r="D1715" s="310" t="s">
        <v>541</v>
      </c>
      <c r="E1715" s="374" t="s">
        <v>1034</v>
      </c>
      <c r="F1715" s="362">
        <v>42</v>
      </c>
      <c r="G1715" s="362">
        <f t="shared" si="26"/>
        <v>195</v>
      </c>
      <c r="H1715" s="362">
        <v>8190</v>
      </c>
      <c r="I1715" s="363">
        <v>1.2739903742949497E-2</v>
      </c>
      <c r="J1715" s="363">
        <v>6.5332839707433324E-5</v>
      </c>
      <c r="K1715" s="362">
        <v>0</v>
      </c>
    </row>
    <row r="1716" spans="2:11" ht="14.1" customHeight="1" x14ac:dyDescent="0.2">
      <c r="B1716" s="309">
        <v>41607</v>
      </c>
      <c r="C1716" s="310" t="s">
        <v>892</v>
      </c>
      <c r="D1716" s="310" t="s">
        <v>541</v>
      </c>
      <c r="E1716" s="374" t="s">
        <v>1035</v>
      </c>
      <c r="F1716" s="362">
        <v>74</v>
      </c>
      <c r="G1716" s="362">
        <f t="shared" si="26"/>
        <v>75</v>
      </c>
      <c r="H1716" s="362">
        <v>5550</v>
      </c>
      <c r="I1716" s="363">
        <v>8.6332681041965467E-3</v>
      </c>
      <c r="J1716" s="363">
        <v>1.1511024138928728E-4</v>
      </c>
      <c r="K1716" s="362">
        <v>0</v>
      </c>
    </row>
    <row r="1717" spans="2:11" ht="14.1" customHeight="1" x14ac:dyDescent="0.2">
      <c r="B1717" s="309">
        <v>41607</v>
      </c>
      <c r="C1717" s="310" t="s">
        <v>647</v>
      </c>
      <c r="D1717" s="310" t="s">
        <v>541</v>
      </c>
      <c r="E1717" s="374" t="s">
        <v>1034</v>
      </c>
      <c r="F1717" s="362">
        <v>10</v>
      </c>
      <c r="G1717" s="362">
        <f t="shared" si="26"/>
        <v>180</v>
      </c>
      <c r="H1717" s="362">
        <v>1800</v>
      </c>
      <c r="I1717" s="363">
        <v>2.7999788446042852E-3</v>
      </c>
      <c r="J1717" s="363">
        <v>1.5555438025579362E-5</v>
      </c>
      <c r="K1717" s="362">
        <v>0</v>
      </c>
    </row>
    <row r="1718" spans="2:11" ht="14.1" customHeight="1" x14ac:dyDescent="0.2">
      <c r="B1718" s="309">
        <v>41607</v>
      </c>
      <c r="C1718" s="310" t="s">
        <v>566</v>
      </c>
      <c r="D1718" s="310" t="s">
        <v>541</v>
      </c>
      <c r="E1718" s="374" t="s">
        <v>1034</v>
      </c>
      <c r="F1718" s="362">
        <v>15</v>
      </c>
      <c r="G1718" s="362">
        <f t="shared" si="26"/>
        <v>290</v>
      </c>
      <c r="H1718" s="362">
        <v>4350</v>
      </c>
      <c r="I1718" s="363">
        <v>6.7666155411270227E-3</v>
      </c>
      <c r="J1718" s="363">
        <v>2.3333157038369042E-5</v>
      </c>
      <c r="K1718" s="362">
        <v>0</v>
      </c>
    </row>
    <row r="1719" spans="2:11" ht="14.1" customHeight="1" x14ac:dyDescent="0.2">
      <c r="B1719" s="309">
        <v>41609</v>
      </c>
      <c r="C1719" s="310" t="s">
        <v>820</v>
      </c>
      <c r="D1719" s="310" t="s">
        <v>541</v>
      </c>
      <c r="E1719" s="374" t="s">
        <v>1039</v>
      </c>
      <c r="F1719" s="362">
        <v>2</v>
      </c>
      <c r="G1719" s="362">
        <f t="shared" si="26"/>
        <v>607</v>
      </c>
      <c r="H1719" s="362">
        <v>1214</v>
      </c>
      <c r="I1719" s="363">
        <v>1.8909038800911497E-3</v>
      </c>
      <c r="J1719" s="363">
        <v>3.1151628996559301E-6</v>
      </c>
      <c r="K1719" s="362">
        <v>0</v>
      </c>
    </row>
    <row r="1720" spans="2:11" ht="14.1" customHeight="1" x14ac:dyDescent="0.2">
      <c r="B1720" s="309">
        <v>41610</v>
      </c>
      <c r="C1720" s="310" t="s">
        <v>898</v>
      </c>
      <c r="D1720" s="310" t="s">
        <v>541</v>
      </c>
      <c r="E1720" s="374" t="s">
        <v>1034</v>
      </c>
      <c r="F1720" s="362">
        <v>25</v>
      </c>
      <c r="G1720" s="362">
        <f t="shared" si="26"/>
        <v>215</v>
      </c>
      <c r="H1720" s="362">
        <v>5375</v>
      </c>
      <c r="I1720" s="363">
        <v>8.3720002928253118E-3</v>
      </c>
      <c r="J1720" s="363">
        <v>3.8939536245699125E-5</v>
      </c>
      <c r="K1720" s="362">
        <v>0</v>
      </c>
    </row>
    <row r="1721" spans="2:11" ht="14.1" customHeight="1" x14ac:dyDescent="0.2">
      <c r="B1721" s="309">
        <v>41610</v>
      </c>
      <c r="C1721" s="310" t="s">
        <v>568</v>
      </c>
      <c r="D1721" s="310" t="s">
        <v>541</v>
      </c>
      <c r="E1721" s="374" t="s">
        <v>1035</v>
      </c>
      <c r="F1721" s="362">
        <v>27</v>
      </c>
      <c r="G1721" s="362">
        <f t="shared" si="26"/>
        <v>165</v>
      </c>
      <c r="H1721" s="362">
        <v>4455</v>
      </c>
      <c r="I1721" s="363">
        <v>6.9390253589835848E-3</v>
      </c>
      <c r="J1721" s="363">
        <v>4.2054699145355061E-5</v>
      </c>
      <c r="K1721" s="362">
        <v>0</v>
      </c>
    </row>
    <row r="1722" spans="2:11" ht="14.1" customHeight="1" x14ac:dyDescent="0.2">
      <c r="B1722" s="309">
        <v>41610</v>
      </c>
      <c r="C1722" s="310" t="s">
        <v>657</v>
      </c>
      <c r="D1722" s="310" t="s">
        <v>541</v>
      </c>
      <c r="E1722" s="374" t="s">
        <v>1043</v>
      </c>
      <c r="F1722" s="362">
        <v>30</v>
      </c>
      <c r="G1722" s="362">
        <f t="shared" si="26"/>
        <v>50</v>
      </c>
      <c r="H1722" s="362">
        <v>1500</v>
      </c>
      <c r="I1722" s="363">
        <v>2.3363721747419477E-3</v>
      </c>
      <c r="J1722" s="363">
        <v>4.6727443494838952E-5</v>
      </c>
      <c r="K1722" s="362">
        <v>0</v>
      </c>
    </row>
    <row r="1723" spans="2:11" ht="14.1" customHeight="1" x14ac:dyDescent="0.2">
      <c r="B1723" s="309">
        <v>41611</v>
      </c>
      <c r="C1723" s="310" t="s">
        <v>859</v>
      </c>
      <c r="D1723" s="310" t="s">
        <v>541</v>
      </c>
      <c r="E1723" s="374" t="s">
        <v>1034</v>
      </c>
      <c r="F1723" s="362">
        <v>55</v>
      </c>
      <c r="G1723" s="362">
        <f t="shared" si="26"/>
        <v>180</v>
      </c>
      <c r="H1723" s="362">
        <v>9900</v>
      </c>
      <c r="I1723" s="363">
        <v>1.5420056353296855E-2</v>
      </c>
      <c r="J1723" s="363">
        <v>8.5666979740538077E-5</v>
      </c>
      <c r="K1723" s="362">
        <v>0</v>
      </c>
    </row>
    <row r="1724" spans="2:11" ht="14.1" customHeight="1" x14ac:dyDescent="0.2">
      <c r="B1724" s="309">
        <v>41611</v>
      </c>
      <c r="C1724" s="310" t="s">
        <v>758</v>
      </c>
      <c r="D1724" s="310" t="s">
        <v>541</v>
      </c>
      <c r="E1724" s="374" t="s">
        <v>1034</v>
      </c>
      <c r="F1724" s="362">
        <v>33</v>
      </c>
      <c r="G1724" s="362">
        <f t="shared" si="26"/>
        <v>230</v>
      </c>
      <c r="H1724" s="362">
        <v>7590</v>
      </c>
      <c r="I1724" s="363">
        <v>1.1822043204194256E-2</v>
      </c>
      <c r="J1724" s="363">
        <v>5.1400187844322849E-5</v>
      </c>
      <c r="K1724" s="362">
        <v>0</v>
      </c>
    </row>
    <row r="1725" spans="2:11" ht="14.1" customHeight="1" x14ac:dyDescent="0.2">
      <c r="B1725" s="309">
        <v>41611</v>
      </c>
      <c r="C1725" s="310" t="s">
        <v>896</v>
      </c>
      <c r="D1725" s="310" t="s">
        <v>541</v>
      </c>
      <c r="E1725" s="374" t="s">
        <v>1035</v>
      </c>
      <c r="F1725" s="362">
        <v>11</v>
      </c>
      <c r="G1725" s="362">
        <f t="shared" si="26"/>
        <v>240</v>
      </c>
      <c r="H1725" s="362">
        <v>2640</v>
      </c>
      <c r="I1725" s="363">
        <v>4.1120150275458277E-3</v>
      </c>
      <c r="J1725" s="363">
        <v>1.7133395948107618E-5</v>
      </c>
      <c r="K1725" s="362">
        <v>0</v>
      </c>
    </row>
    <row r="1726" spans="2:11" ht="14.1" customHeight="1" x14ac:dyDescent="0.2">
      <c r="B1726" s="309">
        <v>41611</v>
      </c>
      <c r="C1726" s="310" t="s">
        <v>892</v>
      </c>
      <c r="D1726" s="310" t="s">
        <v>541</v>
      </c>
      <c r="E1726" s="374" t="s">
        <v>1035</v>
      </c>
      <c r="F1726" s="362">
        <v>27</v>
      </c>
      <c r="G1726" s="362">
        <f t="shared" si="26"/>
        <v>380</v>
      </c>
      <c r="H1726" s="362">
        <v>10260</v>
      </c>
      <c r="I1726" s="363">
        <v>1.5980785675234921E-2</v>
      </c>
      <c r="J1726" s="363">
        <v>4.2054699145355061E-5</v>
      </c>
      <c r="K1726" s="362">
        <v>0</v>
      </c>
    </row>
    <row r="1727" spans="2:11" ht="14.1" customHeight="1" x14ac:dyDescent="0.2">
      <c r="B1727" s="309">
        <v>41611</v>
      </c>
      <c r="C1727" s="310" t="s">
        <v>884</v>
      </c>
      <c r="D1727" s="310" t="s">
        <v>541</v>
      </c>
      <c r="E1727" s="374" t="s">
        <v>1034</v>
      </c>
      <c r="F1727" s="362">
        <v>63</v>
      </c>
      <c r="G1727" s="362">
        <f t="shared" si="26"/>
        <v>360</v>
      </c>
      <c r="H1727" s="362">
        <v>22680</v>
      </c>
      <c r="I1727" s="363">
        <v>3.5325947282098251E-2</v>
      </c>
      <c r="J1727" s="363">
        <v>9.8127631339161808E-5</v>
      </c>
      <c r="K1727" s="362">
        <v>0</v>
      </c>
    </row>
    <row r="1728" spans="2:11" ht="14.1" customHeight="1" x14ac:dyDescent="0.2">
      <c r="B1728" s="309">
        <v>41611</v>
      </c>
      <c r="C1728" s="310" t="s">
        <v>638</v>
      </c>
      <c r="D1728" s="310" t="s">
        <v>856</v>
      </c>
      <c r="E1728" s="374" t="s">
        <v>1038</v>
      </c>
      <c r="F1728" s="362">
        <v>30</v>
      </c>
      <c r="G1728" s="362">
        <f t="shared" si="26"/>
        <v>390</v>
      </c>
      <c r="H1728" s="362">
        <v>11700</v>
      </c>
      <c r="I1728" s="363">
        <v>1.8223702962987191E-2</v>
      </c>
      <c r="J1728" s="363">
        <v>4.6727443494838952E-5</v>
      </c>
      <c r="K1728" s="362">
        <v>0</v>
      </c>
    </row>
    <row r="1729" spans="2:11" ht="14.1" customHeight="1" x14ac:dyDescent="0.2">
      <c r="B1729" s="309">
        <v>41611</v>
      </c>
      <c r="C1729" s="310" t="s">
        <v>857</v>
      </c>
      <c r="D1729" s="310" t="s">
        <v>541</v>
      </c>
      <c r="E1729" s="374" t="s">
        <v>1034</v>
      </c>
      <c r="F1729" s="362">
        <v>46</v>
      </c>
      <c r="G1729" s="362">
        <f t="shared" si="26"/>
        <v>225</v>
      </c>
      <c r="H1729" s="362">
        <v>10350</v>
      </c>
      <c r="I1729" s="363">
        <v>1.6120968005719438E-2</v>
      </c>
      <c r="J1729" s="363">
        <v>7.1648746692086392E-5</v>
      </c>
      <c r="K1729" s="362">
        <v>0</v>
      </c>
    </row>
    <row r="1730" spans="2:11" ht="14.1" customHeight="1" x14ac:dyDescent="0.2">
      <c r="B1730" s="309">
        <v>41611</v>
      </c>
      <c r="C1730" s="310" t="s">
        <v>806</v>
      </c>
      <c r="D1730" s="310" t="s">
        <v>541</v>
      </c>
      <c r="E1730" s="374" t="s">
        <v>1035</v>
      </c>
      <c r="F1730" s="362">
        <v>97</v>
      </c>
      <c r="G1730" s="362">
        <f t="shared" si="26"/>
        <v>410</v>
      </c>
      <c r="H1730" s="362">
        <v>39770</v>
      </c>
      <c r="I1730" s="363">
        <v>6.1945014259658177E-2</v>
      </c>
      <c r="J1730" s="363">
        <v>1.5108540063331262E-4</v>
      </c>
      <c r="K1730" s="362">
        <v>0</v>
      </c>
    </row>
    <row r="1731" spans="2:11" ht="14.1" customHeight="1" x14ac:dyDescent="0.2">
      <c r="B1731" s="309">
        <v>41612</v>
      </c>
      <c r="C1731" s="310" t="s">
        <v>692</v>
      </c>
      <c r="D1731" s="310" t="s">
        <v>541</v>
      </c>
      <c r="E1731" s="374" t="s">
        <v>1034</v>
      </c>
      <c r="F1731" s="362">
        <v>125</v>
      </c>
      <c r="G1731" s="362">
        <f t="shared" si="26"/>
        <v>180</v>
      </c>
      <c r="H1731" s="362">
        <v>22500</v>
      </c>
      <c r="I1731" s="363">
        <v>3.5045582621129216E-2</v>
      </c>
      <c r="J1731" s="363">
        <v>1.9469768122849565E-4</v>
      </c>
      <c r="K1731" s="362">
        <v>0</v>
      </c>
    </row>
    <row r="1732" spans="2:11" ht="14.1" customHeight="1" x14ac:dyDescent="0.2">
      <c r="B1732" s="309">
        <v>41612</v>
      </c>
      <c r="C1732" s="310" t="s">
        <v>792</v>
      </c>
      <c r="D1732" s="310" t="s">
        <v>541</v>
      </c>
      <c r="E1732" s="374" t="s">
        <v>1035</v>
      </c>
      <c r="F1732" s="362">
        <v>100</v>
      </c>
      <c r="G1732" s="362">
        <f t="shared" si="26"/>
        <v>250</v>
      </c>
      <c r="H1732" s="362">
        <v>25000</v>
      </c>
      <c r="I1732" s="363">
        <v>3.8939536245699131E-2</v>
      </c>
      <c r="J1732" s="363">
        <v>1.557581449827965E-4</v>
      </c>
      <c r="K1732" s="362">
        <v>0</v>
      </c>
    </row>
    <row r="1733" spans="2:11" ht="14.1" customHeight="1" x14ac:dyDescent="0.2">
      <c r="B1733" s="309">
        <v>41612</v>
      </c>
      <c r="C1733" s="310" t="s">
        <v>629</v>
      </c>
      <c r="D1733" s="310" t="s">
        <v>541</v>
      </c>
      <c r="E1733" s="374" t="s">
        <v>1035</v>
      </c>
      <c r="F1733" s="362">
        <v>27</v>
      </c>
      <c r="G1733" s="362">
        <f t="shared" si="26"/>
        <v>255</v>
      </c>
      <c r="H1733" s="362">
        <v>6885</v>
      </c>
      <c r="I1733" s="363">
        <v>1.072394828206554E-2</v>
      </c>
      <c r="J1733" s="363">
        <v>4.2054699145355061E-5</v>
      </c>
      <c r="K1733" s="362">
        <v>0</v>
      </c>
    </row>
    <row r="1734" spans="2:11" ht="14.1" customHeight="1" x14ac:dyDescent="0.2">
      <c r="B1734" s="309">
        <v>41612</v>
      </c>
      <c r="C1734" s="310" t="s">
        <v>936</v>
      </c>
      <c r="D1734" s="310" t="s">
        <v>541</v>
      </c>
      <c r="E1734" s="374" t="s">
        <v>1039</v>
      </c>
      <c r="F1734" s="362">
        <v>84</v>
      </c>
      <c r="G1734" s="362">
        <f t="shared" si="26"/>
        <v>320</v>
      </c>
      <c r="H1734" s="362">
        <v>26880</v>
      </c>
      <c r="I1734" s="363">
        <v>4.1867789371375703E-2</v>
      </c>
      <c r="J1734" s="363">
        <v>1.3083684178554907E-4</v>
      </c>
      <c r="K1734" s="362">
        <v>0</v>
      </c>
    </row>
    <row r="1735" spans="2:11" ht="14.1" customHeight="1" x14ac:dyDescent="0.2">
      <c r="B1735" s="309">
        <v>41612</v>
      </c>
      <c r="C1735" s="310" t="s">
        <v>632</v>
      </c>
      <c r="D1735" s="310" t="s">
        <v>541</v>
      </c>
      <c r="E1735" s="374" t="s">
        <v>1035</v>
      </c>
      <c r="F1735" s="362">
        <v>54</v>
      </c>
      <c r="G1735" s="362">
        <f t="shared" si="26"/>
        <v>305</v>
      </c>
      <c r="H1735" s="362">
        <v>16470</v>
      </c>
      <c r="I1735" s="363">
        <v>2.5653366478666586E-2</v>
      </c>
      <c r="J1735" s="363">
        <v>8.4109398290710123E-5</v>
      </c>
      <c r="K1735" s="362">
        <v>0</v>
      </c>
    </row>
    <row r="1736" spans="2:11" ht="14.1" customHeight="1" x14ac:dyDescent="0.2">
      <c r="B1736" s="309">
        <v>41612</v>
      </c>
      <c r="C1736" s="310" t="s">
        <v>638</v>
      </c>
      <c r="D1736" s="310" t="s">
        <v>541</v>
      </c>
      <c r="E1736" s="374" t="s">
        <v>1038</v>
      </c>
      <c r="F1736" s="362">
        <v>20</v>
      </c>
      <c r="G1736" s="362">
        <f t="shared" ref="G1736:G1799" si="27">H1736/F1736</f>
        <v>350</v>
      </c>
      <c r="H1736" s="362">
        <v>7000</v>
      </c>
      <c r="I1736" s="363">
        <v>1.0903070148795756E-2</v>
      </c>
      <c r="J1736" s="363">
        <v>3.1151628996559306E-5</v>
      </c>
      <c r="K1736" s="362">
        <v>0</v>
      </c>
    </row>
    <row r="1737" spans="2:11" ht="14.1" customHeight="1" x14ac:dyDescent="0.2">
      <c r="B1737" s="309">
        <v>41612</v>
      </c>
      <c r="C1737" s="310" t="s">
        <v>892</v>
      </c>
      <c r="D1737" s="310" t="s">
        <v>541</v>
      </c>
      <c r="E1737" s="374" t="s">
        <v>1034</v>
      </c>
      <c r="F1737" s="362">
        <v>20</v>
      </c>
      <c r="G1737" s="362">
        <f t="shared" si="27"/>
        <v>570</v>
      </c>
      <c r="H1737" s="362">
        <v>11400</v>
      </c>
      <c r="I1737" s="363">
        <v>1.7756428528038801E-2</v>
      </c>
      <c r="J1737" s="363">
        <v>3.1151628996559306E-5</v>
      </c>
      <c r="K1737" s="362">
        <v>0</v>
      </c>
    </row>
    <row r="1738" spans="2:11" ht="14.1" customHeight="1" x14ac:dyDescent="0.2">
      <c r="B1738" s="309">
        <v>41612</v>
      </c>
      <c r="C1738" s="310" t="s">
        <v>671</v>
      </c>
      <c r="D1738" s="310" t="s">
        <v>541</v>
      </c>
      <c r="E1738" s="374" t="s">
        <v>1039</v>
      </c>
      <c r="F1738" s="362">
        <v>5</v>
      </c>
      <c r="G1738" s="362">
        <f t="shared" si="27"/>
        <v>105</v>
      </c>
      <c r="H1738" s="362">
        <v>525</v>
      </c>
      <c r="I1738" s="363">
        <v>8.1773026115968168E-4</v>
      </c>
      <c r="J1738" s="363">
        <v>7.7879072491398264E-6</v>
      </c>
      <c r="K1738" s="362">
        <v>0</v>
      </c>
    </row>
    <row r="1739" spans="2:11" ht="14.1" customHeight="1" x14ac:dyDescent="0.2">
      <c r="B1739" s="309">
        <v>41613</v>
      </c>
      <c r="C1739" s="310" t="s">
        <v>646</v>
      </c>
      <c r="D1739" s="310" t="s">
        <v>856</v>
      </c>
      <c r="E1739" s="374" t="s">
        <v>1035</v>
      </c>
      <c r="F1739" s="362">
        <v>1</v>
      </c>
      <c r="G1739" s="362">
        <f t="shared" si="27"/>
        <v>152</v>
      </c>
      <c r="H1739" s="362">
        <v>152</v>
      </c>
      <c r="I1739" s="363">
        <v>2.367523803738507E-4</v>
      </c>
      <c r="J1739" s="363">
        <v>1.557581449827965E-6</v>
      </c>
      <c r="K1739" s="362">
        <v>0</v>
      </c>
    </row>
    <row r="1740" spans="2:11" ht="14.1" customHeight="1" x14ac:dyDescent="0.2">
      <c r="B1740" s="309">
        <v>41613</v>
      </c>
      <c r="C1740" s="310" t="s">
        <v>747</v>
      </c>
      <c r="D1740" s="310" t="s">
        <v>541</v>
      </c>
      <c r="E1740" s="374" t="s">
        <v>1034</v>
      </c>
      <c r="F1740" s="362">
        <v>83</v>
      </c>
      <c r="G1740" s="362">
        <f t="shared" si="27"/>
        <v>195</v>
      </c>
      <c r="H1740" s="362">
        <v>16185</v>
      </c>
      <c r="I1740" s="363">
        <v>2.5209455765465617E-2</v>
      </c>
      <c r="J1740" s="363">
        <v>1.292792603357211E-4</v>
      </c>
      <c r="K1740" s="362">
        <v>0</v>
      </c>
    </row>
    <row r="1741" spans="2:11" ht="14.1" customHeight="1" x14ac:dyDescent="0.2">
      <c r="B1741" s="309">
        <v>41613</v>
      </c>
      <c r="C1741" s="310" t="s">
        <v>818</v>
      </c>
      <c r="D1741" s="310" t="s">
        <v>541</v>
      </c>
      <c r="E1741" s="374" t="s">
        <v>1034</v>
      </c>
      <c r="F1741" s="362">
        <v>30</v>
      </c>
      <c r="G1741" s="362">
        <f t="shared" si="27"/>
        <v>190</v>
      </c>
      <c r="H1741" s="362">
        <v>5700</v>
      </c>
      <c r="I1741" s="363">
        <v>8.8782142640194007E-3</v>
      </c>
      <c r="J1741" s="363">
        <v>4.6727443494838952E-5</v>
      </c>
      <c r="K1741" s="362">
        <v>0</v>
      </c>
    </row>
    <row r="1742" spans="2:11" ht="14.1" customHeight="1" x14ac:dyDescent="0.2">
      <c r="B1742" s="309">
        <v>41613</v>
      </c>
      <c r="C1742" s="310" t="s">
        <v>757</v>
      </c>
      <c r="D1742" s="310" t="s">
        <v>541</v>
      </c>
      <c r="E1742" s="374" t="s">
        <v>1039</v>
      </c>
      <c r="F1742" s="362">
        <v>13</v>
      </c>
      <c r="G1742" s="362">
        <f t="shared" si="27"/>
        <v>285</v>
      </c>
      <c r="H1742" s="362">
        <v>3705</v>
      </c>
      <c r="I1742" s="363">
        <v>5.7708392716126107E-3</v>
      </c>
      <c r="J1742" s="363">
        <v>2.0248558847763547E-5</v>
      </c>
      <c r="K1742" s="362">
        <v>0</v>
      </c>
    </row>
    <row r="1743" spans="2:11" ht="14.1" customHeight="1" x14ac:dyDescent="0.2">
      <c r="B1743" s="309">
        <v>41613</v>
      </c>
      <c r="C1743" s="310" t="s">
        <v>955</v>
      </c>
      <c r="D1743" s="310" t="s">
        <v>541</v>
      </c>
      <c r="E1743" s="374" t="s">
        <v>1035</v>
      </c>
      <c r="F1743" s="362">
        <v>20</v>
      </c>
      <c r="G1743" s="362">
        <f t="shared" si="27"/>
        <v>155</v>
      </c>
      <c r="H1743" s="362">
        <v>3100</v>
      </c>
      <c r="I1743" s="363">
        <v>4.8285024944666917E-3</v>
      </c>
      <c r="J1743" s="363">
        <v>3.1151628996559306E-5</v>
      </c>
      <c r="K1743" s="362">
        <v>0</v>
      </c>
    </row>
    <row r="1744" spans="2:11" ht="14.1" customHeight="1" x14ac:dyDescent="0.2">
      <c r="B1744" s="309">
        <v>41613</v>
      </c>
      <c r="C1744" s="310" t="s">
        <v>635</v>
      </c>
      <c r="D1744" s="310" t="s">
        <v>856</v>
      </c>
      <c r="E1744" s="374" t="s">
        <v>1038</v>
      </c>
      <c r="F1744" s="362">
        <v>22</v>
      </c>
      <c r="G1744" s="362">
        <f t="shared" si="27"/>
        <v>310</v>
      </c>
      <c r="H1744" s="362">
        <v>6820</v>
      </c>
      <c r="I1744" s="363">
        <v>1.0622705487826721E-2</v>
      </c>
      <c r="J1744" s="363">
        <v>3.4266791896215235E-5</v>
      </c>
      <c r="K1744" s="362">
        <v>0</v>
      </c>
    </row>
    <row r="1745" spans="2:11" ht="14.1" customHeight="1" x14ac:dyDescent="0.2">
      <c r="B1745" s="309">
        <v>41613</v>
      </c>
      <c r="C1745" s="310" t="s">
        <v>968</v>
      </c>
      <c r="D1745" s="310" t="s">
        <v>856</v>
      </c>
      <c r="E1745" s="374" t="s">
        <v>1034</v>
      </c>
      <c r="F1745" s="362">
        <v>184</v>
      </c>
      <c r="G1745" s="362">
        <f t="shared" si="27"/>
        <v>480</v>
      </c>
      <c r="H1745" s="362">
        <v>88320</v>
      </c>
      <c r="I1745" s="363">
        <v>0.13756559364880588</v>
      </c>
      <c r="J1745" s="363">
        <v>2.8659498676834557E-4</v>
      </c>
      <c r="K1745" s="362">
        <v>0</v>
      </c>
    </row>
    <row r="1746" spans="2:11" ht="14.1" customHeight="1" x14ac:dyDescent="0.2">
      <c r="B1746" s="309">
        <v>41613</v>
      </c>
      <c r="C1746" s="310" t="s">
        <v>632</v>
      </c>
      <c r="D1746" s="310" t="s">
        <v>541</v>
      </c>
      <c r="E1746" s="374" t="s">
        <v>1035</v>
      </c>
      <c r="F1746" s="362">
        <v>40</v>
      </c>
      <c r="G1746" s="362">
        <f t="shared" si="27"/>
        <v>650</v>
      </c>
      <c r="H1746" s="362">
        <v>26000</v>
      </c>
      <c r="I1746" s="363">
        <v>4.0497117695527093E-2</v>
      </c>
      <c r="J1746" s="363">
        <v>6.2303257993118612E-5</v>
      </c>
      <c r="K1746" s="362">
        <v>0</v>
      </c>
    </row>
    <row r="1747" spans="2:11" ht="14.1" customHeight="1" x14ac:dyDescent="0.2">
      <c r="B1747" s="309">
        <v>41613</v>
      </c>
      <c r="C1747" s="310" t="s">
        <v>629</v>
      </c>
      <c r="D1747" s="310" t="s">
        <v>541</v>
      </c>
      <c r="E1747" s="374" t="s">
        <v>1035</v>
      </c>
      <c r="F1747" s="362">
        <v>54</v>
      </c>
      <c r="G1747" s="362">
        <f t="shared" si="27"/>
        <v>650</v>
      </c>
      <c r="H1747" s="362">
        <v>35100</v>
      </c>
      <c r="I1747" s="363">
        <v>5.4671108888961574E-2</v>
      </c>
      <c r="J1747" s="363">
        <v>8.4109398290710123E-5</v>
      </c>
      <c r="K1747" s="362">
        <v>0</v>
      </c>
    </row>
    <row r="1748" spans="2:11" ht="14.1" customHeight="1" x14ac:dyDescent="0.2">
      <c r="B1748" s="309">
        <v>41614</v>
      </c>
      <c r="C1748" s="310" t="s">
        <v>849</v>
      </c>
      <c r="D1748" s="310" t="s">
        <v>856</v>
      </c>
      <c r="E1748" s="374" t="s">
        <v>1039</v>
      </c>
      <c r="F1748" s="362">
        <v>12</v>
      </c>
      <c r="G1748" s="362">
        <f t="shared" si="27"/>
        <v>195</v>
      </c>
      <c r="H1748" s="362">
        <v>2340</v>
      </c>
      <c r="I1748" s="363">
        <v>3.6447405925974386E-3</v>
      </c>
      <c r="J1748" s="363">
        <v>1.8690977397935582E-5</v>
      </c>
      <c r="K1748" s="362">
        <v>0</v>
      </c>
    </row>
    <row r="1749" spans="2:11" ht="14.1" customHeight="1" x14ac:dyDescent="0.2">
      <c r="B1749" s="309">
        <v>41614</v>
      </c>
      <c r="C1749" s="310" t="s">
        <v>635</v>
      </c>
      <c r="D1749" s="310" t="s">
        <v>856</v>
      </c>
      <c r="E1749" s="374" t="s">
        <v>1038</v>
      </c>
      <c r="F1749" s="362">
        <v>26</v>
      </c>
      <c r="G1749" s="362">
        <f t="shared" si="27"/>
        <v>240</v>
      </c>
      <c r="H1749" s="362">
        <v>6240</v>
      </c>
      <c r="I1749" s="363">
        <v>9.719308246926503E-3</v>
      </c>
      <c r="J1749" s="363">
        <v>4.0497117695527093E-5</v>
      </c>
      <c r="K1749" s="362">
        <v>0</v>
      </c>
    </row>
    <row r="1750" spans="2:11" ht="14.1" customHeight="1" x14ac:dyDescent="0.2">
      <c r="B1750" s="309">
        <v>41614</v>
      </c>
      <c r="C1750" s="310" t="s">
        <v>898</v>
      </c>
      <c r="D1750" s="310" t="s">
        <v>541</v>
      </c>
      <c r="E1750" s="374" t="s">
        <v>1035</v>
      </c>
      <c r="F1750" s="362">
        <v>13</v>
      </c>
      <c r="G1750" s="362">
        <f t="shared" si="27"/>
        <v>240</v>
      </c>
      <c r="H1750" s="362">
        <v>3120</v>
      </c>
      <c r="I1750" s="363">
        <v>4.8596541234632515E-3</v>
      </c>
      <c r="J1750" s="363">
        <v>2.0248558847763547E-5</v>
      </c>
      <c r="K1750" s="362">
        <v>0</v>
      </c>
    </row>
    <row r="1751" spans="2:11" ht="14.1" customHeight="1" x14ac:dyDescent="0.2">
      <c r="B1751" s="309">
        <v>41614</v>
      </c>
      <c r="C1751" s="310" t="s">
        <v>635</v>
      </c>
      <c r="D1751" s="310" t="s">
        <v>541</v>
      </c>
      <c r="E1751" s="374" t="s">
        <v>1034</v>
      </c>
      <c r="F1751" s="362">
        <v>22</v>
      </c>
      <c r="G1751" s="362">
        <f t="shared" si="27"/>
        <v>270</v>
      </c>
      <c r="H1751" s="362">
        <v>5940</v>
      </c>
      <c r="I1751" s="363">
        <v>9.252033811978113E-3</v>
      </c>
      <c r="J1751" s="363">
        <v>3.4266791896215235E-5</v>
      </c>
      <c r="K1751" s="362">
        <v>0</v>
      </c>
    </row>
    <row r="1752" spans="2:11" ht="14.1" customHeight="1" x14ac:dyDescent="0.2">
      <c r="B1752" s="309">
        <v>41614</v>
      </c>
      <c r="C1752" s="310" t="s">
        <v>857</v>
      </c>
      <c r="D1752" s="310" t="s">
        <v>856</v>
      </c>
      <c r="E1752" s="374" t="s">
        <v>1038</v>
      </c>
      <c r="F1752" s="362">
        <v>137</v>
      </c>
      <c r="G1752" s="362">
        <f t="shared" si="27"/>
        <v>300</v>
      </c>
      <c r="H1752" s="362">
        <v>41100</v>
      </c>
      <c r="I1752" s="363">
        <v>6.4016597587929366E-2</v>
      </c>
      <c r="J1752" s="363">
        <v>2.1338865862643121E-4</v>
      </c>
      <c r="K1752" s="362">
        <v>0</v>
      </c>
    </row>
    <row r="1753" spans="2:11" ht="14.1" customHeight="1" x14ac:dyDescent="0.2">
      <c r="B1753" s="309">
        <v>41614</v>
      </c>
      <c r="C1753" s="310" t="s">
        <v>738</v>
      </c>
      <c r="D1753" s="310" t="s">
        <v>856</v>
      </c>
      <c r="E1753" s="374" t="s">
        <v>1035</v>
      </c>
      <c r="F1753" s="362">
        <v>8</v>
      </c>
      <c r="G1753" s="362">
        <f t="shared" si="27"/>
        <v>231</v>
      </c>
      <c r="H1753" s="362">
        <v>1848</v>
      </c>
      <c r="I1753" s="363">
        <v>2.8784105192820797E-3</v>
      </c>
      <c r="J1753" s="363">
        <v>1.246065159862372E-5</v>
      </c>
      <c r="K1753" s="362">
        <v>0</v>
      </c>
    </row>
    <row r="1754" spans="2:11" ht="14.1" customHeight="1" x14ac:dyDescent="0.2">
      <c r="B1754" s="309">
        <v>41614</v>
      </c>
      <c r="C1754" s="310" t="s">
        <v>859</v>
      </c>
      <c r="D1754" s="310" t="s">
        <v>856</v>
      </c>
      <c r="E1754" s="374" t="s">
        <v>1034</v>
      </c>
      <c r="F1754" s="362">
        <v>10</v>
      </c>
      <c r="G1754" s="362">
        <f t="shared" si="27"/>
        <v>670</v>
      </c>
      <c r="H1754" s="362">
        <v>6700</v>
      </c>
      <c r="I1754" s="363">
        <v>1.0435795713847366E-2</v>
      </c>
      <c r="J1754" s="363">
        <v>1.5575814498279653E-5</v>
      </c>
      <c r="K1754" s="362">
        <v>0</v>
      </c>
    </row>
    <row r="1755" spans="2:11" ht="14.1" customHeight="1" x14ac:dyDescent="0.2">
      <c r="B1755" s="309">
        <v>41615</v>
      </c>
      <c r="C1755" s="310" t="s">
        <v>929</v>
      </c>
      <c r="D1755" s="310" t="s">
        <v>541</v>
      </c>
      <c r="E1755" s="374" t="s">
        <v>1035</v>
      </c>
      <c r="F1755" s="362">
        <v>1</v>
      </c>
      <c r="G1755" s="362">
        <f t="shared" si="27"/>
        <v>0</v>
      </c>
      <c r="H1755" s="362">
        <v>0</v>
      </c>
      <c r="I1755" s="363">
        <v>0</v>
      </c>
      <c r="J1755" s="363">
        <v>1.557581449827965E-6</v>
      </c>
      <c r="K1755" s="362">
        <v>0</v>
      </c>
    </row>
    <row r="1756" spans="2:11" ht="14.1" customHeight="1" x14ac:dyDescent="0.2">
      <c r="B1756" s="309">
        <v>41615</v>
      </c>
      <c r="C1756" s="310" t="s">
        <v>929</v>
      </c>
      <c r="D1756" s="310" t="s">
        <v>541</v>
      </c>
      <c r="E1756" s="374" t="s">
        <v>1035</v>
      </c>
      <c r="F1756" s="362">
        <v>1</v>
      </c>
      <c r="G1756" s="362">
        <f t="shared" si="27"/>
        <v>0</v>
      </c>
      <c r="H1756" s="362">
        <v>0</v>
      </c>
      <c r="I1756" s="363">
        <v>0</v>
      </c>
      <c r="J1756" s="363">
        <v>1.557581449827965E-6</v>
      </c>
      <c r="K1756" s="362">
        <v>0</v>
      </c>
    </row>
    <row r="1757" spans="2:11" ht="14.1" customHeight="1" x14ac:dyDescent="0.2">
      <c r="B1757" s="309">
        <v>41616</v>
      </c>
      <c r="C1757" s="310" t="s">
        <v>756</v>
      </c>
      <c r="D1757" s="310" t="s">
        <v>541</v>
      </c>
      <c r="E1757" s="374" t="s">
        <v>1039</v>
      </c>
      <c r="F1757" s="362">
        <v>24</v>
      </c>
      <c r="G1757" s="362">
        <f t="shared" si="27"/>
        <v>80</v>
      </c>
      <c r="H1757" s="362">
        <v>1920</v>
      </c>
      <c r="I1757" s="363">
        <v>2.9905563836696929E-3</v>
      </c>
      <c r="J1757" s="363">
        <v>3.7381954795871164E-5</v>
      </c>
      <c r="K1757" s="362">
        <v>0</v>
      </c>
    </row>
    <row r="1758" spans="2:11" ht="14.1" customHeight="1" x14ac:dyDescent="0.2">
      <c r="B1758" s="309">
        <v>41616</v>
      </c>
      <c r="C1758" s="310" t="s">
        <v>1009</v>
      </c>
      <c r="D1758" s="310" t="s">
        <v>856</v>
      </c>
      <c r="E1758" s="374" t="s">
        <v>1034</v>
      </c>
      <c r="F1758" s="362">
        <v>26</v>
      </c>
      <c r="G1758" s="362">
        <f t="shared" si="27"/>
        <v>210</v>
      </c>
      <c r="H1758" s="362">
        <v>5460</v>
      </c>
      <c r="I1758" s="363">
        <v>8.5043947160606901E-3</v>
      </c>
      <c r="J1758" s="363">
        <v>4.0497117695527093E-5</v>
      </c>
      <c r="K1758" s="362">
        <v>0</v>
      </c>
    </row>
    <row r="1759" spans="2:11" ht="14.1" customHeight="1" x14ac:dyDescent="0.2">
      <c r="B1759" s="309">
        <v>41616</v>
      </c>
      <c r="C1759" s="310" t="s">
        <v>986</v>
      </c>
      <c r="D1759" s="310" t="s">
        <v>541</v>
      </c>
      <c r="E1759" s="374" t="s">
        <v>1034</v>
      </c>
      <c r="F1759" s="362">
        <v>17</v>
      </c>
      <c r="G1759" s="362">
        <f t="shared" si="27"/>
        <v>360</v>
      </c>
      <c r="H1759" s="362">
        <v>6120</v>
      </c>
      <c r="I1759" s="363">
        <v>9.5323984729471459E-3</v>
      </c>
      <c r="J1759" s="363">
        <v>2.6478884647075409E-5</v>
      </c>
      <c r="K1759" s="362">
        <v>0</v>
      </c>
    </row>
    <row r="1760" spans="2:11" ht="14.1" customHeight="1" x14ac:dyDescent="0.2">
      <c r="B1760" s="309">
        <v>41616</v>
      </c>
      <c r="C1760" s="310" t="s">
        <v>742</v>
      </c>
      <c r="D1760" s="310" t="s">
        <v>541</v>
      </c>
      <c r="E1760" s="374" t="s">
        <v>1034</v>
      </c>
      <c r="F1760" s="362">
        <v>14</v>
      </c>
      <c r="G1760" s="362">
        <f t="shared" si="27"/>
        <v>285</v>
      </c>
      <c r="H1760" s="362">
        <v>3990</v>
      </c>
      <c r="I1760" s="363">
        <v>6.2147499848135808E-3</v>
      </c>
      <c r="J1760" s="363">
        <v>2.1806140297591511E-5</v>
      </c>
      <c r="K1760" s="362">
        <v>0</v>
      </c>
    </row>
    <row r="1761" spans="2:11" ht="14.1" customHeight="1" x14ac:dyDescent="0.2">
      <c r="B1761" s="309">
        <v>41616</v>
      </c>
      <c r="C1761" s="310" t="s">
        <v>676</v>
      </c>
      <c r="D1761" s="310" t="s">
        <v>541</v>
      </c>
      <c r="E1761" s="374" t="s">
        <v>1035</v>
      </c>
      <c r="F1761" s="362">
        <v>3</v>
      </c>
      <c r="G1761" s="362">
        <f t="shared" si="27"/>
        <v>410</v>
      </c>
      <c r="H1761" s="362">
        <v>1230</v>
      </c>
      <c r="I1761" s="363">
        <v>1.9158251832883972E-3</v>
      </c>
      <c r="J1761" s="363">
        <v>4.6727443494838955E-6</v>
      </c>
      <c r="K1761" s="362">
        <v>0</v>
      </c>
    </row>
    <row r="1762" spans="2:11" ht="14.1" customHeight="1" x14ac:dyDescent="0.2">
      <c r="B1762" s="309">
        <v>41616</v>
      </c>
      <c r="C1762" s="310" t="s">
        <v>785</v>
      </c>
      <c r="D1762" s="310" t="s">
        <v>541</v>
      </c>
      <c r="E1762" s="374" t="s">
        <v>1035</v>
      </c>
      <c r="F1762" s="362">
        <v>109</v>
      </c>
      <c r="G1762" s="362">
        <f t="shared" si="27"/>
        <v>390</v>
      </c>
      <c r="H1762" s="362">
        <v>42510</v>
      </c>
      <c r="I1762" s="363">
        <v>6.6212787432186795E-2</v>
      </c>
      <c r="J1762" s="363">
        <v>1.6977637803124819E-4</v>
      </c>
      <c r="K1762" s="362">
        <v>0</v>
      </c>
    </row>
    <row r="1763" spans="2:11" ht="14.1" customHeight="1" x14ac:dyDescent="0.2">
      <c r="B1763" s="309">
        <v>41616</v>
      </c>
      <c r="C1763" s="310" t="s">
        <v>629</v>
      </c>
      <c r="D1763" s="310" t="s">
        <v>541</v>
      </c>
      <c r="E1763" s="374" t="s">
        <v>1035</v>
      </c>
      <c r="F1763" s="362">
        <v>30</v>
      </c>
      <c r="G1763" s="362">
        <f t="shared" si="27"/>
        <v>461</v>
      </c>
      <c r="H1763" s="362">
        <v>13830</v>
      </c>
      <c r="I1763" s="363">
        <v>2.1541351451120759E-2</v>
      </c>
      <c r="J1763" s="363">
        <v>4.6727443494838952E-5</v>
      </c>
      <c r="K1763" s="362">
        <v>0</v>
      </c>
    </row>
    <row r="1764" spans="2:11" ht="14.1" customHeight="1" x14ac:dyDescent="0.2">
      <c r="B1764" s="309">
        <v>41617</v>
      </c>
      <c r="C1764" s="310" t="s">
        <v>754</v>
      </c>
      <c r="D1764" s="310" t="s">
        <v>541</v>
      </c>
      <c r="E1764" s="374" t="s">
        <v>1036</v>
      </c>
      <c r="F1764" s="362">
        <v>26</v>
      </c>
      <c r="G1764" s="362">
        <f t="shared" si="27"/>
        <v>260</v>
      </c>
      <c r="H1764" s="362">
        <v>6760</v>
      </c>
      <c r="I1764" s="363">
        <v>1.0529250600837044E-2</v>
      </c>
      <c r="J1764" s="363">
        <v>4.0497117695527093E-5</v>
      </c>
      <c r="K1764" s="362">
        <v>0</v>
      </c>
    </row>
    <row r="1765" spans="2:11" ht="14.1" customHeight="1" x14ac:dyDescent="0.2">
      <c r="B1765" s="309">
        <v>41617</v>
      </c>
      <c r="C1765" s="310" t="s">
        <v>986</v>
      </c>
      <c r="D1765" s="310" t="s">
        <v>541</v>
      </c>
      <c r="E1765" s="374" t="s">
        <v>1034</v>
      </c>
      <c r="F1765" s="362">
        <v>13</v>
      </c>
      <c r="G1765" s="362">
        <f t="shared" si="27"/>
        <v>255</v>
      </c>
      <c r="H1765" s="362">
        <v>3315</v>
      </c>
      <c r="I1765" s="363">
        <v>5.1633825061797043E-3</v>
      </c>
      <c r="J1765" s="363">
        <v>2.0248558847763547E-5</v>
      </c>
      <c r="K1765" s="362">
        <v>0</v>
      </c>
    </row>
    <row r="1766" spans="2:11" ht="14.1" customHeight="1" x14ac:dyDescent="0.2">
      <c r="B1766" s="309">
        <v>41617</v>
      </c>
      <c r="C1766" s="310" t="s">
        <v>885</v>
      </c>
      <c r="D1766" s="310" t="s">
        <v>856</v>
      </c>
      <c r="E1766" s="374" t="s">
        <v>1035</v>
      </c>
      <c r="F1766" s="362">
        <v>38</v>
      </c>
      <c r="G1766" s="362">
        <f t="shared" si="27"/>
        <v>300</v>
      </c>
      <c r="H1766" s="362">
        <v>11400</v>
      </c>
      <c r="I1766" s="363">
        <v>1.7756428528038801E-2</v>
      </c>
      <c r="J1766" s="363">
        <v>5.9188095093462676E-5</v>
      </c>
      <c r="K1766" s="362">
        <v>0</v>
      </c>
    </row>
    <row r="1767" spans="2:11" ht="14.1" customHeight="1" x14ac:dyDescent="0.2">
      <c r="B1767" s="309">
        <v>41617</v>
      </c>
      <c r="C1767" s="310" t="s">
        <v>650</v>
      </c>
      <c r="D1767" s="310" t="s">
        <v>541</v>
      </c>
      <c r="E1767" s="374" t="s">
        <v>1035</v>
      </c>
      <c r="F1767" s="362">
        <v>17</v>
      </c>
      <c r="G1767" s="362">
        <f t="shared" si="27"/>
        <v>165</v>
      </c>
      <c r="H1767" s="362">
        <v>2805</v>
      </c>
      <c r="I1767" s="363">
        <v>4.3690159667674425E-3</v>
      </c>
      <c r="J1767" s="363">
        <v>2.6478884647075409E-5</v>
      </c>
      <c r="K1767" s="362">
        <v>0</v>
      </c>
    </row>
    <row r="1768" spans="2:11" ht="14.1" customHeight="1" x14ac:dyDescent="0.2">
      <c r="B1768" s="309">
        <v>41617</v>
      </c>
      <c r="C1768" s="310" t="s">
        <v>597</v>
      </c>
      <c r="D1768" s="310" t="s">
        <v>541</v>
      </c>
      <c r="E1768" s="374" t="s">
        <v>1040</v>
      </c>
      <c r="F1768" s="362">
        <v>2</v>
      </c>
      <c r="G1768" s="362">
        <f t="shared" si="27"/>
        <v>630</v>
      </c>
      <c r="H1768" s="362">
        <v>1260</v>
      </c>
      <c r="I1768" s="363">
        <v>1.9625526267832362E-3</v>
      </c>
      <c r="J1768" s="363">
        <v>3.1151628996559301E-6</v>
      </c>
      <c r="K1768" s="362">
        <v>0</v>
      </c>
    </row>
    <row r="1769" spans="2:11" ht="14.1" customHeight="1" x14ac:dyDescent="0.2">
      <c r="B1769" s="309">
        <v>41618</v>
      </c>
      <c r="C1769" s="310" t="s">
        <v>655</v>
      </c>
      <c r="D1769" s="310" t="s">
        <v>856</v>
      </c>
      <c r="E1769" s="374" t="s">
        <v>1034</v>
      </c>
      <c r="F1769" s="362">
        <v>3</v>
      </c>
      <c r="G1769" s="362">
        <f t="shared" si="27"/>
        <v>165</v>
      </c>
      <c r="H1769" s="362">
        <v>495</v>
      </c>
      <c r="I1769" s="363">
        <v>7.7100281766484275E-4</v>
      </c>
      <c r="J1769" s="363">
        <v>4.6727443494838955E-6</v>
      </c>
      <c r="K1769" s="362">
        <v>0</v>
      </c>
    </row>
    <row r="1770" spans="2:11" ht="14.1" customHeight="1" x14ac:dyDescent="0.2">
      <c r="B1770" s="309">
        <v>41618</v>
      </c>
      <c r="C1770" s="310" t="s">
        <v>723</v>
      </c>
      <c r="D1770" s="310" t="s">
        <v>541</v>
      </c>
      <c r="E1770" s="374" t="s">
        <v>1037</v>
      </c>
      <c r="F1770" s="362">
        <v>6</v>
      </c>
      <c r="G1770" s="362">
        <f t="shared" si="27"/>
        <v>345</v>
      </c>
      <c r="H1770" s="362">
        <v>2070</v>
      </c>
      <c r="I1770" s="363">
        <v>3.2241936011438879E-3</v>
      </c>
      <c r="J1770" s="363">
        <v>9.3454886989677911E-6</v>
      </c>
      <c r="K1770" s="362">
        <v>0</v>
      </c>
    </row>
    <row r="1771" spans="2:11" ht="14.1" customHeight="1" x14ac:dyDescent="0.2">
      <c r="B1771" s="309">
        <v>41618</v>
      </c>
      <c r="C1771" s="310" t="s">
        <v>773</v>
      </c>
      <c r="D1771" s="310" t="s">
        <v>541</v>
      </c>
      <c r="E1771" s="374" t="s">
        <v>1034</v>
      </c>
      <c r="F1771" s="362">
        <v>74</v>
      </c>
      <c r="G1771" s="362">
        <f t="shared" si="27"/>
        <v>450</v>
      </c>
      <c r="H1771" s="362">
        <v>33300</v>
      </c>
      <c r="I1771" s="363">
        <v>5.1867462279271241E-2</v>
      </c>
      <c r="J1771" s="363">
        <v>1.1526102728726942E-4</v>
      </c>
      <c r="K1771" s="362">
        <v>0</v>
      </c>
    </row>
    <row r="1772" spans="2:11" ht="14.1" customHeight="1" x14ac:dyDescent="0.2">
      <c r="B1772" s="309">
        <v>41618</v>
      </c>
      <c r="C1772" s="310" t="s">
        <v>588</v>
      </c>
      <c r="D1772" s="310" t="s">
        <v>541</v>
      </c>
      <c r="E1772" s="374" t="s">
        <v>1038</v>
      </c>
      <c r="F1772" s="362">
        <v>31</v>
      </c>
      <c r="G1772" s="362">
        <f t="shared" si="27"/>
        <v>420</v>
      </c>
      <c r="H1772" s="362">
        <v>13020</v>
      </c>
      <c r="I1772" s="363">
        <v>2.0279710476760106E-2</v>
      </c>
      <c r="J1772" s="363">
        <v>4.828502494466692E-5</v>
      </c>
      <c r="K1772" s="362">
        <v>0</v>
      </c>
    </row>
    <row r="1773" spans="2:11" ht="14.1" customHeight="1" x14ac:dyDescent="0.2">
      <c r="B1773" s="309">
        <v>41618</v>
      </c>
      <c r="C1773" s="310" t="s">
        <v>898</v>
      </c>
      <c r="D1773" s="310" t="s">
        <v>856</v>
      </c>
      <c r="E1773" s="374" t="s">
        <v>1035</v>
      </c>
      <c r="F1773" s="362">
        <v>16</v>
      </c>
      <c r="G1773" s="362">
        <f t="shared" si="27"/>
        <v>461</v>
      </c>
      <c r="H1773" s="362">
        <v>7376</v>
      </c>
      <c r="I1773" s="363">
        <v>1.1488720773931071E-2</v>
      </c>
      <c r="J1773" s="363">
        <v>2.4921303197247441E-5</v>
      </c>
      <c r="K1773" s="362">
        <v>0</v>
      </c>
    </row>
    <row r="1774" spans="2:11" ht="14.1" customHeight="1" x14ac:dyDescent="0.2">
      <c r="B1774" s="309">
        <v>41618</v>
      </c>
      <c r="C1774" s="310" t="s">
        <v>796</v>
      </c>
      <c r="D1774" s="310" t="s">
        <v>541</v>
      </c>
      <c r="E1774" s="374" t="s">
        <v>1035</v>
      </c>
      <c r="F1774" s="362">
        <v>19</v>
      </c>
      <c r="G1774" s="362">
        <f t="shared" si="27"/>
        <v>360</v>
      </c>
      <c r="H1774" s="362">
        <v>6840</v>
      </c>
      <c r="I1774" s="363">
        <v>1.0653857116823281E-2</v>
      </c>
      <c r="J1774" s="363">
        <v>2.9594047546731338E-5</v>
      </c>
      <c r="K1774" s="362">
        <v>0</v>
      </c>
    </row>
    <row r="1775" spans="2:11" ht="14.1" customHeight="1" x14ac:dyDescent="0.2">
      <c r="B1775" s="309">
        <v>41618</v>
      </c>
      <c r="C1775" s="310" t="s">
        <v>893</v>
      </c>
      <c r="D1775" s="310" t="s">
        <v>541</v>
      </c>
      <c r="E1775" s="374" t="s">
        <v>1042</v>
      </c>
      <c r="F1775" s="362">
        <v>37</v>
      </c>
      <c r="G1775" s="362">
        <f t="shared" si="27"/>
        <v>420</v>
      </c>
      <c r="H1775" s="362">
        <v>15540</v>
      </c>
      <c r="I1775" s="363">
        <v>2.4204815730326578E-2</v>
      </c>
      <c r="J1775" s="363">
        <v>5.7630513643634708E-5</v>
      </c>
      <c r="K1775" s="362">
        <v>0</v>
      </c>
    </row>
    <row r="1776" spans="2:11" ht="14.1" customHeight="1" x14ac:dyDescent="0.2">
      <c r="B1776" s="309">
        <v>41619</v>
      </c>
      <c r="C1776" s="310" t="s">
        <v>895</v>
      </c>
      <c r="D1776" s="310" t="s">
        <v>541</v>
      </c>
      <c r="E1776" s="374" t="s">
        <v>1034</v>
      </c>
      <c r="F1776" s="362">
        <v>83</v>
      </c>
      <c r="G1776" s="362">
        <f t="shared" si="27"/>
        <v>130</v>
      </c>
      <c r="H1776" s="362">
        <v>10790</v>
      </c>
      <c r="I1776" s="363">
        <v>1.6806303843643743E-2</v>
      </c>
      <c r="J1776" s="363">
        <v>1.292792603357211E-4</v>
      </c>
      <c r="K1776" s="362">
        <v>0</v>
      </c>
    </row>
    <row r="1777" spans="2:11" ht="14.1" customHeight="1" x14ac:dyDescent="0.2">
      <c r="B1777" s="309">
        <v>41619</v>
      </c>
      <c r="C1777" s="310" t="s">
        <v>573</v>
      </c>
      <c r="D1777" s="310" t="s">
        <v>541</v>
      </c>
      <c r="E1777" s="374" t="s">
        <v>1034</v>
      </c>
      <c r="F1777" s="362">
        <v>11</v>
      </c>
      <c r="G1777" s="362">
        <f t="shared" si="27"/>
        <v>225</v>
      </c>
      <c r="H1777" s="362">
        <v>2475</v>
      </c>
      <c r="I1777" s="363">
        <v>3.8550140883242138E-3</v>
      </c>
      <c r="J1777" s="363">
        <v>1.7133395948107618E-5</v>
      </c>
      <c r="K1777" s="362">
        <v>0</v>
      </c>
    </row>
    <row r="1778" spans="2:11" ht="14.1" customHeight="1" x14ac:dyDescent="0.2">
      <c r="B1778" s="309">
        <v>41619</v>
      </c>
      <c r="C1778" s="310" t="s">
        <v>639</v>
      </c>
      <c r="D1778" s="310" t="s">
        <v>541</v>
      </c>
      <c r="E1778" s="374" t="s">
        <v>1034</v>
      </c>
      <c r="F1778" s="362">
        <v>67</v>
      </c>
      <c r="G1778" s="362">
        <f t="shared" si="27"/>
        <v>300</v>
      </c>
      <c r="H1778" s="362">
        <v>20100</v>
      </c>
      <c r="I1778" s="363">
        <v>3.1307387141542097E-2</v>
      </c>
      <c r="J1778" s="363">
        <v>1.0435795713847367E-4</v>
      </c>
      <c r="K1778" s="362">
        <v>0</v>
      </c>
    </row>
    <row r="1779" spans="2:11" ht="14.1" customHeight="1" x14ac:dyDescent="0.2">
      <c r="B1779" s="309">
        <v>41619</v>
      </c>
      <c r="C1779" s="310" t="s">
        <v>831</v>
      </c>
      <c r="D1779" s="310" t="s">
        <v>541</v>
      </c>
      <c r="E1779" s="374" t="s">
        <v>1038</v>
      </c>
      <c r="F1779" s="362">
        <v>30</v>
      </c>
      <c r="G1779" s="362">
        <f t="shared" si="27"/>
        <v>327</v>
      </c>
      <c r="H1779" s="362">
        <v>9810</v>
      </c>
      <c r="I1779" s="363">
        <v>1.5279874022812338E-2</v>
      </c>
      <c r="J1779" s="363">
        <v>4.6727443494838952E-5</v>
      </c>
      <c r="K1779" s="362">
        <v>0</v>
      </c>
    </row>
    <row r="1780" spans="2:11" ht="14.1" customHeight="1" x14ac:dyDescent="0.2">
      <c r="B1780" s="309">
        <v>41619</v>
      </c>
      <c r="C1780" s="310" t="s">
        <v>967</v>
      </c>
      <c r="D1780" s="310" t="s">
        <v>541</v>
      </c>
      <c r="E1780" s="374"/>
      <c r="F1780" s="362">
        <v>2</v>
      </c>
      <c r="G1780" s="362">
        <f t="shared" si="27"/>
        <v>365</v>
      </c>
      <c r="H1780" s="362">
        <v>730</v>
      </c>
      <c r="I1780" s="363">
        <v>1.1370344583744145E-3</v>
      </c>
      <c r="J1780" s="363">
        <v>3.1151628996559301E-6</v>
      </c>
      <c r="K1780" s="362">
        <v>0</v>
      </c>
    </row>
    <row r="1781" spans="2:11" ht="14.1" customHeight="1" x14ac:dyDescent="0.2">
      <c r="B1781" s="309">
        <v>41619</v>
      </c>
      <c r="C1781" s="310" t="s">
        <v>755</v>
      </c>
      <c r="D1781" s="310" t="s">
        <v>541</v>
      </c>
      <c r="E1781" s="374" t="s">
        <v>1036</v>
      </c>
      <c r="F1781" s="362">
        <v>48</v>
      </c>
      <c r="G1781" s="362">
        <f t="shared" si="27"/>
        <v>390</v>
      </c>
      <c r="H1781" s="362">
        <v>18720</v>
      </c>
      <c r="I1781" s="363">
        <v>2.9157924740779509E-2</v>
      </c>
      <c r="J1781" s="363">
        <v>7.4763909591742328E-5</v>
      </c>
      <c r="K1781" s="362">
        <v>0</v>
      </c>
    </row>
    <row r="1782" spans="2:11" ht="14.1" customHeight="1" x14ac:dyDescent="0.2">
      <c r="B1782" s="309">
        <v>41619</v>
      </c>
      <c r="C1782" s="310" t="s">
        <v>770</v>
      </c>
      <c r="D1782" s="310" t="s">
        <v>541</v>
      </c>
      <c r="E1782" s="374" t="s">
        <v>1037</v>
      </c>
      <c r="F1782" s="362">
        <v>65</v>
      </c>
      <c r="G1782" s="362">
        <f t="shared" si="27"/>
        <v>420</v>
      </c>
      <c r="H1782" s="362">
        <v>27300</v>
      </c>
      <c r="I1782" s="363">
        <v>4.2521973580303449E-2</v>
      </c>
      <c r="J1782" s="363">
        <v>1.0124279423881773E-4</v>
      </c>
      <c r="K1782" s="362">
        <v>0</v>
      </c>
    </row>
    <row r="1783" spans="2:11" ht="14.1" customHeight="1" x14ac:dyDescent="0.2">
      <c r="B1783" s="309">
        <v>41619</v>
      </c>
      <c r="C1783" s="310" t="s">
        <v>609</v>
      </c>
      <c r="D1783" s="310" t="s">
        <v>541</v>
      </c>
      <c r="E1783" s="374" t="s">
        <v>1037</v>
      </c>
      <c r="F1783" s="362">
        <v>54</v>
      </c>
      <c r="G1783" s="362">
        <f t="shared" si="27"/>
        <v>420</v>
      </c>
      <c r="H1783" s="362">
        <v>22680</v>
      </c>
      <c r="I1783" s="363">
        <v>3.5325947282098251E-2</v>
      </c>
      <c r="J1783" s="363">
        <v>8.4109398290710123E-5</v>
      </c>
      <c r="K1783" s="362">
        <v>0</v>
      </c>
    </row>
    <row r="1784" spans="2:11" ht="14.1" customHeight="1" x14ac:dyDescent="0.2">
      <c r="B1784" s="309">
        <v>41619</v>
      </c>
      <c r="C1784" s="310" t="s">
        <v>859</v>
      </c>
      <c r="D1784" s="310" t="s">
        <v>541</v>
      </c>
      <c r="E1784" s="374" t="s">
        <v>1042</v>
      </c>
      <c r="F1784" s="362">
        <v>42</v>
      </c>
      <c r="G1784" s="362">
        <f t="shared" si="27"/>
        <v>450</v>
      </c>
      <c r="H1784" s="362">
        <v>18900</v>
      </c>
      <c r="I1784" s="363">
        <v>2.943828940174854E-2</v>
      </c>
      <c r="J1784" s="363">
        <v>6.5418420892774534E-5</v>
      </c>
      <c r="K1784" s="362">
        <v>0</v>
      </c>
    </row>
    <row r="1785" spans="2:11" ht="14.1" customHeight="1" x14ac:dyDescent="0.2">
      <c r="B1785" s="309">
        <v>41619</v>
      </c>
      <c r="C1785" s="310" t="s">
        <v>893</v>
      </c>
      <c r="D1785" s="310" t="s">
        <v>541</v>
      </c>
      <c r="E1785" s="374" t="s">
        <v>1035</v>
      </c>
      <c r="F1785" s="362">
        <v>79</v>
      </c>
      <c r="G1785" s="362">
        <f t="shared" si="27"/>
        <v>345</v>
      </c>
      <c r="H1785" s="362">
        <v>27255</v>
      </c>
      <c r="I1785" s="363">
        <v>4.245188241506119E-2</v>
      </c>
      <c r="J1785" s="363">
        <v>1.2304893453640926E-4</v>
      </c>
      <c r="K1785" s="362">
        <v>0</v>
      </c>
    </row>
    <row r="1786" spans="2:11" ht="14.1" customHeight="1" x14ac:dyDescent="0.2">
      <c r="B1786" s="309">
        <v>41619</v>
      </c>
      <c r="C1786" s="310" t="s">
        <v>665</v>
      </c>
      <c r="D1786" s="310" t="s">
        <v>856</v>
      </c>
      <c r="E1786" s="374" t="s">
        <v>1035</v>
      </c>
      <c r="F1786" s="362">
        <v>1</v>
      </c>
      <c r="G1786" s="362">
        <f t="shared" si="27"/>
        <v>400</v>
      </c>
      <c r="H1786" s="362">
        <v>400</v>
      </c>
      <c r="I1786" s="363">
        <v>6.2303257993118601E-4</v>
      </c>
      <c r="J1786" s="363">
        <v>1.557581449827965E-6</v>
      </c>
      <c r="K1786" s="362">
        <v>0</v>
      </c>
    </row>
    <row r="1787" spans="2:11" ht="14.1" customHeight="1" x14ac:dyDescent="0.2">
      <c r="B1787" s="309">
        <v>41619</v>
      </c>
      <c r="C1787" s="310" t="s">
        <v>806</v>
      </c>
      <c r="D1787" s="310" t="s">
        <v>541</v>
      </c>
      <c r="E1787" s="374" t="s">
        <v>1035</v>
      </c>
      <c r="F1787" s="362">
        <v>102</v>
      </c>
      <c r="G1787" s="362">
        <f t="shared" si="27"/>
        <v>510</v>
      </c>
      <c r="H1787" s="362">
        <v>52020</v>
      </c>
      <c r="I1787" s="363">
        <v>8.1025387020050743E-2</v>
      </c>
      <c r="J1787" s="363">
        <v>1.5887330788245244E-4</v>
      </c>
      <c r="K1787" s="362">
        <v>0</v>
      </c>
    </row>
    <row r="1788" spans="2:11" ht="14.1" customHeight="1" x14ac:dyDescent="0.2">
      <c r="B1788" s="309">
        <v>41620</v>
      </c>
      <c r="C1788" s="310" t="s">
        <v>747</v>
      </c>
      <c r="D1788" s="310" t="s">
        <v>541</v>
      </c>
      <c r="E1788" s="374" t="s">
        <v>1034</v>
      </c>
      <c r="F1788" s="362">
        <v>17</v>
      </c>
      <c r="G1788" s="362">
        <f t="shared" si="27"/>
        <v>300</v>
      </c>
      <c r="H1788" s="362">
        <v>5100</v>
      </c>
      <c r="I1788" s="363">
        <v>7.9436653941226225E-3</v>
      </c>
      <c r="J1788" s="363">
        <v>2.6478884647075409E-5</v>
      </c>
      <c r="K1788" s="362">
        <v>0</v>
      </c>
    </row>
    <row r="1789" spans="2:11" ht="14.1" customHeight="1" x14ac:dyDescent="0.2">
      <c r="B1789" s="309">
        <v>41620</v>
      </c>
      <c r="C1789" s="310" t="s">
        <v>730</v>
      </c>
      <c r="D1789" s="310" t="s">
        <v>856</v>
      </c>
      <c r="E1789" s="374" t="s">
        <v>1043</v>
      </c>
      <c r="F1789" s="362">
        <v>141</v>
      </c>
      <c r="G1789" s="362">
        <f t="shared" si="27"/>
        <v>345</v>
      </c>
      <c r="H1789" s="362">
        <v>48645</v>
      </c>
      <c r="I1789" s="363">
        <v>7.5768549626881357E-2</v>
      </c>
      <c r="J1789" s="363">
        <v>2.1961898442574308E-4</v>
      </c>
      <c r="K1789" s="362">
        <v>0</v>
      </c>
    </row>
    <row r="1790" spans="2:11" ht="14.1" customHeight="1" x14ac:dyDescent="0.2">
      <c r="B1790" s="309">
        <v>41620</v>
      </c>
      <c r="C1790" s="310" t="s">
        <v>884</v>
      </c>
      <c r="D1790" s="310" t="s">
        <v>856</v>
      </c>
      <c r="E1790" s="374" t="s">
        <v>1035</v>
      </c>
      <c r="F1790" s="362">
        <v>1</v>
      </c>
      <c r="G1790" s="362">
        <f t="shared" si="27"/>
        <v>345</v>
      </c>
      <c r="H1790" s="362">
        <v>345</v>
      </c>
      <c r="I1790" s="363">
        <v>5.3736560019064798E-4</v>
      </c>
      <c r="J1790" s="363">
        <v>1.557581449827965E-6</v>
      </c>
      <c r="K1790" s="362">
        <v>0</v>
      </c>
    </row>
    <row r="1791" spans="2:11" ht="14.1" customHeight="1" x14ac:dyDescent="0.2">
      <c r="B1791" s="309">
        <v>41620</v>
      </c>
      <c r="C1791" s="310" t="s">
        <v>647</v>
      </c>
      <c r="D1791" s="310" t="s">
        <v>856</v>
      </c>
      <c r="E1791" s="374" t="s">
        <v>1036</v>
      </c>
      <c r="F1791" s="362">
        <v>9</v>
      </c>
      <c r="G1791" s="362">
        <f t="shared" si="27"/>
        <v>395</v>
      </c>
      <c r="H1791" s="362">
        <v>3555</v>
      </c>
      <c r="I1791" s="363">
        <v>5.5372020541384157E-3</v>
      </c>
      <c r="J1791" s="363">
        <v>1.4018233048451687E-5</v>
      </c>
      <c r="K1791" s="362">
        <v>0</v>
      </c>
    </row>
    <row r="1792" spans="2:11" ht="14.1" customHeight="1" x14ac:dyDescent="0.2">
      <c r="B1792" s="309">
        <v>41620</v>
      </c>
      <c r="C1792" s="310" t="s">
        <v>957</v>
      </c>
      <c r="D1792" s="310" t="s">
        <v>541</v>
      </c>
      <c r="E1792" s="374" t="s">
        <v>1037</v>
      </c>
      <c r="F1792" s="362">
        <v>1</v>
      </c>
      <c r="G1792" s="362">
        <f t="shared" si="27"/>
        <v>270</v>
      </c>
      <c r="H1792" s="362">
        <v>270</v>
      </c>
      <c r="I1792" s="363">
        <v>4.205469914535506E-4</v>
      </c>
      <c r="J1792" s="363">
        <v>1.557581449827965E-6</v>
      </c>
      <c r="K1792" s="362">
        <v>0</v>
      </c>
    </row>
    <row r="1793" spans="2:11" ht="14.1" customHeight="1" x14ac:dyDescent="0.2">
      <c r="B1793" s="309">
        <v>41620</v>
      </c>
      <c r="C1793" s="310" t="s">
        <v>898</v>
      </c>
      <c r="D1793" s="310" t="s">
        <v>541</v>
      </c>
      <c r="E1793" s="374" t="s">
        <v>1035</v>
      </c>
      <c r="F1793" s="362">
        <v>22</v>
      </c>
      <c r="G1793" s="362">
        <f t="shared" si="27"/>
        <v>365</v>
      </c>
      <c r="H1793" s="362">
        <v>8030</v>
      </c>
      <c r="I1793" s="363">
        <v>1.2507379042118559E-2</v>
      </c>
      <c r="J1793" s="363">
        <v>3.4266791896215235E-5</v>
      </c>
      <c r="K1793" s="362">
        <v>0</v>
      </c>
    </row>
    <row r="1794" spans="2:11" ht="14.1" customHeight="1" x14ac:dyDescent="0.2">
      <c r="B1794" s="309">
        <v>41621</v>
      </c>
      <c r="C1794" s="310" t="s">
        <v>917</v>
      </c>
      <c r="D1794" s="310" t="s">
        <v>856</v>
      </c>
      <c r="E1794" s="374" t="s">
        <v>1034</v>
      </c>
      <c r="F1794" s="362">
        <v>36</v>
      </c>
      <c r="G1794" s="362">
        <f t="shared" si="27"/>
        <v>130</v>
      </c>
      <c r="H1794" s="362">
        <v>4680</v>
      </c>
      <c r="I1794" s="363">
        <v>7.2894811851948772E-3</v>
      </c>
      <c r="J1794" s="363">
        <v>5.6072932193806746E-5</v>
      </c>
      <c r="K1794" s="362">
        <v>0</v>
      </c>
    </row>
    <row r="1795" spans="2:11" ht="14.1" customHeight="1" x14ac:dyDescent="0.2">
      <c r="B1795" s="309">
        <v>41621</v>
      </c>
      <c r="C1795" s="310" t="s">
        <v>755</v>
      </c>
      <c r="D1795" s="310" t="s">
        <v>541</v>
      </c>
      <c r="E1795" s="374" t="s">
        <v>1034</v>
      </c>
      <c r="F1795" s="362">
        <v>43</v>
      </c>
      <c r="G1795" s="362">
        <f t="shared" si="27"/>
        <v>90</v>
      </c>
      <c r="H1795" s="362">
        <v>3870</v>
      </c>
      <c r="I1795" s="363">
        <v>6.0278402108342247E-3</v>
      </c>
      <c r="J1795" s="363">
        <v>6.6976002342602502E-5</v>
      </c>
      <c r="K1795" s="362">
        <v>0</v>
      </c>
    </row>
    <row r="1796" spans="2:11" ht="14.1" customHeight="1" x14ac:dyDescent="0.2">
      <c r="B1796" s="309">
        <v>41621</v>
      </c>
      <c r="C1796" s="310" t="s">
        <v>808</v>
      </c>
      <c r="D1796" s="310" t="s">
        <v>541</v>
      </c>
      <c r="E1796" s="374" t="s">
        <v>1036</v>
      </c>
      <c r="F1796" s="362">
        <v>777</v>
      </c>
      <c r="G1796" s="362">
        <f t="shared" si="27"/>
        <v>230</v>
      </c>
      <c r="H1796" s="362">
        <v>178710</v>
      </c>
      <c r="I1796" s="363">
        <v>0.27835538089875567</v>
      </c>
      <c r="J1796" s="363">
        <v>1.2102407865163289E-3</v>
      </c>
      <c r="K1796" s="362">
        <v>0</v>
      </c>
    </row>
    <row r="1797" spans="2:11" ht="14.1" customHeight="1" x14ac:dyDescent="0.2">
      <c r="B1797" s="309">
        <v>41621</v>
      </c>
      <c r="C1797" s="310" t="s">
        <v>893</v>
      </c>
      <c r="D1797" s="310" t="s">
        <v>541</v>
      </c>
      <c r="E1797" s="374" t="s">
        <v>1035</v>
      </c>
      <c r="F1797" s="362">
        <v>25</v>
      </c>
      <c r="G1797" s="362">
        <f t="shared" si="27"/>
        <v>370</v>
      </c>
      <c r="H1797" s="362">
        <v>9250</v>
      </c>
      <c r="I1797" s="363">
        <v>1.4407628410908677E-2</v>
      </c>
      <c r="J1797" s="363">
        <v>3.8939536245699125E-5</v>
      </c>
      <c r="K1797" s="362">
        <v>0</v>
      </c>
    </row>
    <row r="1798" spans="2:11" ht="14.1" customHeight="1" x14ac:dyDescent="0.2">
      <c r="B1798" s="309">
        <v>41621</v>
      </c>
      <c r="C1798" s="310" t="s">
        <v>628</v>
      </c>
      <c r="D1798" s="310" t="s">
        <v>541</v>
      </c>
      <c r="E1798" s="374" t="s">
        <v>1039</v>
      </c>
      <c r="F1798" s="362">
        <v>1</v>
      </c>
      <c r="G1798" s="362">
        <f t="shared" si="27"/>
        <v>90</v>
      </c>
      <c r="H1798" s="362">
        <v>90</v>
      </c>
      <c r="I1798" s="363">
        <v>1.4018233048451685E-4</v>
      </c>
      <c r="J1798" s="363">
        <v>1.557581449827965E-6</v>
      </c>
      <c r="K1798" s="362">
        <v>0</v>
      </c>
    </row>
    <row r="1799" spans="2:11" ht="14.1" customHeight="1" x14ac:dyDescent="0.2">
      <c r="B1799" s="309">
        <v>41621</v>
      </c>
      <c r="C1799" s="310" t="s">
        <v>751</v>
      </c>
      <c r="D1799" s="310" t="s">
        <v>541</v>
      </c>
      <c r="E1799" s="374" t="s">
        <v>1034</v>
      </c>
      <c r="F1799" s="362">
        <v>2</v>
      </c>
      <c r="G1799" s="362">
        <f t="shared" si="27"/>
        <v>150</v>
      </c>
      <c r="H1799" s="362">
        <v>300</v>
      </c>
      <c r="I1799" s="363">
        <v>4.6727443494838953E-4</v>
      </c>
      <c r="J1799" s="363">
        <v>3.1151628996559301E-6</v>
      </c>
      <c r="K1799" s="362">
        <v>0</v>
      </c>
    </row>
    <row r="1800" spans="2:11" ht="14.1" customHeight="1" x14ac:dyDescent="0.2">
      <c r="B1800" s="309">
        <v>41622</v>
      </c>
      <c r="C1800" s="310" t="s">
        <v>908</v>
      </c>
      <c r="D1800" s="310" t="s">
        <v>541</v>
      </c>
      <c r="E1800" s="374" t="s">
        <v>1036</v>
      </c>
      <c r="F1800" s="362">
        <v>436</v>
      </c>
      <c r="G1800" s="362">
        <f t="shared" ref="G1800:G1845" si="28">H1800/F1800</f>
        <v>195</v>
      </c>
      <c r="H1800" s="362">
        <v>85020</v>
      </c>
      <c r="I1800" s="363">
        <v>0.13242557486437359</v>
      </c>
      <c r="J1800" s="363">
        <v>6.7910551212499275E-4</v>
      </c>
      <c r="K1800" s="362">
        <v>0</v>
      </c>
    </row>
    <row r="1801" spans="2:11" ht="14.1" customHeight="1" x14ac:dyDescent="0.2">
      <c r="B1801" s="309">
        <v>41622</v>
      </c>
      <c r="C1801" s="310" t="s">
        <v>908</v>
      </c>
      <c r="D1801" s="310" t="s">
        <v>541</v>
      </c>
      <c r="E1801" s="374" t="s">
        <v>1044</v>
      </c>
      <c r="F1801" s="362">
        <v>220</v>
      </c>
      <c r="G1801" s="362">
        <f t="shared" si="28"/>
        <v>240</v>
      </c>
      <c r="H1801" s="362">
        <v>52800</v>
      </c>
      <c r="I1801" s="363">
        <v>8.2240300550916565E-2</v>
      </c>
      <c r="J1801" s="363">
        <v>3.4266791896215231E-4</v>
      </c>
      <c r="K1801" s="362">
        <v>0</v>
      </c>
    </row>
    <row r="1802" spans="2:11" ht="14.1" customHeight="1" x14ac:dyDescent="0.2">
      <c r="B1802" s="309">
        <v>41623</v>
      </c>
      <c r="C1802" s="310" t="s">
        <v>1007</v>
      </c>
      <c r="D1802" s="310" t="s">
        <v>541</v>
      </c>
      <c r="E1802" s="374" t="s">
        <v>1034</v>
      </c>
      <c r="F1802" s="362">
        <v>1</v>
      </c>
      <c r="G1802" s="362">
        <f t="shared" si="28"/>
        <v>150</v>
      </c>
      <c r="H1802" s="362">
        <v>150</v>
      </c>
      <c r="I1802" s="363">
        <v>2.3363721747419477E-4</v>
      </c>
      <c r="J1802" s="363">
        <v>1.557581449827965E-6</v>
      </c>
      <c r="K1802" s="362">
        <v>0</v>
      </c>
    </row>
    <row r="1803" spans="2:11" ht="14.1" customHeight="1" x14ac:dyDescent="0.2">
      <c r="B1803" s="309">
        <v>41623</v>
      </c>
      <c r="C1803" s="310" t="s">
        <v>614</v>
      </c>
      <c r="D1803" s="310" t="s">
        <v>541</v>
      </c>
      <c r="E1803" s="374" t="s">
        <v>1034</v>
      </c>
      <c r="F1803" s="362">
        <v>7</v>
      </c>
      <c r="G1803" s="362">
        <f t="shared" si="28"/>
        <v>365</v>
      </c>
      <c r="H1803" s="362">
        <v>2555</v>
      </c>
      <c r="I1803" s="363">
        <v>3.9796206043104512E-3</v>
      </c>
      <c r="J1803" s="363">
        <v>1.0903070148795756E-5</v>
      </c>
      <c r="K1803" s="362">
        <v>0</v>
      </c>
    </row>
    <row r="1804" spans="2:11" ht="14.1" customHeight="1" x14ac:dyDescent="0.2">
      <c r="B1804" s="309">
        <v>41623</v>
      </c>
      <c r="C1804" s="310" t="s">
        <v>898</v>
      </c>
      <c r="D1804" s="310" t="s">
        <v>541</v>
      </c>
      <c r="E1804" s="374" t="s">
        <v>1035</v>
      </c>
      <c r="F1804" s="362">
        <v>49</v>
      </c>
      <c r="G1804" s="362">
        <f t="shared" si="28"/>
        <v>415</v>
      </c>
      <c r="H1804" s="362">
        <v>20335</v>
      </c>
      <c r="I1804" s="363">
        <v>3.1673418782251668E-2</v>
      </c>
      <c r="J1804" s="363">
        <v>7.6321491041570296E-5</v>
      </c>
      <c r="K1804" s="362">
        <v>0</v>
      </c>
    </row>
    <row r="1805" spans="2:11" ht="14.1" customHeight="1" x14ac:dyDescent="0.2">
      <c r="B1805" s="309">
        <v>41623</v>
      </c>
      <c r="C1805" s="310" t="s">
        <v>688</v>
      </c>
      <c r="D1805" s="310" t="s">
        <v>541</v>
      </c>
      <c r="E1805" s="374" t="s">
        <v>1034</v>
      </c>
      <c r="F1805" s="362">
        <v>353</v>
      </c>
      <c r="G1805" s="362">
        <f t="shared" si="28"/>
        <v>510</v>
      </c>
      <c r="H1805" s="362">
        <v>180030</v>
      </c>
      <c r="I1805" s="363">
        <v>0.28041138841252855</v>
      </c>
      <c r="J1805" s="363">
        <v>5.4982625178927173E-4</v>
      </c>
      <c r="K1805" s="362">
        <v>0</v>
      </c>
    </row>
    <row r="1806" spans="2:11" ht="14.1" customHeight="1" x14ac:dyDescent="0.2">
      <c r="B1806" s="309">
        <v>41623</v>
      </c>
      <c r="C1806" s="310" t="s">
        <v>731</v>
      </c>
      <c r="D1806" s="310" t="s">
        <v>541</v>
      </c>
      <c r="E1806" s="374" t="s">
        <v>1035</v>
      </c>
      <c r="F1806" s="362">
        <v>49</v>
      </c>
      <c r="G1806" s="362">
        <f t="shared" si="28"/>
        <v>371</v>
      </c>
      <c r="H1806" s="362">
        <v>18179</v>
      </c>
      <c r="I1806" s="363">
        <v>2.8315273176422576E-2</v>
      </c>
      <c r="J1806" s="363">
        <v>7.6321491041570296E-5</v>
      </c>
      <c r="K1806" s="362">
        <v>0</v>
      </c>
    </row>
    <row r="1807" spans="2:11" ht="14.1" customHeight="1" x14ac:dyDescent="0.2">
      <c r="B1807" s="309">
        <v>41624</v>
      </c>
      <c r="C1807" s="310" t="s">
        <v>638</v>
      </c>
      <c r="D1807" s="310" t="s">
        <v>856</v>
      </c>
      <c r="E1807" s="374"/>
      <c r="F1807" s="362">
        <v>17</v>
      </c>
      <c r="G1807" s="362">
        <f t="shared" si="28"/>
        <v>200</v>
      </c>
      <c r="H1807" s="362">
        <v>3400</v>
      </c>
      <c r="I1807" s="363">
        <v>5.2957769294150817E-3</v>
      </c>
      <c r="J1807" s="363">
        <v>2.6478884647075409E-5</v>
      </c>
      <c r="K1807" s="362">
        <v>0</v>
      </c>
    </row>
    <row r="1808" spans="2:11" ht="14.1" customHeight="1" x14ac:dyDescent="0.2">
      <c r="B1808" s="309">
        <v>41624</v>
      </c>
      <c r="C1808" s="310" t="s">
        <v>716</v>
      </c>
      <c r="D1808" s="310" t="s">
        <v>541</v>
      </c>
      <c r="E1808" s="374" t="s">
        <v>1034</v>
      </c>
      <c r="F1808" s="362">
        <v>39</v>
      </c>
      <c r="G1808" s="362">
        <f t="shared" si="28"/>
        <v>420</v>
      </c>
      <c r="H1808" s="362">
        <v>16380</v>
      </c>
      <c r="I1808" s="363">
        <v>2.5513184148182069E-2</v>
      </c>
      <c r="J1808" s="363">
        <v>6.0745676543290637E-5</v>
      </c>
      <c r="K1808" s="362">
        <v>0</v>
      </c>
    </row>
    <row r="1809" spans="2:11" ht="14.1" customHeight="1" x14ac:dyDescent="0.2">
      <c r="B1809" s="309">
        <v>41624</v>
      </c>
      <c r="C1809" s="310" t="s">
        <v>991</v>
      </c>
      <c r="D1809" s="310" t="s">
        <v>541</v>
      </c>
      <c r="E1809" s="374" t="s">
        <v>1034</v>
      </c>
      <c r="F1809" s="362">
        <v>9</v>
      </c>
      <c r="G1809" s="362">
        <f t="shared" si="28"/>
        <v>420</v>
      </c>
      <c r="H1809" s="362">
        <v>3780</v>
      </c>
      <c r="I1809" s="363">
        <v>5.8876578803497082E-3</v>
      </c>
      <c r="J1809" s="363">
        <v>1.4018233048451687E-5</v>
      </c>
      <c r="K1809" s="362">
        <v>0</v>
      </c>
    </row>
    <row r="1810" spans="2:11" ht="14.1" customHeight="1" x14ac:dyDescent="0.2">
      <c r="B1810" s="309">
        <v>41625</v>
      </c>
      <c r="C1810" s="310" t="s">
        <v>713</v>
      </c>
      <c r="D1810" s="310" t="s">
        <v>541</v>
      </c>
      <c r="E1810" s="374" t="s">
        <v>1034</v>
      </c>
      <c r="F1810" s="362">
        <v>157</v>
      </c>
      <c r="G1810" s="362">
        <f t="shared" si="28"/>
        <v>210</v>
      </c>
      <c r="H1810" s="362">
        <v>32970</v>
      </c>
      <c r="I1810" s="363">
        <v>5.1353460400828013E-2</v>
      </c>
      <c r="J1810" s="363">
        <v>2.4454028762299054E-4</v>
      </c>
      <c r="K1810" s="362">
        <v>0</v>
      </c>
    </row>
    <row r="1811" spans="2:11" ht="14.1" customHeight="1" x14ac:dyDescent="0.2">
      <c r="B1811" s="309">
        <v>41625</v>
      </c>
      <c r="C1811" s="310" t="s">
        <v>605</v>
      </c>
      <c r="D1811" s="310" t="s">
        <v>541</v>
      </c>
      <c r="E1811" s="374" t="s">
        <v>1034</v>
      </c>
      <c r="F1811" s="362">
        <v>51</v>
      </c>
      <c r="G1811" s="362">
        <f t="shared" si="28"/>
        <v>315</v>
      </c>
      <c r="H1811" s="362">
        <v>16065</v>
      </c>
      <c r="I1811" s="363">
        <v>2.5022545991486261E-2</v>
      </c>
      <c r="J1811" s="363">
        <v>7.9436653941226219E-5</v>
      </c>
      <c r="K1811" s="362">
        <v>0</v>
      </c>
    </row>
    <row r="1812" spans="2:11" ht="14.1" customHeight="1" x14ac:dyDescent="0.2">
      <c r="B1812" s="309">
        <v>41625</v>
      </c>
      <c r="C1812" s="310" t="s">
        <v>936</v>
      </c>
      <c r="D1812" s="310" t="s">
        <v>541</v>
      </c>
      <c r="E1812" s="374" t="s">
        <v>1039</v>
      </c>
      <c r="F1812" s="362">
        <v>7</v>
      </c>
      <c r="G1812" s="362">
        <f t="shared" si="28"/>
        <v>360</v>
      </c>
      <c r="H1812" s="362">
        <v>2520</v>
      </c>
      <c r="I1812" s="363">
        <v>3.9251052535664724E-3</v>
      </c>
      <c r="J1812" s="363">
        <v>1.0903070148795756E-5</v>
      </c>
      <c r="K1812" s="362">
        <v>0</v>
      </c>
    </row>
    <row r="1813" spans="2:11" ht="14.1" customHeight="1" x14ac:dyDescent="0.2">
      <c r="B1813" s="309">
        <v>41625</v>
      </c>
      <c r="C1813" s="310" t="s">
        <v>731</v>
      </c>
      <c r="D1813" s="310" t="s">
        <v>541</v>
      </c>
      <c r="E1813" s="374" t="s">
        <v>1035</v>
      </c>
      <c r="F1813" s="362">
        <v>17</v>
      </c>
      <c r="G1813" s="362">
        <f t="shared" si="28"/>
        <v>145</v>
      </c>
      <c r="H1813" s="362">
        <v>2465</v>
      </c>
      <c r="I1813" s="363">
        <v>3.8394382738259339E-3</v>
      </c>
      <c r="J1813" s="363">
        <v>2.6478884647075409E-5</v>
      </c>
      <c r="K1813" s="362">
        <v>0</v>
      </c>
    </row>
    <row r="1814" spans="2:11" ht="14.1" customHeight="1" x14ac:dyDescent="0.2">
      <c r="B1814" s="309">
        <v>41626</v>
      </c>
      <c r="C1814" s="310" t="s">
        <v>606</v>
      </c>
      <c r="D1814" s="310" t="s">
        <v>541</v>
      </c>
      <c r="E1814" s="374" t="s">
        <v>1040</v>
      </c>
      <c r="F1814" s="362">
        <v>11</v>
      </c>
      <c r="G1814" s="362">
        <f t="shared" si="28"/>
        <v>0</v>
      </c>
      <c r="H1814" s="362">
        <v>0</v>
      </c>
      <c r="I1814" s="363">
        <v>0</v>
      </c>
      <c r="J1814" s="363">
        <v>1.7133395948107618E-5</v>
      </c>
      <c r="K1814" s="362">
        <v>0</v>
      </c>
    </row>
    <row r="1815" spans="2:11" ht="14.1" customHeight="1" x14ac:dyDescent="0.2">
      <c r="B1815" s="309">
        <v>41626</v>
      </c>
      <c r="C1815" s="310" t="s">
        <v>561</v>
      </c>
      <c r="D1815" s="310" t="s">
        <v>541</v>
      </c>
      <c r="E1815" s="374" t="s">
        <v>1034</v>
      </c>
      <c r="F1815" s="362">
        <v>81</v>
      </c>
      <c r="G1815" s="362">
        <f t="shared" si="28"/>
        <v>0</v>
      </c>
      <c r="H1815" s="362">
        <v>0</v>
      </c>
      <c r="I1815" s="363">
        <v>0</v>
      </c>
      <c r="J1815" s="363">
        <v>1.2616409743606516E-4</v>
      </c>
      <c r="K1815" s="362">
        <v>0</v>
      </c>
    </row>
    <row r="1816" spans="2:11" ht="14.1" customHeight="1" x14ac:dyDescent="0.2">
      <c r="B1816" s="309">
        <v>41626</v>
      </c>
      <c r="C1816" s="310" t="s">
        <v>808</v>
      </c>
      <c r="D1816" s="310" t="s">
        <v>541</v>
      </c>
      <c r="E1816" s="374" t="s">
        <v>1036</v>
      </c>
      <c r="F1816" s="362">
        <v>547</v>
      </c>
      <c r="G1816" s="362">
        <f t="shared" si="28"/>
        <v>260</v>
      </c>
      <c r="H1816" s="362">
        <v>142220</v>
      </c>
      <c r="I1816" s="363">
        <v>0.2215192337945332</v>
      </c>
      <c r="J1816" s="363">
        <v>8.5199705305589698E-4</v>
      </c>
      <c r="K1816" s="362">
        <v>0</v>
      </c>
    </row>
    <row r="1817" spans="2:11" ht="14.1" customHeight="1" x14ac:dyDescent="0.2">
      <c r="B1817" s="309">
        <v>41626</v>
      </c>
      <c r="C1817" s="310" t="s">
        <v>568</v>
      </c>
      <c r="D1817" s="310" t="s">
        <v>541</v>
      </c>
      <c r="E1817" s="374" t="s">
        <v>1035</v>
      </c>
      <c r="F1817" s="362">
        <v>14</v>
      </c>
      <c r="G1817" s="362">
        <f t="shared" si="28"/>
        <v>165</v>
      </c>
      <c r="H1817" s="362">
        <v>2310</v>
      </c>
      <c r="I1817" s="363">
        <v>3.5980131491025994E-3</v>
      </c>
      <c r="J1817" s="363">
        <v>2.1806140297591511E-5</v>
      </c>
      <c r="K1817" s="362">
        <v>0</v>
      </c>
    </row>
    <row r="1818" spans="2:11" ht="14.1" customHeight="1" x14ac:dyDescent="0.2">
      <c r="B1818" s="309">
        <v>41626</v>
      </c>
      <c r="C1818" s="310" t="s">
        <v>957</v>
      </c>
      <c r="D1818" s="310" t="s">
        <v>541</v>
      </c>
      <c r="E1818" s="374" t="s">
        <v>1034</v>
      </c>
      <c r="F1818" s="362">
        <v>35</v>
      </c>
      <c r="G1818" s="362">
        <f t="shared" si="28"/>
        <v>300</v>
      </c>
      <c r="H1818" s="362">
        <v>10500</v>
      </c>
      <c r="I1818" s="363">
        <v>1.6354605223193635E-2</v>
      </c>
      <c r="J1818" s="363">
        <v>5.4515350743978778E-5</v>
      </c>
      <c r="K1818" s="362">
        <v>0</v>
      </c>
    </row>
    <row r="1819" spans="2:11" ht="14.1" customHeight="1" x14ac:dyDescent="0.2">
      <c r="B1819" s="309">
        <v>41626</v>
      </c>
      <c r="C1819" s="310" t="s">
        <v>647</v>
      </c>
      <c r="D1819" s="310" t="s">
        <v>541</v>
      </c>
      <c r="E1819" s="374" t="s">
        <v>1034</v>
      </c>
      <c r="F1819" s="362">
        <v>3</v>
      </c>
      <c r="G1819" s="362">
        <f t="shared" si="28"/>
        <v>53</v>
      </c>
      <c r="H1819" s="362">
        <v>159</v>
      </c>
      <c r="I1819" s="363">
        <v>2.4765545052264648E-4</v>
      </c>
      <c r="J1819" s="363">
        <v>4.6727443494838955E-6</v>
      </c>
      <c r="K1819" s="362">
        <v>0</v>
      </c>
    </row>
    <row r="1820" spans="2:11" ht="14.1" customHeight="1" x14ac:dyDescent="0.2">
      <c r="B1820" s="309">
        <v>41626</v>
      </c>
      <c r="C1820" s="310" t="s">
        <v>567</v>
      </c>
      <c r="D1820" s="310" t="s">
        <v>541</v>
      </c>
      <c r="E1820" s="374"/>
      <c r="F1820" s="362">
        <v>49</v>
      </c>
      <c r="G1820" s="362">
        <f t="shared" si="28"/>
        <v>300</v>
      </c>
      <c r="H1820" s="362">
        <v>14700</v>
      </c>
      <c r="I1820" s="363">
        <v>2.2896447312471088E-2</v>
      </c>
      <c r="J1820" s="363">
        <v>7.6321491041570296E-5</v>
      </c>
      <c r="K1820" s="362">
        <v>0</v>
      </c>
    </row>
    <row r="1821" spans="2:11" ht="14.1" customHeight="1" x14ac:dyDescent="0.2">
      <c r="B1821" s="309">
        <v>41626</v>
      </c>
      <c r="C1821" s="310" t="s">
        <v>720</v>
      </c>
      <c r="D1821" s="310" t="s">
        <v>541</v>
      </c>
      <c r="E1821" s="374" t="s">
        <v>1034</v>
      </c>
      <c r="F1821" s="362">
        <v>123</v>
      </c>
      <c r="G1821" s="362">
        <f t="shared" si="28"/>
        <v>420</v>
      </c>
      <c r="H1821" s="362">
        <v>51660</v>
      </c>
      <c r="I1821" s="363">
        <v>8.0464657698112674E-2</v>
      </c>
      <c r="J1821" s="363">
        <v>1.9158251832883971E-4</v>
      </c>
      <c r="K1821" s="362">
        <v>0</v>
      </c>
    </row>
    <row r="1822" spans="2:11" ht="14.1" customHeight="1" x14ac:dyDescent="0.2">
      <c r="B1822" s="309">
        <v>41626</v>
      </c>
      <c r="C1822" s="310" t="s">
        <v>754</v>
      </c>
      <c r="D1822" s="310" t="s">
        <v>541</v>
      </c>
      <c r="E1822" s="374" t="s">
        <v>1034</v>
      </c>
      <c r="F1822" s="362">
        <v>63</v>
      </c>
      <c r="G1822" s="362">
        <f t="shared" si="28"/>
        <v>480</v>
      </c>
      <c r="H1822" s="362">
        <v>30240</v>
      </c>
      <c r="I1822" s="363">
        <v>4.7101263042797666E-2</v>
      </c>
      <c r="J1822" s="363">
        <v>9.8127631339161808E-5</v>
      </c>
      <c r="K1822" s="362">
        <v>0</v>
      </c>
    </row>
    <row r="1823" spans="2:11" ht="14.1" customHeight="1" x14ac:dyDescent="0.2">
      <c r="B1823" s="309">
        <v>41627</v>
      </c>
      <c r="C1823" s="310" t="s">
        <v>906</v>
      </c>
      <c r="D1823" s="310" t="s">
        <v>541</v>
      </c>
      <c r="E1823" s="374" t="s">
        <v>1034</v>
      </c>
      <c r="F1823" s="362">
        <v>11</v>
      </c>
      <c r="G1823" s="362">
        <f t="shared" si="28"/>
        <v>0</v>
      </c>
      <c r="H1823" s="362">
        <v>0</v>
      </c>
      <c r="I1823" s="363">
        <v>0</v>
      </c>
      <c r="J1823" s="363">
        <v>1.7133395948107618E-5</v>
      </c>
      <c r="K1823" s="362">
        <v>0</v>
      </c>
    </row>
    <row r="1824" spans="2:11" ht="14.1" customHeight="1" x14ac:dyDescent="0.2">
      <c r="B1824" s="309">
        <v>41627</v>
      </c>
      <c r="C1824" s="310" t="s">
        <v>726</v>
      </c>
      <c r="D1824" s="310" t="s">
        <v>541</v>
      </c>
      <c r="E1824" s="374" t="s">
        <v>1036</v>
      </c>
      <c r="F1824" s="362">
        <v>94</v>
      </c>
      <c r="G1824" s="362">
        <f t="shared" si="28"/>
        <v>160</v>
      </c>
      <c r="H1824" s="362">
        <v>15040</v>
      </c>
      <c r="I1824" s="363">
        <v>2.3426025005412597E-2</v>
      </c>
      <c r="J1824" s="363">
        <v>1.4641265628382872E-4</v>
      </c>
      <c r="K1824" s="362">
        <v>0</v>
      </c>
    </row>
    <row r="1825" spans="2:11" ht="14.1" customHeight="1" x14ac:dyDescent="0.2">
      <c r="B1825" s="309">
        <v>41627</v>
      </c>
      <c r="C1825" s="310" t="s">
        <v>706</v>
      </c>
      <c r="D1825" s="310" t="s">
        <v>856</v>
      </c>
      <c r="E1825" s="374" t="s">
        <v>1034</v>
      </c>
      <c r="F1825" s="362">
        <v>47</v>
      </c>
      <c r="G1825" s="362">
        <f t="shared" si="28"/>
        <v>130</v>
      </c>
      <c r="H1825" s="362">
        <v>6110</v>
      </c>
      <c r="I1825" s="363">
        <v>9.5168226584488678E-3</v>
      </c>
      <c r="J1825" s="363">
        <v>7.320632814191436E-5</v>
      </c>
      <c r="K1825" s="362">
        <v>0</v>
      </c>
    </row>
    <row r="1826" spans="2:11" ht="14.1" customHeight="1" x14ac:dyDescent="0.2">
      <c r="B1826" s="309">
        <v>41627</v>
      </c>
      <c r="C1826" s="310" t="s">
        <v>706</v>
      </c>
      <c r="D1826" s="310" t="s">
        <v>541</v>
      </c>
      <c r="E1826" s="374" t="s">
        <v>1034</v>
      </c>
      <c r="F1826" s="362">
        <v>30</v>
      </c>
      <c r="G1826" s="362">
        <f t="shared" si="28"/>
        <v>155</v>
      </c>
      <c r="H1826" s="362">
        <v>4650</v>
      </c>
      <c r="I1826" s="363">
        <v>7.2427537417000375E-3</v>
      </c>
      <c r="J1826" s="363">
        <v>4.6727443494838952E-5</v>
      </c>
      <c r="K1826" s="362">
        <v>0</v>
      </c>
    </row>
    <row r="1827" spans="2:11" ht="14.1" customHeight="1" x14ac:dyDescent="0.2">
      <c r="B1827" s="309">
        <v>41627</v>
      </c>
      <c r="C1827" s="310" t="s">
        <v>613</v>
      </c>
      <c r="D1827" s="310" t="s">
        <v>541</v>
      </c>
      <c r="E1827" s="374" t="s">
        <v>1034</v>
      </c>
      <c r="F1827" s="362">
        <v>55</v>
      </c>
      <c r="G1827" s="362">
        <f t="shared" si="28"/>
        <v>240</v>
      </c>
      <c r="H1827" s="362">
        <v>13200</v>
      </c>
      <c r="I1827" s="363">
        <v>2.0560075137729141E-2</v>
      </c>
      <c r="J1827" s="363">
        <v>8.5666979740538077E-5</v>
      </c>
      <c r="K1827" s="362">
        <v>0</v>
      </c>
    </row>
    <row r="1828" spans="2:11" ht="14.1" customHeight="1" x14ac:dyDescent="0.2">
      <c r="B1828" s="309">
        <v>41627</v>
      </c>
      <c r="C1828" s="310" t="s">
        <v>639</v>
      </c>
      <c r="D1828" s="310" t="s">
        <v>541</v>
      </c>
      <c r="E1828" s="374" t="s">
        <v>1038</v>
      </c>
      <c r="F1828" s="362">
        <v>19</v>
      </c>
      <c r="G1828" s="362">
        <f t="shared" si="28"/>
        <v>270</v>
      </c>
      <c r="H1828" s="362">
        <v>5130</v>
      </c>
      <c r="I1828" s="363">
        <v>7.9903928376174604E-3</v>
      </c>
      <c r="J1828" s="363">
        <v>2.9594047546731338E-5</v>
      </c>
      <c r="K1828" s="362">
        <v>0</v>
      </c>
    </row>
    <row r="1829" spans="2:11" ht="14.1" customHeight="1" x14ac:dyDescent="0.2">
      <c r="B1829" s="309">
        <v>41627</v>
      </c>
      <c r="C1829" s="310" t="s">
        <v>836</v>
      </c>
      <c r="D1829" s="310" t="s">
        <v>541</v>
      </c>
      <c r="E1829" s="374" t="s">
        <v>1037</v>
      </c>
      <c r="F1829" s="362">
        <v>21</v>
      </c>
      <c r="G1829" s="362">
        <f t="shared" si="28"/>
        <v>420</v>
      </c>
      <c r="H1829" s="362">
        <v>8820</v>
      </c>
      <c r="I1829" s="363">
        <v>1.3737868387482652E-2</v>
      </c>
      <c r="J1829" s="363">
        <v>3.2709210446387267E-5</v>
      </c>
      <c r="K1829" s="362">
        <v>0</v>
      </c>
    </row>
    <row r="1830" spans="2:11" ht="14.1" customHeight="1" x14ac:dyDescent="0.2">
      <c r="B1830" s="309">
        <v>41627</v>
      </c>
      <c r="C1830" s="310" t="s">
        <v>716</v>
      </c>
      <c r="D1830" s="310" t="s">
        <v>541</v>
      </c>
      <c r="E1830" s="374" t="s">
        <v>1034</v>
      </c>
      <c r="F1830" s="362">
        <v>84</v>
      </c>
      <c r="G1830" s="362">
        <f t="shared" si="28"/>
        <v>450</v>
      </c>
      <c r="H1830" s="362">
        <v>37800</v>
      </c>
      <c r="I1830" s="363">
        <v>5.887657880349708E-2</v>
      </c>
      <c r="J1830" s="363">
        <v>1.3083684178554907E-4</v>
      </c>
      <c r="K1830" s="362">
        <v>0</v>
      </c>
    </row>
    <row r="1831" spans="2:11" ht="14.1" customHeight="1" x14ac:dyDescent="0.2">
      <c r="B1831" s="309">
        <v>41627</v>
      </c>
      <c r="C1831" s="310" t="s">
        <v>639</v>
      </c>
      <c r="D1831" s="310" t="s">
        <v>541</v>
      </c>
      <c r="E1831" s="374" t="s">
        <v>1038</v>
      </c>
      <c r="F1831" s="362">
        <v>11</v>
      </c>
      <c r="G1831" s="362">
        <f t="shared" si="28"/>
        <v>300</v>
      </c>
      <c r="H1831" s="362">
        <v>3300</v>
      </c>
      <c r="I1831" s="363">
        <v>5.1400187844322853E-3</v>
      </c>
      <c r="J1831" s="363">
        <v>1.7133395948107618E-5</v>
      </c>
      <c r="K1831" s="362">
        <v>0</v>
      </c>
    </row>
    <row r="1832" spans="2:11" ht="14.1" customHeight="1" x14ac:dyDescent="0.2">
      <c r="B1832" s="309">
        <v>41628</v>
      </c>
      <c r="C1832" s="310" t="s">
        <v>858</v>
      </c>
      <c r="D1832" s="310" t="s">
        <v>541</v>
      </c>
      <c r="E1832" s="374" t="s">
        <v>1042</v>
      </c>
      <c r="F1832" s="362">
        <v>1</v>
      </c>
      <c r="G1832" s="362">
        <f t="shared" si="28"/>
        <v>180</v>
      </c>
      <c r="H1832" s="362">
        <v>180</v>
      </c>
      <c r="I1832" s="363">
        <v>2.803646609690337E-4</v>
      </c>
      <c r="J1832" s="363">
        <v>1.557581449827965E-6</v>
      </c>
      <c r="K1832" s="362">
        <v>0</v>
      </c>
    </row>
    <row r="1833" spans="2:11" ht="14.1" customHeight="1" x14ac:dyDescent="0.2">
      <c r="B1833" s="309">
        <v>41628</v>
      </c>
      <c r="C1833" s="310" t="s">
        <v>749</v>
      </c>
      <c r="D1833" s="310" t="s">
        <v>541</v>
      </c>
      <c r="E1833" s="374" t="s">
        <v>1034</v>
      </c>
      <c r="F1833" s="362">
        <v>107</v>
      </c>
      <c r="G1833" s="362">
        <f t="shared" si="28"/>
        <v>330</v>
      </c>
      <c r="H1833" s="362">
        <v>35310</v>
      </c>
      <c r="I1833" s="363">
        <v>5.499820099342545E-2</v>
      </c>
      <c r="J1833" s="363">
        <v>1.6666121513159228E-4</v>
      </c>
      <c r="K1833" s="362">
        <v>0</v>
      </c>
    </row>
    <row r="1834" spans="2:11" ht="14.1" customHeight="1" x14ac:dyDescent="0.2">
      <c r="B1834" s="309">
        <v>41628</v>
      </c>
      <c r="C1834" s="310" t="s">
        <v>748</v>
      </c>
      <c r="D1834" s="310" t="s">
        <v>541</v>
      </c>
      <c r="E1834" s="374" t="s">
        <v>1034</v>
      </c>
      <c r="F1834" s="362">
        <v>113</v>
      </c>
      <c r="G1834" s="362">
        <f t="shared" si="28"/>
        <v>395</v>
      </c>
      <c r="H1834" s="362">
        <v>44635</v>
      </c>
      <c r="I1834" s="363">
        <v>6.9522648013071217E-2</v>
      </c>
      <c r="J1834" s="363">
        <v>1.7600670383056006E-4</v>
      </c>
      <c r="K1834" s="362">
        <v>0</v>
      </c>
    </row>
    <row r="1835" spans="2:11" ht="14.1" customHeight="1" x14ac:dyDescent="0.2">
      <c r="B1835" s="309">
        <v>41630</v>
      </c>
      <c r="C1835" s="310" t="s">
        <v>909</v>
      </c>
      <c r="D1835" s="310" t="s">
        <v>541</v>
      </c>
      <c r="E1835" s="374" t="s">
        <v>1038</v>
      </c>
      <c r="F1835" s="362">
        <v>41</v>
      </c>
      <c r="G1835" s="362">
        <f t="shared" si="28"/>
        <v>300</v>
      </c>
      <c r="H1835" s="362">
        <v>12300</v>
      </c>
      <c r="I1835" s="363">
        <v>1.9158251832883971E-2</v>
      </c>
      <c r="J1835" s="363">
        <v>6.3860839442946566E-5</v>
      </c>
      <c r="K1835" s="362">
        <v>0</v>
      </c>
    </row>
    <row r="1836" spans="2:11" ht="14.1" customHeight="1" x14ac:dyDescent="0.2">
      <c r="B1836" s="309">
        <v>41630</v>
      </c>
      <c r="C1836" s="310" t="s">
        <v>764</v>
      </c>
      <c r="D1836" s="310" t="s">
        <v>541</v>
      </c>
      <c r="E1836" s="374" t="s">
        <v>1040</v>
      </c>
      <c r="F1836" s="362">
        <v>1</v>
      </c>
      <c r="G1836" s="362">
        <f t="shared" si="28"/>
        <v>300</v>
      </c>
      <c r="H1836" s="362">
        <v>300</v>
      </c>
      <c r="I1836" s="363">
        <v>4.6727443494838953E-4</v>
      </c>
      <c r="J1836" s="363">
        <v>1.557581449827965E-6</v>
      </c>
      <c r="K1836" s="362">
        <v>0</v>
      </c>
    </row>
    <row r="1837" spans="2:11" ht="14.1" customHeight="1" x14ac:dyDescent="0.2">
      <c r="B1837" s="309">
        <v>41630</v>
      </c>
      <c r="C1837" s="310" t="s">
        <v>678</v>
      </c>
      <c r="D1837" s="310" t="s">
        <v>541</v>
      </c>
      <c r="E1837" s="374" t="s">
        <v>1039</v>
      </c>
      <c r="F1837" s="362">
        <v>3</v>
      </c>
      <c r="G1837" s="362">
        <f t="shared" si="28"/>
        <v>375</v>
      </c>
      <c r="H1837" s="362">
        <v>1125</v>
      </c>
      <c r="I1837" s="363">
        <v>1.7522791310564609E-3</v>
      </c>
      <c r="J1837" s="363">
        <v>4.6727443494838955E-6</v>
      </c>
      <c r="K1837" s="362">
        <v>0</v>
      </c>
    </row>
    <row r="1838" spans="2:11" ht="14.1" customHeight="1" x14ac:dyDescent="0.2">
      <c r="B1838" s="309">
        <v>41630</v>
      </c>
      <c r="C1838" s="310" t="s">
        <v>750</v>
      </c>
      <c r="D1838" s="310" t="s">
        <v>541</v>
      </c>
      <c r="E1838" s="374" t="s">
        <v>1034</v>
      </c>
      <c r="F1838" s="362">
        <v>18</v>
      </c>
      <c r="G1838" s="362">
        <f t="shared" si="28"/>
        <v>285</v>
      </c>
      <c r="H1838" s="362">
        <v>5130</v>
      </c>
      <c r="I1838" s="363">
        <v>7.9903928376174604E-3</v>
      </c>
      <c r="J1838" s="363">
        <v>2.8036466096903373E-5</v>
      </c>
      <c r="K1838" s="362">
        <v>0</v>
      </c>
    </row>
    <row r="1839" spans="2:11" ht="14.1" customHeight="1" x14ac:dyDescent="0.2">
      <c r="B1839" s="309">
        <v>41630</v>
      </c>
      <c r="C1839" s="310" t="s">
        <v>642</v>
      </c>
      <c r="D1839" s="310" t="s">
        <v>541</v>
      </c>
      <c r="E1839" s="374"/>
      <c r="F1839" s="362">
        <v>25</v>
      </c>
      <c r="G1839" s="362">
        <f t="shared" si="28"/>
        <v>540</v>
      </c>
      <c r="H1839" s="362">
        <v>13500</v>
      </c>
      <c r="I1839" s="363">
        <v>2.1027349572677528E-2</v>
      </c>
      <c r="J1839" s="363">
        <v>3.8939536245699125E-5</v>
      </c>
      <c r="K1839" s="362">
        <v>0</v>
      </c>
    </row>
    <row r="1840" spans="2:11" ht="14.1" customHeight="1" x14ac:dyDescent="0.2">
      <c r="B1840" s="309">
        <v>41631</v>
      </c>
      <c r="C1840" s="310" t="s">
        <v>893</v>
      </c>
      <c r="D1840" s="310" t="s">
        <v>856</v>
      </c>
      <c r="E1840" s="374" t="s">
        <v>1035</v>
      </c>
      <c r="F1840" s="362">
        <v>4</v>
      </c>
      <c r="G1840" s="362">
        <f t="shared" si="28"/>
        <v>295</v>
      </c>
      <c r="H1840" s="362">
        <v>1180</v>
      </c>
      <c r="I1840" s="363">
        <v>1.8379461107969988E-3</v>
      </c>
      <c r="J1840" s="363">
        <v>6.2303257993118601E-6</v>
      </c>
      <c r="K1840" s="362">
        <v>0</v>
      </c>
    </row>
    <row r="1841" spans="2:11" ht="14.1" customHeight="1" x14ac:dyDescent="0.2">
      <c r="B1841" s="309">
        <v>41631</v>
      </c>
      <c r="C1841" s="310" t="s">
        <v>843</v>
      </c>
      <c r="D1841" s="310" t="s">
        <v>541</v>
      </c>
      <c r="E1841" s="374" t="s">
        <v>1035</v>
      </c>
      <c r="F1841" s="362">
        <v>1</v>
      </c>
      <c r="G1841" s="362">
        <f t="shared" si="28"/>
        <v>120</v>
      </c>
      <c r="H1841" s="362">
        <v>120</v>
      </c>
      <c r="I1841" s="363">
        <v>1.8690977397935581E-4</v>
      </c>
      <c r="J1841" s="363">
        <v>1.557581449827965E-6</v>
      </c>
      <c r="K1841" s="362">
        <v>0</v>
      </c>
    </row>
    <row r="1842" spans="2:11" ht="14.1" customHeight="1" x14ac:dyDescent="0.2">
      <c r="B1842" s="309">
        <v>41631</v>
      </c>
      <c r="C1842" s="310" t="s">
        <v>889</v>
      </c>
      <c r="D1842" s="310" t="s">
        <v>541</v>
      </c>
      <c r="E1842" s="374" t="s">
        <v>1035</v>
      </c>
      <c r="F1842" s="362">
        <v>1</v>
      </c>
      <c r="G1842" s="362">
        <f t="shared" si="28"/>
        <v>675</v>
      </c>
      <c r="H1842" s="362">
        <v>675</v>
      </c>
      <c r="I1842" s="363">
        <v>1.0513674786338766E-3</v>
      </c>
      <c r="J1842" s="363">
        <v>1.557581449827965E-6</v>
      </c>
      <c r="K1842" s="362">
        <v>0</v>
      </c>
    </row>
    <row r="1843" spans="2:11" ht="14.1" customHeight="1" x14ac:dyDescent="0.2">
      <c r="B1843" s="309">
        <v>41638</v>
      </c>
      <c r="C1843" s="310" t="s">
        <v>609</v>
      </c>
      <c r="D1843" s="310" t="s">
        <v>856</v>
      </c>
      <c r="E1843" s="374" t="s">
        <v>1034</v>
      </c>
      <c r="F1843" s="362">
        <v>87</v>
      </c>
      <c r="G1843" s="362">
        <f t="shared" si="28"/>
        <v>360</v>
      </c>
      <c r="H1843" s="362">
        <v>31320</v>
      </c>
      <c r="I1843" s="363">
        <v>4.8783451008611867E-2</v>
      </c>
      <c r="J1843" s="363">
        <v>1.3550958613503297E-4</v>
      </c>
      <c r="K1843" s="362">
        <v>0</v>
      </c>
    </row>
    <row r="1844" spans="2:11" ht="14.1" customHeight="1" x14ac:dyDescent="0.2">
      <c r="B1844" s="309">
        <v>41639</v>
      </c>
      <c r="C1844" s="310" t="s">
        <v>632</v>
      </c>
      <c r="D1844" s="310" t="s">
        <v>541</v>
      </c>
      <c r="E1844" s="374" t="s">
        <v>1034</v>
      </c>
      <c r="F1844" s="362">
        <v>219</v>
      </c>
      <c r="G1844" s="362">
        <f t="shared" si="28"/>
        <v>300</v>
      </c>
      <c r="H1844" s="362">
        <v>65700</v>
      </c>
      <c r="I1844" s="363">
        <v>0.10233310125369731</v>
      </c>
      <c r="J1844" s="363">
        <v>3.4111033751232434E-4</v>
      </c>
      <c r="K1844" s="362">
        <v>0</v>
      </c>
    </row>
    <row r="1845" spans="2:11" ht="14.1" customHeight="1" x14ac:dyDescent="0.2">
      <c r="B1845" s="309">
        <v>41639</v>
      </c>
      <c r="C1845" s="310" t="s">
        <v>788</v>
      </c>
      <c r="D1845" s="310" t="s">
        <v>856</v>
      </c>
      <c r="E1845" s="374" t="s">
        <v>1035</v>
      </c>
      <c r="F1845" s="362">
        <v>18</v>
      </c>
      <c r="G1845" s="362">
        <f t="shared" si="28"/>
        <v>425</v>
      </c>
      <c r="H1845" s="362">
        <v>7650</v>
      </c>
      <c r="I1845" s="363">
        <v>1.1915498091183934E-2</v>
      </c>
      <c r="J1845" s="363">
        <v>2.8036466096903373E-5</v>
      </c>
      <c r="K1845" s="362">
        <v>0</v>
      </c>
    </row>
  </sheetData>
  <mergeCells count="1">
    <mergeCell ref="B4:D4"/>
  </mergeCells>
  <phoneticPr fontId="33" type="noConversion"/>
  <pageMargins left="0.74803149606299213" right="0.74803149606299213" top="0.98425196850393704" bottom="0.98425196850393704" header="0.51181102362204722" footer="0.51181102362204722"/>
  <pageSetup paperSize="8" scale="74" fitToHeight="2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98"/>
  <sheetViews>
    <sheetView view="pageBreakPreview" zoomScaleNormal="100" zoomScaleSheetLayoutView="100" workbookViewId="0">
      <pane xSplit="2" ySplit="6" topLeftCell="C7" activePane="bottomRight" state="frozen"/>
      <selection activeCell="D8" sqref="D8"/>
      <selection pane="topRight" activeCell="D8" sqref="D8"/>
      <selection pane="bottomLeft" activeCell="D8" sqref="D8"/>
      <selection pane="bottomRight" activeCell="D8" sqref="D8"/>
    </sheetView>
  </sheetViews>
  <sheetFormatPr defaultColWidth="15.7109375" defaultRowHeight="12.75" x14ac:dyDescent="0.2"/>
  <cols>
    <col min="1" max="1" width="8.5703125" style="393" customWidth="1"/>
    <col min="2" max="2" width="15.7109375" style="254"/>
    <col min="3" max="3" width="19.28515625" style="254" bestFit="1" customWidth="1"/>
    <col min="4" max="4" width="14.140625" style="254" bestFit="1" customWidth="1"/>
    <col min="5" max="5" width="12.7109375" style="254" customWidth="1"/>
    <col min="6" max="6" width="12.7109375" style="341" customWidth="1"/>
    <col min="7" max="15" width="12.7109375" style="254" customWidth="1"/>
    <col min="16" max="16" width="12.42578125" style="254" bestFit="1" customWidth="1"/>
    <col min="17" max="22" width="12.7109375" style="254" customWidth="1"/>
    <col min="23" max="23" width="24.5703125" style="254" customWidth="1"/>
    <col min="24" max="25" width="16.85546875" style="254" customWidth="1"/>
    <col min="26" max="27" width="12.7109375" style="254" customWidth="1"/>
    <col min="28" max="16384" width="15.7109375" style="254"/>
  </cols>
  <sheetData>
    <row r="1" spans="1:30" ht="20.25" x14ac:dyDescent="0.3">
      <c r="A1" s="254"/>
      <c r="B1" s="112" t="str">
        <f>Cover!C22</f>
        <v>United Energy Distribution Pty Limited</v>
      </c>
      <c r="G1" s="366"/>
      <c r="H1" s="366"/>
      <c r="I1" s="366"/>
      <c r="J1" s="366"/>
      <c r="K1" s="366"/>
      <c r="L1" s="366"/>
      <c r="M1" s="366"/>
      <c r="N1" s="366"/>
      <c r="O1" s="366"/>
      <c r="P1" s="366"/>
      <c r="Q1" s="366"/>
    </row>
    <row r="2" spans="1:30" ht="20.25" x14ac:dyDescent="0.3">
      <c r="A2" s="254"/>
      <c r="B2" s="112" t="s">
        <v>273</v>
      </c>
      <c r="G2" s="366"/>
      <c r="H2" s="366"/>
      <c r="I2" s="366"/>
      <c r="J2" s="366"/>
      <c r="K2" s="366"/>
      <c r="L2" s="366"/>
      <c r="M2" s="366"/>
      <c r="N2" s="366"/>
      <c r="O2" s="366"/>
      <c r="P2" s="366"/>
      <c r="Q2" s="365"/>
    </row>
    <row r="3" spans="1:30" ht="20.25" x14ac:dyDescent="0.3">
      <c r="A3" s="254"/>
      <c r="B3" s="82">
        <v>2013</v>
      </c>
      <c r="G3" s="366"/>
      <c r="H3" s="366"/>
      <c r="I3" s="366"/>
      <c r="J3" s="366"/>
      <c r="K3" s="366"/>
      <c r="L3" s="366"/>
      <c r="M3" s="366"/>
      <c r="N3" s="366"/>
      <c r="O3" s="366"/>
      <c r="P3" s="366"/>
      <c r="Q3" s="366"/>
    </row>
    <row r="4" spans="1:30" ht="15.75" x14ac:dyDescent="0.2">
      <c r="A4" s="254"/>
      <c r="B4" s="259" t="s">
        <v>274</v>
      </c>
      <c r="G4" s="366"/>
      <c r="H4" s="366"/>
      <c r="I4" s="366"/>
      <c r="J4" s="366"/>
      <c r="K4" s="366"/>
      <c r="L4" s="366"/>
      <c r="M4" s="366"/>
      <c r="N4" s="366"/>
      <c r="O4" s="366"/>
      <c r="P4" s="366"/>
    </row>
    <row r="5" spans="1:30" s="122" customFormat="1" x14ac:dyDescent="0.2">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row>
    <row r="6" spans="1:30" s="312" customFormat="1" ht="102" x14ac:dyDescent="0.2">
      <c r="B6" s="402" t="s">
        <v>98</v>
      </c>
      <c r="C6" s="402" t="s">
        <v>446</v>
      </c>
      <c r="D6" s="402" t="s">
        <v>503</v>
      </c>
      <c r="E6" s="402" t="s">
        <v>99</v>
      </c>
      <c r="F6" s="402" t="s">
        <v>510</v>
      </c>
      <c r="G6" s="402" t="s">
        <v>511</v>
      </c>
      <c r="H6" s="402" t="s">
        <v>1056</v>
      </c>
      <c r="I6" s="402" t="s">
        <v>512</v>
      </c>
      <c r="J6" s="402" t="s">
        <v>513</v>
      </c>
      <c r="K6" s="402" t="s">
        <v>514</v>
      </c>
      <c r="L6" s="402" t="s">
        <v>449</v>
      </c>
      <c r="M6" s="402" t="s">
        <v>515</v>
      </c>
      <c r="N6" s="402" t="s">
        <v>521</v>
      </c>
      <c r="O6" s="402" t="s">
        <v>516</v>
      </c>
      <c r="P6" s="402" t="s">
        <v>517</v>
      </c>
      <c r="Q6" s="402" t="s">
        <v>450</v>
      </c>
      <c r="R6" s="402" t="s">
        <v>447</v>
      </c>
      <c r="S6" s="402" t="s">
        <v>518</v>
      </c>
      <c r="T6" s="402" t="s">
        <v>451</v>
      </c>
      <c r="U6" s="402" t="s">
        <v>452</v>
      </c>
      <c r="V6" s="402" t="s">
        <v>453</v>
      </c>
      <c r="W6" s="402" t="s">
        <v>535</v>
      </c>
      <c r="X6" s="402" t="s">
        <v>454</v>
      </c>
      <c r="Y6" s="402" t="s">
        <v>534</v>
      </c>
      <c r="Z6" s="402" t="s">
        <v>519</v>
      </c>
      <c r="AA6" s="402" t="s">
        <v>520</v>
      </c>
      <c r="AB6" s="403" t="s">
        <v>1057</v>
      </c>
      <c r="AC6" s="402" t="s">
        <v>513</v>
      </c>
      <c r="AD6" s="402" t="s">
        <v>514</v>
      </c>
    </row>
    <row r="7" spans="1:30" s="376" customFormat="1" x14ac:dyDescent="0.2">
      <c r="A7" s="418"/>
      <c r="B7" s="417" t="s">
        <v>539</v>
      </c>
      <c r="C7" s="310" t="s">
        <v>540</v>
      </c>
      <c r="D7" s="310" t="s">
        <v>541</v>
      </c>
      <c r="E7" s="322">
        <v>294</v>
      </c>
      <c r="F7" s="322">
        <v>0.45</v>
      </c>
      <c r="G7" s="322">
        <v>0.37</v>
      </c>
      <c r="H7" s="322">
        <v>0.82000000000000006</v>
      </c>
      <c r="I7" s="415">
        <v>0</v>
      </c>
      <c r="J7" s="415">
        <v>0</v>
      </c>
      <c r="K7" s="415">
        <v>0</v>
      </c>
      <c r="L7" s="322">
        <v>1</v>
      </c>
      <c r="M7" s="416">
        <v>13684.673200000001</v>
      </c>
      <c r="N7" s="416">
        <v>13684.673200000001</v>
      </c>
      <c r="O7" s="415">
        <v>4.7275443574208926E-4</v>
      </c>
      <c r="P7" s="415">
        <v>4.7275443574208926E-4</v>
      </c>
      <c r="Q7" s="416">
        <v>0</v>
      </c>
      <c r="R7" s="416">
        <v>0</v>
      </c>
      <c r="S7" s="415">
        <v>0</v>
      </c>
      <c r="T7" s="416">
        <v>0</v>
      </c>
      <c r="U7" s="416">
        <v>0</v>
      </c>
      <c r="V7" s="415">
        <v>0</v>
      </c>
      <c r="W7" s="415">
        <v>0</v>
      </c>
      <c r="X7" s="415">
        <v>0</v>
      </c>
      <c r="Y7" s="415">
        <v>0</v>
      </c>
      <c r="Z7" s="310" t="s">
        <v>542</v>
      </c>
      <c r="AA7" s="310" t="s">
        <v>542</v>
      </c>
      <c r="AB7" s="415">
        <v>0</v>
      </c>
      <c r="AC7" s="415">
        <v>0</v>
      </c>
      <c r="AD7" s="415">
        <v>0</v>
      </c>
    </row>
    <row r="8" spans="1:30" s="376" customFormat="1" x14ac:dyDescent="0.2">
      <c r="A8" s="418"/>
      <c r="B8" s="417" t="s">
        <v>543</v>
      </c>
      <c r="C8" s="310" t="s">
        <v>540</v>
      </c>
      <c r="D8" s="310" t="s">
        <v>541</v>
      </c>
      <c r="E8" s="322">
        <v>122</v>
      </c>
      <c r="F8" s="322">
        <v>7.0000000000000007E-2</v>
      </c>
      <c r="G8" s="322">
        <v>0</v>
      </c>
      <c r="H8" s="322">
        <v>7.0000000000000007E-2</v>
      </c>
      <c r="I8" s="415">
        <v>0</v>
      </c>
      <c r="J8" s="415">
        <v>0</v>
      </c>
      <c r="K8" s="415">
        <v>0</v>
      </c>
      <c r="L8" s="322">
        <v>3</v>
      </c>
      <c r="M8" s="416">
        <v>30597.352000000003</v>
      </c>
      <c r="N8" s="416">
        <v>30597.352000000003</v>
      </c>
      <c r="O8" s="415">
        <v>8.0820924173123914E-4</v>
      </c>
      <c r="P8" s="415">
        <v>8.0820924173123914E-4</v>
      </c>
      <c r="Q8" s="416">
        <v>1</v>
      </c>
      <c r="R8" s="416">
        <v>345</v>
      </c>
      <c r="S8" s="415">
        <v>1.5449491364120565E-6</v>
      </c>
      <c r="T8" s="416">
        <v>0</v>
      </c>
      <c r="U8" s="416">
        <v>0</v>
      </c>
      <c r="V8" s="415">
        <v>0</v>
      </c>
      <c r="W8" s="415">
        <v>0</v>
      </c>
      <c r="X8" s="415">
        <v>0</v>
      </c>
      <c r="Y8" s="415">
        <v>0</v>
      </c>
      <c r="Z8" s="310" t="s">
        <v>542</v>
      </c>
      <c r="AA8" s="310" t="s">
        <v>542</v>
      </c>
      <c r="AB8" s="415">
        <v>0</v>
      </c>
      <c r="AC8" s="415">
        <v>0</v>
      </c>
      <c r="AD8" s="415">
        <v>0</v>
      </c>
    </row>
    <row r="9" spans="1:30" s="376" customFormat="1" x14ac:dyDescent="0.2">
      <c r="A9" s="418"/>
      <c r="B9" s="417" t="s">
        <v>544</v>
      </c>
      <c r="C9" s="310" t="s">
        <v>540</v>
      </c>
      <c r="D9" s="310" t="s">
        <v>541</v>
      </c>
      <c r="E9" s="322">
        <v>117</v>
      </c>
      <c r="F9" s="322">
        <v>0</v>
      </c>
      <c r="G9" s="322">
        <v>0.11</v>
      </c>
      <c r="H9" s="322">
        <v>0.11</v>
      </c>
      <c r="I9" s="415">
        <v>0</v>
      </c>
      <c r="J9" s="415">
        <v>0</v>
      </c>
      <c r="K9" s="415">
        <v>0</v>
      </c>
      <c r="L9" s="322">
        <v>1</v>
      </c>
      <c r="M9" s="416">
        <v>7443.1610000000001</v>
      </c>
      <c r="N9" s="416">
        <v>7443.1610000000001</v>
      </c>
      <c r="O9" s="415">
        <v>2.6264135319004962E-4</v>
      </c>
      <c r="P9" s="415">
        <v>2.6264135319004962E-4</v>
      </c>
      <c r="Q9" s="416">
        <v>1</v>
      </c>
      <c r="R9" s="416">
        <v>56985</v>
      </c>
      <c r="S9" s="415">
        <v>2.0238833686997941E-4</v>
      </c>
      <c r="T9" s="416">
        <v>0</v>
      </c>
      <c r="U9" s="416">
        <v>0</v>
      </c>
      <c r="V9" s="415">
        <v>0</v>
      </c>
      <c r="W9" s="415">
        <v>0</v>
      </c>
      <c r="X9" s="415">
        <v>0</v>
      </c>
      <c r="Y9" s="415">
        <v>0</v>
      </c>
      <c r="Z9" s="310" t="s">
        <v>545</v>
      </c>
      <c r="AA9" s="310" t="s">
        <v>542</v>
      </c>
      <c r="AB9" s="415">
        <v>0</v>
      </c>
      <c r="AC9" s="415">
        <v>0</v>
      </c>
      <c r="AD9" s="415">
        <v>0</v>
      </c>
    </row>
    <row r="10" spans="1:30" s="376" customFormat="1" x14ac:dyDescent="0.2">
      <c r="A10" s="418"/>
      <c r="B10" s="417" t="s">
        <v>546</v>
      </c>
      <c r="C10" s="310" t="s">
        <v>540</v>
      </c>
      <c r="D10" s="310" t="s">
        <v>541</v>
      </c>
      <c r="E10" s="322">
        <v>81</v>
      </c>
      <c r="F10" s="322">
        <v>0.05</v>
      </c>
      <c r="G10" s="322">
        <v>0.18</v>
      </c>
      <c r="H10" s="322">
        <v>0.22999999999999998</v>
      </c>
      <c r="I10" s="415">
        <v>0</v>
      </c>
      <c r="J10" s="415">
        <v>0</v>
      </c>
      <c r="K10" s="415">
        <v>0</v>
      </c>
      <c r="L10" s="322">
        <v>2</v>
      </c>
      <c r="M10" s="416">
        <v>18661.097399999999</v>
      </c>
      <c r="N10" s="416">
        <v>18661.097399999999</v>
      </c>
      <c r="O10" s="415">
        <v>2.3946711614386876E-4</v>
      </c>
      <c r="P10" s="415">
        <v>2.3946711614386876E-4</v>
      </c>
      <c r="Q10" s="416">
        <v>0</v>
      </c>
      <c r="R10" s="416">
        <v>0</v>
      </c>
      <c r="S10" s="415">
        <v>0</v>
      </c>
      <c r="T10" s="416">
        <v>1</v>
      </c>
      <c r="U10" s="416">
        <v>0</v>
      </c>
      <c r="V10" s="415">
        <v>1.1587118523090424E-4</v>
      </c>
      <c r="W10" s="415">
        <v>1.1587118523090424E-4</v>
      </c>
      <c r="X10" s="415">
        <v>0</v>
      </c>
      <c r="Y10" s="415">
        <v>0</v>
      </c>
      <c r="Z10" s="310" t="s">
        <v>542</v>
      </c>
      <c r="AA10" s="310" t="s">
        <v>542</v>
      </c>
      <c r="AB10" s="415">
        <v>0</v>
      </c>
      <c r="AC10" s="415">
        <v>0</v>
      </c>
      <c r="AD10" s="415">
        <v>0</v>
      </c>
    </row>
    <row r="11" spans="1:30" s="376" customFormat="1" x14ac:dyDescent="0.2">
      <c r="A11" s="418"/>
      <c r="B11" s="417" t="s">
        <v>547</v>
      </c>
      <c r="C11" s="310" t="s">
        <v>540</v>
      </c>
      <c r="D11" s="310" t="s">
        <v>541</v>
      </c>
      <c r="E11" s="322">
        <v>278.5</v>
      </c>
      <c r="F11" s="322">
        <v>0.54</v>
      </c>
      <c r="G11" s="322">
        <v>0.87</v>
      </c>
      <c r="H11" s="322">
        <v>1.4100000000000001</v>
      </c>
      <c r="I11" s="415">
        <v>0</v>
      </c>
      <c r="J11" s="415">
        <v>0</v>
      </c>
      <c r="K11" s="415">
        <v>0</v>
      </c>
      <c r="L11" s="322">
        <v>3</v>
      </c>
      <c r="M11" s="416">
        <v>31425.805899999999</v>
      </c>
      <c r="N11" s="416">
        <v>31425.805899999999</v>
      </c>
      <c r="O11" s="415">
        <v>9.1241606098223216E-4</v>
      </c>
      <c r="P11" s="415">
        <v>9.1241606098223216E-4</v>
      </c>
      <c r="Q11" s="416">
        <v>0</v>
      </c>
      <c r="R11" s="416">
        <v>0</v>
      </c>
      <c r="S11" s="415">
        <v>0</v>
      </c>
      <c r="T11" s="416">
        <v>0</v>
      </c>
      <c r="U11" s="416">
        <v>0</v>
      </c>
      <c r="V11" s="415">
        <v>0</v>
      </c>
      <c r="W11" s="415">
        <v>0</v>
      </c>
      <c r="X11" s="415">
        <v>0</v>
      </c>
      <c r="Y11" s="415">
        <v>0</v>
      </c>
      <c r="Z11" s="310" t="s">
        <v>542</v>
      </c>
      <c r="AA11" s="310" t="s">
        <v>542</v>
      </c>
      <c r="AB11" s="415">
        <v>0</v>
      </c>
      <c r="AC11" s="415">
        <v>0</v>
      </c>
      <c r="AD11" s="415">
        <v>0</v>
      </c>
    </row>
    <row r="12" spans="1:30" s="376" customFormat="1" x14ac:dyDescent="0.2">
      <c r="A12" s="418"/>
      <c r="B12" s="417" t="s">
        <v>548</v>
      </c>
      <c r="C12" s="310" t="s">
        <v>540</v>
      </c>
      <c r="D12" s="310" t="s">
        <v>541</v>
      </c>
      <c r="E12" s="322">
        <v>4</v>
      </c>
      <c r="F12" s="322">
        <v>0</v>
      </c>
      <c r="G12" s="322">
        <v>0</v>
      </c>
      <c r="H12" s="322">
        <v>0</v>
      </c>
      <c r="I12" s="415">
        <v>0</v>
      </c>
      <c r="J12" s="415">
        <v>0</v>
      </c>
      <c r="K12" s="415">
        <v>0</v>
      </c>
      <c r="L12" s="322">
        <v>1</v>
      </c>
      <c r="M12" s="416">
        <v>175.13320000000002</v>
      </c>
      <c r="N12" s="416">
        <v>175.13320000000002</v>
      </c>
      <c r="O12" s="415">
        <v>6.179796545648226E-6</v>
      </c>
      <c r="P12" s="415">
        <v>6.179796545648226E-6</v>
      </c>
      <c r="Q12" s="416">
        <v>0</v>
      </c>
      <c r="R12" s="416">
        <v>0</v>
      </c>
      <c r="S12" s="415">
        <v>0</v>
      </c>
      <c r="T12" s="416">
        <v>0</v>
      </c>
      <c r="U12" s="416">
        <v>0</v>
      </c>
      <c r="V12" s="415">
        <v>0</v>
      </c>
      <c r="W12" s="415">
        <v>0</v>
      </c>
      <c r="X12" s="415">
        <v>0</v>
      </c>
      <c r="Y12" s="415">
        <v>0</v>
      </c>
      <c r="Z12" s="310" t="s">
        <v>542</v>
      </c>
      <c r="AA12" s="310" t="s">
        <v>542</v>
      </c>
      <c r="AB12" s="415">
        <v>0</v>
      </c>
      <c r="AC12" s="415">
        <v>0</v>
      </c>
      <c r="AD12" s="415">
        <v>0</v>
      </c>
    </row>
    <row r="13" spans="1:30" s="376" customFormat="1" x14ac:dyDescent="0.2">
      <c r="A13" s="418"/>
      <c r="B13" s="417" t="s">
        <v>549</v>
      </c>
      <c r="C13" s="310" t="s">
        <v>540</v>
      </c>
      <c r="D13" s="310" t="s">
        <v>541</v>
      </c>
      <c r="E13" s="322">
        <v>30.5</v>
      </c>
      <c r="F13" s="322">
        <v>147.56</v>
      </c>
      <c r="G13" s="322">
        <v>0.42</v>
      </c>
      <c r="H13" s="322">
        <v>147.97999999999999</v>
      </c>
      <c r="I13" s="415">
        <v>0</v>
      </c>
      <c r="J13" s="415">
        <v>0</v>
      </c>
      <c r="K13" s="415">
        <v>0</v>
      </c>
      <c r="L13" s="322">
        <v>0</v>
      </c>
      <c r="M13" s="416">
        <v>0</v>
      </c>
      <c r="N13" s="416">
        <v>0</v>
      </c>
      <c r="O13" s="415">
        <v>0</v>
      </c>
      <c r="P13" s="415">
        <v>0</v>
      </c>
      <c r="Q13" s="416">
        <v>0</v>
      </c>
      <c r="R13" s="416">
        <v>0</v>
      </c>
      <c r="S13" s="415">
        <v>0</v>
      </c>
      <c r="T13" s="416">
        <v>0</v>
      </c>
      <c r="U13" s="416">
        <v>0</v>
      </c>
      <c r="V13" s="415">
        <v>0</v>
      </c>
      <c r="W13" s="415">
        <v>0</v>
      </c>
      <c r="X13" s="415">
        <v>0</v>
      </c>
      <c r="Y13" s="415">
        <v>0</v>
      </c>
      <c r="Z13" s="310" t="s">
        <v>542</v>
      </c>
      <c r="AA13" s="310" t="s">
        <v>542</v>
      </c>
      <c r="AB13" s="415">
        <v>0</v>
      </c>
      <c r="AC13" s="415">
        <v>0</v>
      </c>
      <c r="AD13" s="415">
        <v>0</v>
      </c>
    </row>
    <row r="14" spans="1:30" s="376" customFormat="1" x14ac:dyDescent="0.2">
      <c r="A14" s="418"/>
      <c r="B14" s="417" t="s">
        <v>550</v>
      </c>
      <c r="C14" s="310" t="s">
        <v>540</v>
      </c>
      <c r="D14" s="310" t="s">
        <v>541</v>
      </c>
      <c r="E14" s="322">
        <v>1255</v>
      </c>
      <c r="F14" s="322">
        <v>1.1599999999999999</v>
      </c>
      <c r="G14" s="322">
        <v>1.34</v>
      </c>
      <c r="H14" s="322">
        <v>2.5</v>
      </c>
      <c r="I14" s="415">
        <v>0</v>
      </c>
      <c r="J14" s="415">
        <v>0</v>
      </c>
      <c r="K14" s="415">
        <v>0</v>
      </c>
      <c r="L14" s="322">
        <v>3</v>
      </c>
      <c r="M14" s="416">
        <v>10107.212386588828</v>
      </c>
      <c r="N14" s="416">
        <v>10107.212386588828</v>
      </c>
      <c r="O14" s="415">
        <v>2.0076859981237095E-3</v>
      </c>
      <c r="P14" s="415">
        <v>2.0076859981237095E-3</v>
      </c>
      <c r="Q14" s="416">
        <v>0</v>
      </c>
      <c r="R14" s="416">
        <v>47010</v>
      </c>
      <c r="S14" s="415">
        <v>2.1938277737051202E-4</v>
      </c>
      <c r="T14" s="416">
        <v>0</v>
      </c>
      <c r="U14" s="416">
        <v>0</v>
      </c>
      <c r="V14" s="415">
        <v>0</v>
      </c>
      <c r="W14" s="415">
        <v>0</v>
      </c>
      <c r="X14" s="415">
        <v>0</v>
      </c>
      <c r="Y14" s="415">
        <v>0</v>
      </c>
      <c r="Z14" s="310" t="s">
        <v>542</v>
      </c>
      <c r="AA14" s="310" t="s">
        <v>542</v>
      </c>
      <c r="AB14" s="415">
        <v>0</v>
      </c>
      <c r="AC14" s="415">
        <v>0</v>
      </c>
      <c r="AD14" s="415">
        <v>0</v>
      </c>
    </row>
    <row r="15" spans="1:30" s="376" customFormat="1" x14ac:dyDescent="0.2">
      <c r="A15" s="418"/>
      <c r="B15" s="417" t="s">
        <v>551</v>
      </c>
      <c r="C15" s="310" t="s">
        <v>540</v>
      </c>
      <c r="D15" s="310" t="s">
        <v>541</v>
      </c>
      <c r="E15" s="322">
        <v>202</v>
      </c>
      <c r="F15" s="322">
        <v>0.2</v>
      </c>
      <c r="G15" s="322">
        <v>0.13</v>
      </c>
      <c r="H15" s="322">
        <v>0.33</v>
      </c>
      <c r="I15" s="415">
        <v>0</v>
      </c>
      <c r="J15" s="415">
        <v>0</v>
      </c>
      <c r="K15" s="415">
        <v>0</v>
      </c>
      <c r="L15" s="322">
        <v>1</v>
      </c>
      <c r="M15" s="416">
        <v>701.82263777216781</v>
      </c>
      <c r="N15" s="416">
        <v>701.82263777216781</v>
      </c>
      <c r="O15" s="415">
        <v>3.1721184280326627E-4</v>
      </c>
      <c r="P15" s="415">
        <v>3.1721184280326627E-4</v>
      </c>
      <c r="Q15" s="416">
        <v>0</v>
      </c>
      <c r="R15" s="416">
        <v>0</v>
      </c>
      <c r="S15" s="415">
        <v>0</v>
      </c>
      <c r="T15" s="416">
        <v>0</v>
      </c>
      <c r="U15" s="416">
        <v>0</v>
      </c>
      <c r="V15" s="415">
        <v>0</v>
      </c>
      <c r="W15" s="415">
        <v>0</v>
      </c>
      <c r="X15" s="415">
        <v>0</v>
      </c>
      <c r="Y15" s="415">
        <v>0</v>
      </c>
      <c r="Z15" s="310" t="s">
        <v>542</v>
      </c>
      <c r="AA15" s="310" t="s">
        <v>542</v>
      </c>
      <c r="AB15" s="415">
        <v>0</v>
      </c>
      <c r="AC15" s="415">
        <v>0</v>
      </c>
      <c r="AD15" s="415">
        <v>0</v>
      </c>
    </row>
    <row r="16" spans="1:30" s="376" customFormat="1" x14ac:dyDescent="0.2">
      <c r="A16" s="418"/>
      <c r="B16" s="417" t="s">
        <v>552</v>
      </c>
      <c r="C16" s="310" t="s">
        <v>540</v>
      </c>
      <c r="D16" s="310" t="s">
        <v>541</v>
      </c>
      <c r="E16" s="322">
        <v>395</v>
      </c>
      <c r="F16" s="322">
        <v>0</v>
      </c>
      <c r="G16" s="322">
        <v>1.72</v>
      </c>
      <c r="H16" s="322">
        <v>1.72</v>
      </c>
      <c r="I16" s="415">
        <v>0</v>
      </c>
      <c r="J16" s="415">
        <v>0</v>
      </c>
      <c r="K16" s="415">
        <v>0</v>
      </c>
      <c r="L16" s="322">
        <v>2</v>
      </c>
      <c r="M16" s="416">
        <v>3086.1802174187442</v>
      </c>
      <c r="N16" s="416">
        <v>3086.1802174187442</v>
      </c>
      <c r="O16" s="415">
        <v>6.1814891644259814E-4</v>
      </c>
      <c r="P16" s="415">
        <v>6.1814891644259814E-4</v>
      </c>
      <c r="Q16" s="416">
        <v>2</v>
      </c>
      <c r="R16" s="416">
        <v>25110</v>
      </c>
      <c r="S16" s="415">
        <v>1.4368026968632124E-4</v>
      </c>
      <c r="T16" s="416">
        <v>0</v>
      </c>
      <c r="U16" s="416">
        <v>0</v>
      </c>
      <c r="V16" s="415">
        <v>0</v>
      </c>
      <c r="W16" s="415">
        <v>0</v>
      </c>
      <c r="X16" s="415">
        <v>0</v>
      </c>
      <c r="Y16" s="415">
        <v>0</v>
      </c>
      <c r="Z16" s="310" t="s">
        <v>542</v>
      </c>
      <c r="AA16" s="310" t="s">
        <v>542</v>
      </c>
      <c r="AB16" s="415">
        <v>0</v>
      </c>
      <c r="AC16" s="415">
        <v>0</v>
      </c>
      <c r="AD16" s="415">
        <v>0</v>
      </c>
    </row>
    <row r="17" spans="1:30" s="376" customFormat="1" x14ac:dyDescent="0.2">
      <c r="A17" s="418"/>
      <c r="B17" s="417" t="s">
        <v>553</v>
      </c>
      <c r="C17" s="310" t="s">
        <v>540</v>
      </c>
      <c r="D17" s="310" t="s">
        <v>541</v>
      </c>
      <c r="E17" s="322">
        <v>1313</v>
      </c>
      <c r="F17" s="322">
        <v>3.08</v>
      </c>
      <c r="G17" s="322">
        <v>1.04</v>
      </c>
      <c r="H17" s="322">
        <v>4.12</v>
      </c>
      <c r="I17" s="415">
        <v>0</v>
      </c>
      <c r="J17" s="415">
        <v>0</v>
      </c>
      <c r="K17" s="415">
        <v>0</v>
      </c>
      <c r="L17" s="322">
        <v>7</v>
      </c>
      <c r="M17" s="416">
        <v>41434.738930072584</v>
      </c>
      <c r="N17" s="416">
        <v>41434.738930072584</v>
      </c>
      <c r="O17" s="415">
        <v>2.4316971521065526E-3</v>
      </c>
      <c r="P17" s="415">
        <v>2.4316971521065526E-3</v>
      </c>
      <c r="Q17" s="416">
        <v>0</v>
      </c>
      <c r="R17" s="416">
        <v>182679</v>
      </c>
      <c r="S17" s="415">
        <v>6.5814833211153608E-4</v>
      </c>
      <c r="T17" s="416">
        <v>0</v>
      </c>
      <c r="U17" s="416">
        <v>0</v>
      </c>
      <c r="V17" s="415">
        <v>0</v>
      </c>
      <c r="W17" s="415">
        <v>0</v>
      </c>
      <c r="X17" s="415">
        <v>0</v>
      </c>
      <c r="Y17" s="415">
        <v>0</v>
      </c>
      <c r="Z17" s="310" t="s">
        <v>542</v>
      </c>
      <c r="AA17" s="310" t="s">
        <v>542</v>
      </c>
      <c r="AB17" s="415">
        <v>0</v>
      </c>
      <c r="AC17" s="415">
        <v>0</v>
      </c>
      <c r="AD17" s="415">
        <v>0</v>
      </c>
    </row>
    <row r="18" spans="1:30" s="376" customFormat="1" x14ac:dyDescent="0.2">
      <c r="A18" s="418"/>
      <c r="B18" s="417" t="s">
        <v>554</v>
      </c>
      <c r="C18" s="310" t="s">
        <v>540</v>
      </c>
      <c r="D18" s="310" t="s">
        <v>541</v>
      </c>
      <c r="E18" s="322">
        <v>19</v>
      </c>
      <c r="F18" s="322">
        <v>0</v>
      </c>
      <c r="G18" s="322">
        <v>0.65</v>
      </c>
      <c r="H18" s="322">
        <v>0.65</v>
      </c>
      <c r="I18" s="415">
        <v>0</v>
      </c>
      <c r="J18" s="415">
        <v>0</v>
      </c>
      <c r="K18" s="415">
        <v>0</v>
      </c>
      <c r="L18" s="322">
        <v>1</v>
      </c>
      <c r="M18" s="416">
        <v>48.333828147680656</v>
      </c>
      <c r="N18" s="416">
        <v>48.333828147680656</v>
      </c>
      <c r="O18" s="415">
        <v>2.6305574472237846E-5</v>
      </c>
      <c r="P18" s="415">
        <v>2.6305574472237846E-5</v>
      </c>
      <c r="Q18" s="416">
        <v>1</v>
      </c>
      <c r="R18" s="416">
        <v>330</v>
      </c>
      <c r="S18" s="415">
        <v>1.5449491364120565E-6</v>
      </c>
      <c r="T18" s="416">
        <v>0</v>
      </c>
      <c r="U18" s="416">
        <v>0</v>
      </c>
      <c r="V18" s="415">
        <v>0</v>
      </c>
      <c r="W18" s="415">
        <v>0</v>
      </c>
      <c r="X18" s="415">
        <v>0</v>
      </c>
      <c r="Y18" s="415">
        <v>0</v>
      </c>
      <c r="Z18" s="310" t="s">
        <v>542</v>
      </c>
      <c r="AA18" s="310" t="s">
        <v>542</v>
      </c>
      <c r="AB18" s="415">
        <v>0</v>
      </c>
      <c r="AC18" s="415">
        <v>0</v>
      </c>
      <c r="AD18" s="415">
        <v>0</v>
      </c>
    </row>
    <row r="19" spans="1:30" s="376" customFormat="1" x14ac:dyDescent="0.2">
      <c r="A19" s="418"/>
      <c r="B19" s="417" t="s">
        <v>555</v>
      </c>
      <c r="C19" s="310" t="s">
        <v>556</v>
      </c>
      <c r="D19" s="310" t="s">
        <v>541</v>
      </c>
      <c r="E19" s="322">
        <v>2840.5</v>
      </c>
      <c r="F19" s="322">
        <v>9.4499999999999993</v>
      </c>
      <c r="G19" s="322">
        <v>0.83</v>
      </c>
      <c r="H19" s="322">
        <v>10.28</v>
      </c>
      <c r="I19" s="415">
        <v>8.6565456450727911</v>
      </c>
      <c r="J19" s="415">
        <v>9.4456736742054161</v>
      </c>
      <c r="K19" s="415">
        <v>2.1612937730835626</v>
      </c>
      <c r="L19" s="322">
        <v>12</v>
      </c>
      <c r="M19" s="416">
        <v>545357.78713417472</v>
      </c>
      <c r="N19" s="416">
        <v>545357.78713417472</v>
      </c>
      <c r="O19" s="415">
        <v>1.5441607551077905E-2</v>
      </c>
      <c r="P19" s="415">
        <v>1.5441607551077905E-2</v>
      </c>
      <c r="Q19" s="416">
        <v>6</v>
      </c>
      <c r="R19" s="416">
        <v>124785</v>
      </c>
      <c r="S19" s="415">
        <v>5.1446806242521476E-4</v>
      </c>
      <c r="T19" s="416">
        <v>3</v>
      </c>
      <c r="U19" s="416">
        <v>1</v>
      </c>
      <c r="V19" s="415">
        <v>2.0333075584319075E-2</v>
      </c>
      <c r="W19" s="415">
        <v>2.0333075584319075E-2</v>
      </c>
      <c r="X19" s="415">
        <v>2.2216368581605382E-3</v>
      </c>
      <c r="Y19" s="415">
        <v>2.2216368581605382E-3</v>
      </c>
      <c r="Z19" s="310" t="s">
        <v>542</v>
      </c>
      <c r="AA19" s="310" t="s">
        <v>545</v>
      </c>
      <c r="AB19" s="415">
        <v>2.951871601126991</v>
      </c>
      <c r="AC19" s="415">
        <v>9.4456736742054161</v>
      </c>
      <c r="AD19" s="415">
        <v>2.1612937730835626</v>
      </c>
    </row>
    <row r="20" spans="1:30" s="376" customFormat="1" x14ac:dyDescent="0.2">
      <c r="A20" s="418"/>
      <c r="B20" s="417" t="s">
        <v>557</v>
      </c>
      <c r="C20" s="310" t="s">
        <v>556</v>
      </c>
      <c r="D20" s="310" t="s">
        <v>541</v>
      </c>
      <c r="E20" s="322">
        <v>943</v>
      </c>
      <c r="F20" s="322">
        <v>4.87</v>
      </c>
      <c r="G20" s="322">
        <v>1.26</v>
      </c>
      <c r="H20" s="322">
        <v>6.13</v>
      </c>
      <c r="I20" s="415">
        <v>2.7011160938770642</v>
      </c>
      <c r="J20" s="415">
        <v>0.66692537458653145</v>
      </c>
      <c r="K20" s="415">
        <v>0.55588852535413291</v>
      </c>
      <c r="L20" s="322">
        <v>4</v>
      </c>
      <c r="M20" s="416">
        <v>68913.445356415396</v>
      </c>
      <c r="N20" s="416">
        <v>68913.445356415396</v>
      </c>
      <c r="O20" s="415">
        <v>2.9910873551918689E-3</v>
      </c>
      <c r="P20" s="415">
        <v>2.9910873551918689E-3</v>
      </c>
      <c r="Q20" s="416">
        <v>1</v>
      </c>
      <c r="R20" s="416">
        <v>57440</v>
      </c>
      <c r="S20" s="415">
        <v>1.4677016795914538E-4</v>
      </c>
      <c r="T20" s="416">
        <v>1</v>
      </c>
      <c r="U20" s="416">
        <v>0</v>
      </c>
      <c r="V20" s="415">
        <v>1.4198082563626798E-3</v>
      </c>
      <c r="W20" s="415">
        <v>1.4198082563626798E-3</v>
      </c>
      <c r="X20" s="415">
        <v>0</v>
      </c>
      <c r="Y20" s="415">
        <v>0</v>
      </c>
      <c r="Z20" s="310" t="s">
        <v>542</v>
      </c>
      <c r="AA20" s="310" t="s">
        <v>542</v>
      </c>
      <c r="AB20" s="415">
        <v>0.54756568183385856</v>
      </c>
      <c r="AC20" s="415">
        <v>0.66692537458653145</v>
      </c>
      <c r="AD20" s="415">
        <v>0.55588852535413291</v>
      </c>
    </row>
    <row r="21" spans="1:30" s="360" customFormat="1" x14ac:dyDescent="0.2">
      <c r="A21" s="418"/>
      <c r="B21" s="417" t="s">
        <v>558</v>
      </c>
      <c r="C21" s="310" t="s">
        <v>556</v>
      </c>
      <c r="D21" s="310" t="s">
        <v>541</v>
      </c>
      <c r="E21" s="322">
        <v>1</v>
      </c>
      <c r="F21" s="322">
        <v>0</v>
      </c>
      <c r="G21" s="322">
        <v>1.24</v>
      </c>
      <c r="H21" s="322">
        <v>1.24</v>
      </c>
      <c r="I21" s="415">
        <v>6.3662981634946538</v>
      </c>
      <c r="J21" s="415">
        <v>0.75427203064424497</v>
      </c>
      <c r="K21" s="415">
        <v>0</v>
      </c>
      <c r="L21" s="322">
        <v>1</v>
      </c>
      <c r="M21" s="416">
        <v>7.0069741034122561</v>
      </c>
      <c r="N21" s="416">
        <v>7.0069741034122561</v>
      </c>
      <c r="O21" s="415">
        <v>1.5391663358492329E-6</v>
      </c>
      <c r="P21" s="415">
        <v>1.5391663358492329E-6</v>
      </c>
      <c r="Q21" s="416">
        <v>4</v>
      </c>
      <c r="R21" s="416">
        <v>0</v>
      </c>
      <c r="S21" s="415">
        <v>0</v>
      </c>
      <c r="T21" s="416">
        <v>0</v>
      </c>
      <c r="U21" s="416">
        <v>0</v>
      </c>
      <c r="V21" s="415">
        <v>0</v>
      </c>
      <c r="W21" s="415">
        <v>0</v>
      </c>
      <c r="X21" s="415">
        <v>0</v>
      </c>
      <c r="Y21" s="415">
        <v>0</v>
      </c>
      <c r="Z21" s="310" t="s">
        <v>542</v>
      </c>
      <c r="AA21" s="310" t="s">
        <v>542</v>
      </c>
      <c r="AB21" s="415">
        <v>6.4587539743604561</v>
      </c>
      <c r="AC21" s="415">
        <v>0.75427203064424497</v>
      </c>
      <c r="AD21" s="415">
        <v>0</v>
      </c>
    </row>
    <row r="22" spans="1:30" s="376" customFormat="1" x14ac:dyDescent="0.2">
      <c r="A22" s="418"/>
      <c r="B22" s="417" t="s">
        <v>559</v>
      </c>
      <c r="C22" s="310" t="s">
        <v>556</v>
      </c>
      <c r="D22" s="310" t="s">
        <v>541</v>
      </c>
      <c r="E22" s="322">
        <v>3500</v>
      </c>
      <c r="F22" s="322">
        <v>12.98</v>
      </c>
      <c r="G22" s="322">
        <v>2.2599999999999998</v>
      </c>
      <c r="H22" s="322">
        <v>15.24</v>
      </c>
      <c r="I22" s="415">
        <v>7.4781991236615326</v>
      </c>
      <c r="J22" s="415">
        <v>0.7549169407823999</v>
      </c>
      <c r="K22" s="415">
        <v>3.9968734457345412</v>
      </c>
      <c r="L22" s="322">
        <v>7</v>
      </c>
      <c r="M22" s="416">
        <v>62381.307790215877</v>
      </c>
      <c r="N22" s="416">
        <v>62381.307790215877</v>
      </c>
      <c r="O22" s="415">
        <v>5.8920805603872219E-3</v>
      </c>
      <c r="P22" s="415">
        <v>5.8920805603872219E-3</v>
      </c>
      <c r="Q22" s="416">
        <v>3</v>
      </c>
      <c r="R22" s="416">
        <v>330275</v>
      </c>
      <c r="S22" s="415">
        <v>1.535679441593584E-3</v>
      </c>
      <c r="T22" s="416">
        <v>1</v>
      </c>
      <c r="U22" s="416">
        <v>0</v>
      </c>
      <c r="V22" s="415">
        <v>4.6008585282351043E-3</v>
      </c>
      <c r="W22" s="415">
        <v>4.6008585282351043E-3</v>
      </c>
      <c r="X22" s="415">
        <v>0</v>
      </c>
      <c r="Y22" s="415">
        <v>0</v>
      </c>
      <c r="Z22" s="310" t="s">
        <v>542</v>
      </c>
      <c r="AA22" s="310" t="s">
        <v>542</v>
      </c>
      <c r="AB22" s="415">
        <v>2.5413471307372757</v>
      </c>
      <c r="AC22" s="415">
        <v>0.7549169407823999</v>
      </c>
      <c r="AD22" s="415">
        <v>3.9968734457345412</v>
      </c>
    </row>
    <row r="23" spans="1:30" s="376" customFormat="1" x14ac:dyDescent="0.2">
      <c r="A23" s="418"/>
      <c r="B23" s="417" t="s">
        <v>560</v>
      </c>
      <c r="C23" s="310" t="s">
        <v>556</v>
      </c>
      <c r="D23" s="310" t="s">
        <v>541</v>
      </c>
      <c r="E23" s="322">
        <v>1468</v>
      </c>
      <c r="F23" s="322">
        <v>6.01</v>
      </c>
      <c r="G23" s="322">
        <v>0.99</v>
      </c>
      <c r="H23" s="322">
        <v>7</v>
      </c>
      <c r="I23" s="415">
        <v>4.3517655046064609</v>
      </c>
      <c r="J23" s="415">
        <v>2.9533941356545568</v>
      </c>
      <c r="K23" s="415">
        <v>1.4434210079214038</v>
      </c>
      <c r="L23" s="322">
        <v>8</v>
      </c>
      <c r="M23" s="416">
        <v>150767.40998739554</v>
      </c>
      <c r="N23" s="416">
        <v>116544.80998739557</v>
      </c>
      <c r="O23" s="415">
        <v>4.4778190802548115E-3</v>
      </c>
      <c r="P23" s="415">
        <v>2.9421396386612279E-3</v>
      </c>
      <c r="Q23" s="416">
        <v>0</v>
      </c>
      <c r="R23" s="416">
        <v>73685</v>
      </c>
      <c r="S23" s="415">
        <v>2.4255701441669287E-4</v>
      </c>
      <c r="T23" s="416">
        <v>1</v>
      </c>
      <c r="U23" s="416">
        <v>0</v>
      </c>
      <c r="V23" s="415">
        <v>2.2648954339800748E-3</v>
      </c>
      <c r="W23" s="415">
        <v>0</v>
      </c>
      <c r="X23" s="415">
        <v>0</v>
      </c>
      <c r="Y23" s="415">
        <v>0</v>
      </c>
      <c r="Z23" s="310" t="s">
        <v>542</v>
      </c>
      <c r="AA23" s="310" t="s">
        <v>542</v>
      </c>
      <c r="AB23" s="415">
        <v>1.7254057457788867</v>
      </c>
      <c r="AC23" s="415">
        <v>2.9533941356545568</v>
      </c>
      <c r="AD23" s="415">
        <v>1.4434210079214038</v>
      </c>
    </row>
    <row r="24" spans="1:30" s="376" customFormat="1" x14ac:dyDescent="0.2">
      <c r="A24" s="418"/>
      <c r="B24" s="417" t="s">
        <v>561</v>
      </c>
      <c r="C24" s="310" t="s">
        <v>556</v>
      </c>
      <c r="D24" s="310" t="s">
        <v>541</v>
      </c>
      <c r="E24" s="322">
        <v>2846.5</v>
      </c>
      <c r="F24" s="322">
        <v>7.2</v>
      </c>
      <c r="G24" s="322">
        <v>1.88</v>
      </c>
      <c r="H24" s="322">
        <v>9.08</v>
      </c>
      <c r="I24" s="415">
        <v>12.414738241797128</v>
      </c>
      <c r="J24" s="415">
        <v>6.4074493323912991</v>
      </c>
      <c r="K24" s="415">
        <v>1.9573829677968173</v>
      </c>
      <c r="L24" s="322">
        <v>7</v>
      </c>
      <c r="M24" s="416">
        <v>229974.89648359158</v>
      </c>
      <c r="N24" s="416">
        <v>229974.89648359158</v>
      </c>
      <c r="O24" s="415">
        <v>6.4130185330484599E-3</v>
      </c>
      <c r="P24" s="415">
        <v>6.4130185330484599E-3</v>
      </c>
      <c r="Q24" s="416">
        <v>9</v>
      </c>
      <c r="R24" s="416">
        <v>70254</v>
      </c>
      <c r="S24" s="415">
        <v>4.4340040215026019E-4</v>
      </c>
      <c r="T24" s="416">
        <v>1</v>
      </c>
      <c r="U24" s="416">
        <v>0</v>
      </c>
      <c r="V24" s="415">
        <v>5.7842895667267391E-3</v>
      </c>
      <c r="W24" s="415">
        <v>5.7842895667267391E-3</v>
      </c>
      <c r="X24" s="415">
        <v>0</v>
      </c>
      <c r="Y24" s="415">
        <v>0</v>
      </c>
      <c r="Z24" s="310" t="s">
        <v>542</v>
      </c>
      <c r="AA24" s="310" t="s">
        <v>542</v>
      </c>
      <c r="AB24" s="415">
        <v>4.7584683729042965</v>
      </c>
      <c r="AC24" s="415">
        <v>6.4074493323912991</v>
      </c>
      <c r="AD24" s="415">
        <v>1.9573829677968173</v>
      </c>
    </row>
    <row r="25" spans="1:30" s="376" customFormat="1" x14ac:dyDescent="0.2">
      <c r="A25" s="418"/>
      <c r="B25" s="417" t="s">
        <v>562</v>
      </c>
      <c r="C25" s="310" t="s">
        <v>556</v>
      </c>
      <c r="D25" s="310" t="s">
        <v>541</v>
      </c>
      <c r="E25" s="322">
        <v>1</v>
      </c>
      <c r="F25" s="322">
        <v>0</v>
      </c>
      <c r="G25" s="322">
        <v>1.19</v>
      </c>
      <c r="H25" s="322">
        <v>1.19</v>
      </c>
      <c r="I25" s="415">
        <v>13.496932059502893</v>
      </c>
      <c r="J25" s="415">
        <v>0.96002986368491361</v>
      </c>
      <c r="K25" s="415">
        <v>0</v>
      </c>
      <c r="L25" s="322">
        <v>1</v>
      </c>
      <c r="M25" s="416">
        <v>7.0069741034122561</v>
      </c>
      <c r="N25" s="416">
        <v>7.0069741034122561</v>
      </c>
      <c r="O25" s="415">
        <v>1.5391663358492329E-6</v>
      </c>
      <c r="P25" s="415">
        <v>1.5391663358492329E-6</v>
      </c>
      <c r="Q25" s="416">
        <v>4</v>
      </c>
      <c r="R25" s="416">
        <v>0</v>
      </c>
      <c r="S25" s="415">
        <v>0</v>
      </c>
      <c r="T25" s="416">
        <v>0</v>
      </c>
      <c r="U25" s="416">
        <v>0</v>
      </c>
      <c r="V25" s="415">
        <v>0</v>
      </c>
      <c r="W25" s="415">
        <v>0</v>
      </c>
      <c r="X25" s="415">
        <v>0</v>
      </c>
      <c r="Y25" s="415">
        <v>0</v>
      </c>
      <c r="Z25" s="310" t="s">
        <v>542</v>
      </c>
      <c r="AA25" s="310" t="s">
        <v>542</v>
      </c>
      <c r="AB25" s="415">
        <v>8.220637178185644</v>
      </c>
      <c r="AC25" s="415">
        <v>0.96002986368491361</v>
      </c>
      <c r="AD25" s="415">
        <v>0</v>
      </c>
    </row>
    <row r="26" spans="1:30" s="376" customFormat="1" x14ac:dyDescent="0.2">
      <c r="A26" s="418"/>
      <c r="B26" s="417" t="s">
        <v>563</v>
      </c>
      <c r="C26" s="310" t="s">
        <v>556</v>
      </c>
      <c r="D26" s="310" t="s">
        <v>541</v>
      </c>
      <c r="E26" s="322">
        <v>1461</v>
      </c>
      <c r="F26" s="322">
        <v>5.75</v>
      </c>
      <c r="G26" s="322">
        <v>0.48</v>
      </c>
      <c r="H26" s="322">
        <v>6.23</v>
      </c>
      <c r="I26" s="415">
        <v>4.653137174025713</v>
      </c>
      <c r="J26" s="415">
        <v>3.6004027825732452</v>
      </c>
      <c r="K26" s="415">
        <v>0.168226931557419</v>
      </c>
      <c r="L26" s="322">
        <v>7</v>
      </c>
      <c r="M26" s="416">
        <v>217016.88235829122</v>
      </c>
      <c r="N26" s="416">
        <v>18029.001399999997</v>
      </c>
      <c r="O26" s="415">
        <v>4.7061537298704664E-3</v>
      </c>
      <c r="P26" s="415">
        <v>2.0768751240787277E-4</v>
      </c>
      <c r="Q26" s="416">
        <v>7</v>
      </c>
      <c r="R26" s="416">
        <v>10140</v>
      </c>
      <c r="S26" s="415">
        <v>4.016867754671347E-5</v>
      </c>
      <c r="T26" s="416">
        <v>1</v>
      </c>
      <c r="U26" s="416">
        <v>0</v>
      </c>
      <c r="V26" s="415">
        <v>2.2540807900251906E-3</v>
      </c>
      <c r="W26" s="415">
        <v>2.2540807900251906E-3</v>
      </c>
      <c r="X26" s="415">
        <v>0</v>
      </c>
      <c r="Y26" s="415">
        <v>0</v>
      </c>
      <c r="Z26" s="310" t="s">
        <v>542</v>
      </c>
      <c r="AA26" s="310" t="s">
        <v>542</v>
      </c>
      <c r="AB26" s="415">
        <v>1.4543168461857345</v>
      </c>
      <c r="AC26" s="415">
        <v>3.6004027825732452</v>
      </c>
      <c r="AD26" s="415">
        <v>0.168226931557419</v>
      </c>
    </row>
    <row r="27" spans="1:30" s="376" customFormat="1" x14ac:dyDescent="0.2">
      <c r="A27" s="418"/>
      <c r="B27" s="417" t="s">
        <v>564</v>
      </c>
      <c r="C27" s="310" t="s">
        <v>556</v>
      </c>
      <c r="D27" s="310" t="s">
        <v>541</v>
      </c>
      <c r="E27" s="322">
        <v>1048.5</v>
      </c>
      <c r="F27" s="322">
        <v>3.59</v>
      </c>
      <c r="G27" s="322">
        <v>3.39</v>
      </c>
      <c r="H27" s="322">
        <v>6.98</v>
      </c>
      <c r="I27" s="415">
        <v>3.1753167839917955</v>
      </c>
      <c r="J27" s="415">
        <v>0.79048640621452615</v>
      </c>
      <c r="K27" s="415">
        <v>0.67950675747760014</v>
      </c>
      <c r="L27" s="322">
        <v>6</v>
      </c>
      <c r="M27" s="416">
        <v>52189.033832772577</v>
      </c>
      <c r="N27" s="416">
        <v>24551.611399999998</v>
      </c>
      <c r="O27" s="415">
        <v>1.781128350521506E-3</v>
      </c>
      <c r="P27" s="415">
        <v>1.8919447124502044E-4</v>
      </c>
      <c r="Q27" s="416">
        <v>0</v>
      </c>
      <c r="R27" s="416">
        <v>44862</v>
      </c>
      <c r="S27" s="415">
        <v>1.8848379464227088E-4</v>
      </c>
      <c r="T27" s="416">
        <v>0</v>
      </c>
      <c r="U27" s="416">
        <v>1</v>
      </c>
      <c r="V27" s="415">
        <v>0</v>
      </c>
      <c r="W27" s="415">
        <v>0</v>
      </c>
      <c r="X27" s="415">
        <v>1.0196664300319573E-3</v>
      </c>
      <c r="Y27" s="415">
        <v>0</v>
      </c>
      <c r="Z27" s="310" t="s">
        <v>542</v>
      </c>
      <c r="AA27" s="310" t="s">
        <v>542</v>
      </c>
      <c r="AB27" s="415">
        <v>0.95287258956167431</v>
      </c>
      <c r="AC27" s="415">
        <v>0.79048640621452615</v>
      </c>
      <c r="AD27" s="415">
        <v>0.67950675747760014</v>
      </c>
    </row>
    <row r="28" spans="1:30" s="376" customFormat="1" x14ac:dyDescent="0.2">
      <c r="A28" s="418"/>
      <c r="B28" s="417" t="s">
        <v>565</v>
      </c>
      <c r="C28" s="310" t="s">
        <v>556</v>
      </c>
      <c r="D28" s="310" t="s">
        <v>541</v>
      </c>
      <c r="E28" s="322">
        <v>1391.5</v>
      </c>
      <c r="F28" s="322">
        <v>4.63</v>
      </c>
      <c r="G28" s="322">
        <v>0.2</v>
      </c>
      <c r="H28" s="322">
        <v>4.83</v>
      </c>
      <c r="I28" s="415">
        <v>3.7937418385176334</v>
      </c>
      <c r="J28" s="415">
        <v>6.4047927704417207</v>
      </c>
      <c r="K28" s="415">
        <v>0.47874408087788067</v>
      </c>
      <c r="L28" s="322">
        <v>4</v>
      </c>
      <c r="M28" s="416">
        <v>462287.93842584954</v>
      </c>
      <c r="N28" s="416">
        <v>424549.66440000001</v>
      </c>
      <c r="O28" s="415">
        <v>6.5761285491850729E-3</v>
      </c>
      <c r="P28" s="415">
        <v>4.4008339635438348E-3</v>
      </c>
      <c r="Q28" s="416">
        <v>1</v>
      </c>
      <c r="R28" s="416">
        <v>34555</v>
      </c>
      <c r="S28" s="415">
        <v>1.8848379464227088E-4</v>
      </c>
      <c r="T28" s="416">
        <v>0</v>
      </c>
      <c r="U28" s="416">
        <v>0</v>
      </c>
      <c r="V28" s="415">
        <v>0</v>
      </c>
      <c r="W28" s="415">
        <v>0</v>
      </c>
      <c r="X28" s="415">
        <v>0</v>
      </c>
      <c r="Y28" s="415">
        <v>0</v>
      </c>
      <c r="Z28" s="310" t="s">
        <v>545</v>
      </c>
      <c r="AA28" s="310" t="s">
        <v>542</v>
      </c>
      <c r="AB28" s="415">
        <v>1.1567166347126105</v>
      </c>
      <c r="AC28" s="415">
        <v>6.4047927704417207</v>
      </c>
      <c r="AD28" s="415">
        <v>0.47874408087788067</v>
      </c>
    </row>
    <row r="29" spans="1:30" s="376" customFormat="1" x14ac:dyDescent="0.2">
      <c r="A29" s="418"/>
      <c r="B29" s="417" t="s">
        <v>566</v>
      </c>
      <c r="C29" s="310" t="s">
        <v>556</v>
      </c>
      <c r="D29" s="310" t="s">
        <v>541</v>
      </c>
      <c r="E29" s="322">
        <v>1291.5</v>
      </c>
      <c r="F29" s="322">
        <v>3.71</v>
      </c>
      <c r="G29" s="322">
        <v>0.19</v>
      </c>
      <c r="H29" s="322">
        <v>3.9</v>
      </c>
      <c r="I29" s="415">
        <v>3.7754314418393569</v>
      </c>
      <c r="J29" s="415">
        <v>10.401730056086112</v>
      </c>
      <c r="K29" s="415">
        <v>0.59380178728735855</v>
      </c>
      <c r="L29" s="322">
        <v>5</v>
      </c>
      <c r="M29" s="416">
        <v>760858.51315813081</v>
      </c>
      <c r="N29" s="416">
        <v>81556.004300000001</v>
      </c>
      <c r="O29" s="415">
        <v>6.0666625193686267E-3</v>
      </c>
      <c r="P29" s="415">
        <v>2.0853568948376298E-3</v>
      </c>
      <c r="Q29" s="416">
        <v>3</v>
      </c>
      <c r="R29" s="416">
        <v>43435</v>
      </c>
      <c r="S29" s="415">
        <v>1.9157369291509502E-4</v>
      </c>
      <c r="T29" s="416">
        <v>0</v>
      </c>
      <c r="U29" s="416">
        <v>0</v>
      </c>
      <c r="V29" s="415">
        <v>0</v>
      </c>
      <c r="W29" s="415">
        <v>0</v>
      </c>
      <c r="X29" s="415">
        <v>0</v>
      </c>
      <c r="Y29" s="415">
        <v>0</v>
      </c>
      <c r="Z29" s="310" t="s">
        <v>545</v>
      </c>
      <c r="AA29" s="310" t="s">
        <v>542</v>
      </c>
      <c r="AB29" s="415">
        <v>1.0593691837664883</v>
      </c>
      <c r="AC29" s="415">
        <v>10.401730056086112</v>
      </c>
      <c r="AD29" s="415">
        <v>0.59380178728735855</v>
      </c>
    </row>
    <row r="30" spans="1:30" s="376" customFormat="1" x14ac:dyDescent="0.2">
      <c r="A30" s="418"/>
      <c r="B30" s="417" t="s">
        <v>567</v>
      </c>
      <c r="C30" s="310" t="s">
        <v>556</v>
      </c>
      <c r="D30" s="310" t="s">
        <v>541</v>
      </c>
      <c r="E30" s="322">
        <v>1443.5</v>
      </c>
      <c r="F30" s="322">
        <v>4.2</v>
      </c>
      <c r="G30" s="322">
        <v>0.2</v>
      </c>
      <c r="H30" s="322">
        <v>4.4000000000000004</v>
      </c>
      <c r="I30" s="415">
        <v>4.2889300736479967</v>
      </c>
      <c r="J30" s="415">
        <v>0.64479617054791538</v>
      </c>
      <c r="K30" s="415">
        <v>0.41745637206576919</v>
      </c>
      <c r="L30" s="322">
        <v>4</v>
      </c>
      <c r="M30" s="416">
        <v>48567.879528053723</v>
      </c>
      <c r="N30" s="416">
        <v>9458.0989999999983</v>
      </c>
      <c r="O30" s="415">
        <v>2.4823007064381391E-3</v>
      </c>
      <c r="P30" s="415">
        <v>3.0361340428769734E-4</v>
      </c>
      <c r="Q30" s="416">
        <v>3</v>
      </c>
      <c r="R30" s="416">
        <v>31444</v>
      </c>
      <c r="S30" s="415">
        <v>1.4677016795914538E-4</v>
      </c>
      <c r="T30" s="416">
        <v>0</v>
      </c>
      <c r="U30" s="416">
        <v>0</v>
      </c>
      <c r="V30" s="415">
        <v>0</v>
      </c>
      <c r="W30" s="415">
        <v>0</v>
      </c>
      <c r="X30" s="415">
        <v>0</v>
      </c>
      <c r="Y30" s="415">
        <v>0</v>
      </c>
      <c r="Z30" s="310" t="s">
        <v>542</v>
      </c>
      <c r="AA30" s="310" t="s">
        <v>542</v>
      </c>
      <c r="AB30" s="415">
        <v>1.1498504129441633</v>
      </c>
      <c r="AC30" s="415">
        <v>0.64479617054791538</v>
      </c>
      <c r="AD30" s="415">
        <v>0.41745637206576919</v>
      </c>
    </row>
    <row r="31" spans="1:30" s="376" customFormat="1" x14ac:dyDescent="0.2">
      <c r="A31" s="418"/>
      <c r="B31" s="417" t="s">
        <v>568</v>
      </c>
      <c r="C31" s="310" t="s">
        <v>556</v>
      </c>
      <c r="D31" s="310" t="s">
        <v>541</v>
      </c>
      <c r="E31" s="322">
        <v>1240</v>
      </c>
      <c r="F31" s="322">
        <v>6.97</v>
      </c>
      <c r="G31" s="322">
        <v>0.88</v>
      </c>
      <c r="H31" s="322">
        <v>7.85</v>
      </c>
      <c r="I31" s="415">
        <v>3.6910560686225522</v>
      </c>
      <c r="J31" s="415">
        <v>1.0092420775942958</v>
      </c>
      <c r="K31" s="415">
        <v>0.56453966795992205</v>
      </c>
      <c r="L31" s="322">
        <v>2</v>
      </c>
      <c r="M31" s="416">
        <v>57729.238562539198</v>
      </c>
      <c r="N31" s="416">
        <v>25401.183199999999</v>
      </c>
      <c r="O31" s="415">
        <v>2.0057977196018249E-3</v>
      </c>
      <c r="P31" s="415">
        <v>1.4368026968632124E-4</v>
      </c>
      <c r="Q31" s="416">
        <v>5</v>
      </c>
      <c r="R31" s="416">
        <v>32292</v>
      </c>
      <c r="S31" s="415">
        <v>1.7457925241456238E-4</v>
      </c>
      <c r="T31" s="416">
        <v>1</v>
      </c>
      <c r="U31" s="416">
        <v>0</v>
      </c>
      <c r="V31" s="415">
        <v>1.9080121834688898E-3</v>
      </c>
      <c r="W31" s="415">
        <v>1.9080121834688898E-3</v>
      </c>
      <c r="X31" s="415">
        <v>0</v>
      </c>
      <c r="Y31" s="415">
        <v>0</v>
      </c>
      <c r="Z31" s="310" t="s">
        <v>542</v>
      </c>
      <c r="AA31" s="310" t="s">
        <v>542</v>
      </c>
      <c r="AB31" s="415">
        <v>1.3006859685438559</v>
      </c>
      <c r="AC31" s="415">
        <v>1.0092420775942958</v>
      </c>
      <c r="AD31" s="415">
        <v>0.56453966795992205</v>
      </c>
    </row>
    <row r="32" spans="1:30" s="376" customFormat="1" x14ac:dyDescent="0.2">
      <c r="A32" s="418"/>
      <c r="B32" s="417" t="s">
        <v>569</v>
      </c>
      <c r="C32" s="310" t="s">
        <v>556</v>
      </c>
      <c r="D32" s="310" t="s">
        <v>541</v>
      </c>
      <c r="E32" s="322">
        <v>1475.5</v>
      </c>
      <c r="F32" s="322">
        <v>5.22</v>
      </c>
      <c r="G32" s="322">
        <v>0.26</v>
      </c>
      <c r="H32" s="322">
        <v>5.4799999999999995</v>
      </c>
      <c r="I32" s="415">
        <v>5.0567920140717986</v>
      </c>
      <c r="J32" s="415">
        <v>1.4581968224684949</v>
      </c>
      <c r="K32" s="415">
        <v>0.4560564002317487</v>
      </c>
      <c r="L32" s="322">
        <v>10</v>
      </c>
      <c r="M32" s="416">
        <v>83148.506081755797</v>
      </c>
      <c r="N32" s="416">
        <v>44210.922500000008</v>
      </c>
      <c r="O32" s="415">
        <v>2.6080875379192034E-3</v>
      </c>
      <c r="P32" s="415">
        <v>3.6525687483053836E-4</v>
      </c>
      <c r="Q32" s="416">
        <v>2</v>
      </c>
      <c r="R32" s="416">
        <v>26005</v>
      </c>
      <c r="S32" s="415">
        <v>1.2977572745861274E-4</v>
      </c>
      <c r="T32" s="416">
        <v>0</v>
      </c>
      <c r="U32" s="416">
        <v>0</v>
      </c>
      <c r="V32" s="415">
        <v>0</v>
      </c>
      <c r="W32" s="415">
        <v>0</v>
      </c>
      <c r="X32" s="415">
        <v>1.5449491364120565E-6</v>
      </c>
      <c r="Y32" s="415">
        <v>1.5449491364120565E-6</v>
      </c>
      <c r="Z32" s="310" t="s">
        <v>542</v>
      </c>
      <c r="AA32" s="310" t="s">
        <v>542</v>
      </c>
      <c r="AB32" s="415">
        <v>1.5525734709677643</v>
      </c>
      <c r="AC32" s="415">
        <v>1.4581968224684949</v>
      </c>
      <c r="AD32" s="415">
        <v>0.4560564002317487</v>
      </c>
    </row>
    <row r="33" spans="1:30" s="376" customFormat="1" x14ac:dyDescent="0.2">
      <c r="A33" s="418"/>
      <c r="B33" s="417" t="s">
        <v>570</v>
      </c>
      <c r="C33" s="310" t="s">
        <v>571</v>
      </c>
      <c r="D33" s="310" t="s">
        <v>541</v>
      </c>
      <c r="E33" s="322">
        <v>17</v>
      </c>
      <c r="F33" s="322">
        <v>0.13</v>
      </c>
      <c r="G33" s="322">
        <v>0.09</v>
      </c>
      <c r="H33" s="322">
        <v>0.22</v>
      </c>
      <c r="I33" s="415">
        <v>0</v>
      </c>
      <c r="J33" s="415">
        <v>0</v>
      </c>
      <c r="K33" s="415">
        <v>0</v>
      </c>
      <c r="L33" s="322">
        <v>0</v>
      </c>
      <c r="M33" s="416">
        <v>0</v>
      </c>
      <c r="N33" s="416">
        <v>0</v>
      </c>
      <c r="O33" s="415">
        <v>0</v>
      </c>
      <c r="P33" s="415">
        <v>0</v>
      </c>
      <c r="Q33" s="416">
        <v>5</v>
      </c>
      <c r="R33" s="416">
        <v>0</v>
      </c>
      <c r="S33" s="415">
        <v>0</v>
      </c>
      <c r="T33" s="416">
        <v>0</v>
      </c>
      <c r="U33" s="416">
        <v>0</v>
      </c>
      <c r="V33" s="415">
        <v>0</v>
      </c>
      <c r="W33" s="415">
        <v>0</v>
      </c>
      <c r="X33" s="415">
        <v>0</v>
      </c>
      <c r="Y33" s="415">
        <v>0</v>
      </c>
      <c r="Z33" s="310" t="s">
        <v>542</v>
      </c>
      <c r="AA33" s="310" t="s">
        <v>542</v>
      </c>
      <c r="AB33" s="415">
        <v>0</v>
      </c>
      <c r="AC33" s="415">
        <v>0</v>
      </c>
      <c r="AD33" s="415">
        <v>0</v>
      </c>
    </row>
    <row r="34" spans="1:30" s="376" customFormat="1" x14ac:dyDescent="0.2">
      <c r="A34" s="418"/>
      <c r="B34" s="417" t="s">
        <v>572</v>
      </c>
      <c r="C34" s="310" t="s">
        <v>571</v>
      </c>
      <c r="D34" s="310" t="s">
        <v>541</v>
      </c>
      <c r="E34" s="322">
        <v>288</v>
      </c>
      <c r="F34" s="322">
        <v>3.11</v>
      </c>
      <c r="G34" s="322">
        <v>0.08</v>
      </c>
      <c r="H34" s="322">
        <v>3.19</v>
      </c>
      <c r="I34" s="415">
        <v>0</v>
      </c>
      <c r="J34" s="415">
        <v>0</v>
      </c>
      <c r="K34" s="415">
        <v>0</v>
      </c>
      <c r="L34" s="322">
        <v>1</v>
      </c>
      <c r="M34" s="416">
        <v>1481.8645000000001</v>
      </c>
      <c r="N34" s="416">
        <v>1481.8645000000001</v>
      </c>
      <c r="O34" s="415">
        <v>2.4487443812131093E-5</v>
      </c>
      <c r="P34" s="415">
        <v>2.4487443812131093E-5</v>
      </c>
      <c r="Q34" s="416">
        <v>5</v>
      </c>
      <c r="R34" s="416">
        <v>0</v>
      </c>
      <c r="S34" s="415">
        <v>0</v>
      </c>
      <c r="T34" s="416">
        <v>0</v>
      </c>
      <c r="U34" s="416">
        <v>0</v>
      </c>
      <c r="V34" s="415">
        <v>0</v>
      </c>
      <c r="W34" s="415">
        <v>0</v>
      </c>
      <c r="X34" s="415">
        <v>0</v>
      </c>
      <c r="Y34" s="415">
        <v>0</v>
      </c>
      <c r="Z34" s="310" t="s">
        <v>542</v>
      </c>
      <c r="AA34" s="310" t="s">
        <v>542</v>
      </c>
      <c r="AB34" s="415">
        <v>0</v>
      </c>
      <c r="AC34" s="415">
        <v>0</v>
      </c>
      <c r="AD34" s="415">
        <v>0</v>
      </c>
    </row>
    <row r="35" spans="1:30" s="376" customFormat="1" x14ac:dyDescent="0.2">
      <c r="A35" s="418"/>
      <c r="B35" s="417" t="s">
        <v>573</v>
      </c>
      <c r="C35" s="310" t="s">
        <v>556</v>
      </c>
      <c r="D35" s="310" t="s">
        <v>541</v>
      </c>
      <c r="E35" s="322">
        <v>1990.5</v>
      </c>
      <c r="F35" s="322">
        <v>5.48</v>
      </c>
      <c r="G35" s="322">
        <v>0.39</v>
      </c>
      <c r="H35" s="322">
        <v>5.87</v>
      </c>
      <c r="I35" s="415">
        <v>5.7816136183314057</v>
      </c>
      <c r="J35" s="415">
        <v>3.924500630322453</v>
      </c>
      <c r="K35" s="415">
        <v>2.7299096337286155</v>
      </c>
      <c r="L35" s="322">
        <v>4</v>
      </c>
      <c r="M35" s="416">
        <v>291306.78004869312</v>
      </c>
      <c r="N35" s="416">
        <v>238777.0215</v>
      </c>
      <c r="O35" s="415">
        <v>7.3490728297422245E-3</v>
      </c>
      <c r="P35" s="415">
        <v>4.3233238653700426E-3</v>
      </c>
      <c r="Q35" s="416">
        <v>5</v>
      </c>
      <c r="R35" s="416">
        <v>202635</v>
      </c>
      <c r="S35" s="415">
        <v>7.6011497511473179E-4</v>
      </c>
      <c r="T35" s="416">
        <v>1</v>
      </c>
      <c r="U35" s="416">
        <v>0</v>
      </c>
      <c r="V35" s="415">
        <v>3.0497295952773996E-3</v>
      </c>
      <c r="W35" s="415">
        <v>3.0497295952773996E-3</v>
      </c>
      <c r="X35" s="415">
        <v>0</v>
      </c>
      <c r="Y35" s="415">
        <v>0</v>
      </c>
      <c r="Z35" s="310" t="s">
        <v>542</v>
      </c>
      <c r="AA35" s="310" t="s">
        <v>542</v>
      </c>
      <c r="AB35" s="415">
        <v>1.6089673923863526</v>
      </c>
      <c r="AC35" s="415">
        <v>3.924500630322453</v>
      </c>
      <c r="AD35" s="415">
        <v>2.7299096337286155</v>
      </c>
    </row>
    <row r="36" spans="1:30" s="376" customFormat="1" x14ac:dyDescent="0.2">
      <c r="A36" s="418"/>
      <c r="B36" s="417" t="s">
        <v>574</v>
      </c>
      <c r="C36" s="310" t="s">
        <v>556</v>
      </c>
      <c r="D36" s="310" t="s">
        <v>541</v>
      </c>
      <c r="E36" s="322">
        <v>1125.5</v>
      </c>
      <c r="F36" s="322">
        <v>2.84</v>
      </c>
      <c r="G36" s="322">
        <v>0.38</v>
      </c>
      <c r="H36" s="322">
        <v>3.2199999999999998</v>
      </c>
      <c r="I36" s="415">
        <v>5.2052682994540875</v>
      </c>
      <c r="J36" s="415">
        <v>0.43725538222391358</v>
      </c>
      <c r="K36" s="415">
        <v>0</v>
      </c>
      <c r="L36" s="322">
        <v>2</v>
      </c>
      <c r="M36" s="416">
        <v>34112.388375293398</v>
      </c>
      <c r="N36" s="416">
        <v>4609.3733000000002</v>
      </c>
      <c r="O36" s="415">
        <v>1.7500057876713177E-3</v>
      </c>
      <c r="P36" s="415">
        <v>5.0612533708858977E-5</v>
      </c>
      <c r="Q36" s="416">
        <v>0</v>
      </c>
      <c r="R36" s="416">
        <v>0</v>
      </c>
      <c r="S36" s="415">
        <v>0</v>
      </c>
      <c r="T36" s="416">
        <v>1</v>
      </c>
      <c r="U36" s="416">
        <v>0</v>
      </c>
      <c r="V36" s="415">
        <v>2.374586822665331E-3</v>
      </c>
      <c r="W36" s="415">
        <v>2.374586822665331E-3</v>
      </c>
      <c r="X36" s="415">
        <v>0</v>
      </c>
      <c r="Y36" s="415">
        <v>0</v>
      </c>
      <c r="Z36" s="310" t="s">
        <v>542</v>
      </c>
      <c r="AA36" s="310" t="s">
        <v>542</v>
      </c>
      <c r="AB36" s="415">
        <v>0.86560505927421505</v>
      </c>
      <c r="AC36" s="415">
        <v>0.43725538222391358</v>
      </c>
      <c r="AD36" s="415">
        <v>0</v>
      </c>
    </row>
    <row r="37" spans="1:30" s="376" customFormat="1" x14ac:dyDescent="0.2">
      <c r="A37" s="418"/>
      <c r="B37" s="417" t="s">
        <v>575</v>
      </c>
      <c r="C37" s="310" t="s">
        <v>556</v>
      </c>
      <c r="D37" s="310" t="s">
        <v>541</v>
      </c>
      <c r="E37" s="322">
        <v>1027.5</v>
      </c>
      <c r="F37" s="322">
        <v>2.23</v>
      </c>
      <c r="G37" s="322">
        <v>0.68</v>
      </c>
      <c r="H37" s="322">
        <v>2.91</v>
      </c>
      <c r="I37" s="415">
        <v>2.3714655397983337</v>
      </c>
      <c r="J37" s="415">
        <v>0.46036039832755182</v>
      </c>
      <c r="K37" s="415">
        <v>0.26083431619107023</v>
      </c>
      <c r="L37" s="322">
        <v>2</v>
      </c>
      <c r="M37" s="416">
        <v>31928.005974662174</v>
      </c>
      <c r="N37" s="416">
        <v>4583.7480999999998</v>
      </c>
      <c r="O37" s="415">
        <v>1.6221065568066584E-3</v>
      </c>
      <c r="P37" s="415">
        <v>4.705915069511124E-5</v>
      </c>
      <c r="Q37" s="416">
        <v>0</v>
      </c>
      <c r="R37" s="416">
        <v>18090</v>
      </c>
      <c r="S37" s="415">
        <v>1.0351159213960778E-4</v>
      </c>
      <c r="T37" s="416">
        <v>0</v>
      </c>
      <c r="U37" s="416">
        <v>0</v>
      </c>
      <c r="V37" s="415">
        <v>0</v>
      </c>
      <c r="W37" s="415">
        <v>0</v>
      </c>
      <c r="X37" s="415">
        <v>0</v>
      </c>
      <c r="Y37" s="415">
        <v>0</v>
      </c>
      <c r="Z37" s="310" t="s">
        <v>542</v>
      </c>
      <c r="AA37" s="310" t="s">
        <v>542</v>
      </c>
      <c r="AB37" s="415">
        <v>0.88891296811384635</v>
      </c>
      <c r="AC37" s="415">
        <v>0.46036039832755182</v>
      </c>
      <c r="AD37" s="415">
        <v>0.26083431619107023</v>
      </c>
    </row>
    <row r="38" spans="1:30" s="376" customFormat="1" x14ac:dyDescent="0.2">
      <c r="A38" s="418"/>
      <c r="B38" s="417" t="s">
        <v>576</v>
      </c>
      <c r="C38" s="310" t="s">
        <v>556</v>
      </c>
      <c r="D38" s="310" t="s">
        <v>541</v>
      </c>
      <c r="E38" s="322">
        <v>1448</v>
      </c>
      <c r="F38" s="322">
        <v>2.93</v>
      </c>
      <c r="G38" s="322">
        <v>0.62</v>
      </c>
      <c r="H38" s="322">
        <v>3.5500000000000003</v>
      </c>
      <c r="I38" s="415">
        <v>4.0149956530887323</v>
      </c>
      <c r="J38" s="415">
        <v>0.66675859064235676</v>
      </c>
      <c r="K38" s="415">
        <v>0</v>
      </c>
      <c r="L38" s="322">
        <v>1</v>
      </c>
      <c r="M38" s="416">
        <v>42034.703028684948</v>
      </c>
      <c r="N38" s="416">
        <v>2446.8835000000004</v>
      </c>
      <c r="O38" s="415">
        <v>2.2690751679830166E-3</v>
      </c>
      <c r="P38" s="415">
        <v>2.0084338773356735E-5</v>
      </c>
      <c r="Q38" s="416">
        <v>5</v>
      </c>
      <c r="R38" s="416">
        <v>0</v>
      </c>
      <c r="S38" s="415">
        <v>0</v>
      </c>
      <c r="T38" s="416">
        <v>0</v>
      </c>
      <c r="U38" s="416">
        <v>0</v>
      </c>
      <c r="V38" s="415">
        <v>0</v>
      </c>
      <c r="W38" s="415">
        <v>0</v>
      </c>
      <c r="X38" s="415">
        <v>0</v>
      </c>
      <c r="Y38" s="415">
        <v>0</v>
      </c>
      <c r="Z38" s="310" t="s">
        <v>542</v>
      </c>
      <c r="AA38" s="310" t="s">
        <v>542</v>
      </c>
      <c r="AB38" s="415">
        <v>1.3780990986299404</v>
      </c>
      <c r="AC38" s="415">
        <v>0.66675859064235676</v>
      </c>
      <c r="AD38" s="415">
        <v>0</v>
      </c>
    </row>
    <row r="39" spans="1:30" s="376" customFormat="1" x14ac:dyDescent="0.2">
      <c r="A39" s="418"/>
      <c r="B39" s="417" t="s">
        <v>577</v>
      </c>
      <c r="C39" s="310" t="s">
        <v>556</v>
      </c>
      <c r="D39" s="310" t="s">
        <v>541</v>
      </c>
      <c r="E39" s="322">
        <v>1937.5</v>
      </c>
      <c r="F39" s="322">
        <v>4.95</v>
      </c>
      <c r="G39" s="322">
        <v>1.46</v>
      </c>
      <c r="H39" s="322">
        <v>6.41</v>
      </c>
      <c r="I39" s="415">
        <v>4.7842962287923454</v>
      </c>
      <c r="J39" s="415">
        <v>3.2718464538614827</v>
      </c>
      <c r="K39" s="415">
        <v>0</v>
      </c>
      <c r="L39" s="322">
        <v>5</v>
      </c>
      <c r="M39" s="416">
        <v>205394.6260721577</v>
      </c>
      <c r="N39" s="416">
        <v>145761.3573</v>
      </c>
      <c r="O39" s="415">
        <v>6.2537713242705704E-3</v>
      </c>
      <c r="P39" s="415">
        <v>3.1729392889062609E-3</v>
      </c>
      <c r="Q39" s="416">
        <v>0</v>
      </c>
      <c r="R39" s="416">
        <v>0</v>
      </c>
      <c r="S39" s="415">
        <v>0</v>
      </c>
      <c r="T39" s="416">
        <v>0</v>
      </c>
      <c r="U39" s="416">
        <v>0</v>
      </c>
      <c r="V39" s="415">
        <v>0</v>
      </c>
      <c r="W39" s="415">
        <v>0</v>
      </c>
      <c r="X39" s="415">
        <v>0</v>
      </c>
      <c r="Y39" s="415">
        <v>0</v>
      </c>
      <c r="Z39" s="310" t="s">
        <v>542</v>
      </c>
      <c r="AA39" s="310" t="s">
        <v>542</v>
      </c>
      <c r="AB39" s="415">
        <v>1.8518115957316961</v>
      </c>
      <c r="AC39" s="415">
        <v>3.2718464538614827</v>
      </c>
      <c r="AD39" s="415">
        <v>0</v>
      </c>
    </row>
    <row r="40" spans="1:30" s="376" customFormat="1" x14ac:dyDescent="0.2">
      <c r="A40" s="418"/>
      <c r="B40" s="417" t="s">
        <v>578</v>
      </c>
      <c r="C40" s="310" t="s">
        <v>556</v>
      </c>
      <c r="D40" s="310" t="s">
        <v>541</v>
      </c>
      <c r="E40" s="322">
        <v>744</v>
      </c>
      <c r="F40" s="322">
        <v>2.0499999999999998</v>
      </c>
      <c r="G40" s="322">
        <v>0.41</v>
      </c>
      <c r="H40" s="322">
        <v>2.46</v>
      </c>
      <c r="I40" s="415">
        <v>1.889750308430767</v>
      </c>
      <c r="J40" s="415">
        <v>2.5354038662004967</v>
      </c>
      <c r="K40" s="415">
        <v>0</v>
      </c>
      <c r="L40" s="322">
        <v>5</v>
      </c>
      <c r="M40" s="416">
        <v>165626.50643528724</v>
      </c>
      <c r="N40" s="416">
        <v>137577.13979999998</v>
      </c>
      <c r="O40" s="415">
        <v>4.2912161936850546E-3</v>
      </c>
      <c r="P40" s="415">
        <v>3.13949114010294E-3</v>
      </c>
      <c r="Q40" s="416">
        <v>1</v>
      </c>
      <c r="R40" s="416">
        <v>0</v>
      </c>
      <c r="S40" s="415">
        <v>0</v>
      </c>
      <c r="T40" s="416">
        <v>1</v>
      </c>
      <c r="U40" s="416">
        <v>0</v>
      </c>
      <c r="V40" s="415">
        <v>1.0134866334863091E-3</v>
      </c>
      <c r="W40" s="415">
        <v>1.0134866334863091E-3</v>
      </c>
      <c r="X40" s="415">
        <v>0</v>
      </c>
      <c r="Y40" s="415">
        <v>0</v>
      </c>
      <c r="Z40" s="310" t="s">
        <v>542</v>
      </c>
      <c r="AA40" s="310" t="s">
        <v>542</v>
      </c>
      <c r="AB40" s="415">
        <v>0.68334731573542828</v>
      </c>
      <c r="AC40" s="415">
        <v>2.5354038662004967</v>
      </c>
      <c r="AD40" s="415">
        <v>0</v>
      </c>
    </row>
    <row r="41" spans="1:30" s="376" customFormat="1" x14ac:dyDescent="0.2">
      <c r="A41" s="418"/>
      <c r="B41" s="417" t="s">
        <v>579</v>
      </c>
      <c r="C41" s="310" t="s">
        <v>556</v>
      </c>
      <c r="D41" s="310" t="s">
        <v>541</v>
      </c>
      <c r="E41" s="322">
        <v>940.5</v>
      </c>
      <c r="F41" s="322">
        <v>2.8</v>
      </c>
      <c r="G41" s="322">
        <v>0.32</v>
      </c>
      <c r="H41" s="322">
        <v>3.1199999999999997</v>
      </c>
      <c r="I41" s="415">
        <v>2.78411374668991</v>
      </c>
      <c r="J41" s="415">
        <v>0.63103074637086165</v>
      </c>
      <c r="K41" s="415">
        <v>0.40097456750892241</v>
      </c>
      <c r="L41" s="322">
        <v>2</v>
      </c>
      <c r="M41" s="416">
        <v>36967.212968991371</v>
      </c>
      <c r="N41" s="416">
        <v>12128.179500000002</v>
      </c>
      <c r="O41" s="415">
        <v>1.6269533575718575E-3</v>
      </c>
      <c r="P41" s="415">
        <v>1.9620854032433116E-4</v>
      </c>
      <c r="Q41" s="416">
        <v>0</v>
      </c>
      <c r="R41" s="416">
        <v>23490</v>
      </c>
      <c r="S41" s="415">
        <v>1.3441057486784892E-4</v>
      </c>
      <c r="T41" s="416">
        <v>3</v>
      </c>
      <c r="U41" s="416">
        <v>0</v>
      </c>
      <c r="V41" s="415">
        <v>4.3320373784994067E-3</v>
      </c>
      <c r="W41" s="415">
        <v>4.3320373784994067E-3</v>
      </c>
      <c r="X41" s="415">
        <v>0</v>
      </c>
      <c r="Y41" s="415">
        <v>0</v>
      </c>
      <c r="Z41" s="310" t="s">
        <v>542</v>
      </c>
      <c r="AA41" s="310" t="s">
        <v>542</v>
      </c>
      <c r="AB41" s="415">
        <v>0.96326074263637684</v>
      </c>
      <c r="AC41" s="415">
        <v>0.63103074637086165</v>
      </c>
      <c r="AD41" s="415">
        <v>0.40097456750892241</v>
      </c>
    </row>
    <row r="42" spans="1:30" s="376" customFormat="1" x14ac:dyDescent="0.2">
      <c r="A42" s="418"/>
      <c r="B42" s="417" t="s">
        <v>580</v>
      </c>
      <c r="C42" s="310" t="s">
        <v>556</v>
      </c>
      <c r="D42" s="310" t="s">
        <v>541</v>
      </c>
      <c r="E42" s="322">
        <v>1991</v>
      </c>
      <c r="F42" s="322">
        <v>4.17</v>
      </c>
      <c r="G42" s="322">
        <v>0.49</v>
      </c>
      <c r="H42" s="322">
        <v>4.66</v>
      </c>
      <c r="I42" s="415">
        <v>4.1355576652274886</v>
      </c>
      <c r="J42" s="415">
        <v>0.74952935841522716</v>
      </c>
      <c r="K42" s="415">
        <v>0.7199824166137252</v>
      </c>
      <c r="L42" s="322">
        <v>2</v>
      </c>
      <c r="M42" s="416">
        <v>59401.652324126451</v>
      </c>
      <c r="N42" s="416">
        <v>6445.472600000001</v>
      </c>
      <c r="O42" s="415">
        <v>3.1080304068939022E-3</v>
      </c>
      <c r="P42" s="415">
        <v>5.771929973635443E-5</v>
      </c>
      <c r="Q42" s="416">
        <v>0</v>
      </c>
      <c r="R42" s="416">
        <v>57060</v>
      </c>
      <c r="S42" s="415">
        <v>2.410120652802808E-4</v>
      </c>
      <c r="T42" s="416">
        <v>1</v>
      </c>
      <c r="U42" s="416">
        <v>0</v>
      </c>
      <c r="V42" s="415">
        <v>3.0651790866415203E-3</v>
      </c>
      <c r="W42" s="415">
        <v>3.0651790866415203E-3</v>
      </c>
      <c r="X42" s="415">
        <v>0</v>
      </c>
      <c r="Y42" s="415">
        <v>0</v>
      </c>
      <c r="Z42" s="310" t="s">
        <v>542</v>
      </c>
      <c r="AA42" s="310" t="s">
        <v>542</v>
      </c>
      <c r="AB42" s="415">
        <v>1.507344891143982</v>
      </c>
      <c r="AC42" s="415">
        <v>0.74952935841522716</v>
      </c>
      <c r="AD42" s="415">
        <v>0.7199824166137252</v>
      </c>
    </row>
    <row r="43" spans="1:30" s="376" customFormat="1" x14ac:dyDescent="0.2">
      <c r="A43" s="418"/>
      <c r="B43" s="417" t="s">
        <v>581</v>
      </c>
      <c r="C43" s="310" t="s">
        <v>556</v>
      </c>
      <c r="D43" s="310" t="s">
        <v>541</v>
      </c>
      <c r="E43" s="322">
        <v>1283</v>
      </c>
      <c r="F43" s="322">
        <v>6.9</v>
      </c>
      <c r="G43" s="322">
        <v>0.35</v>
      </c>
      <c r="H43" s="322">
        <v>7.25</v>
      </c>
      <c r="I43" s="415">
        <v>3.6795687355993225</v>
      </c>
      <c r="J43" s="415">
        <v>2.9790736983502177E-2</v>
      </c>
      <c r="K43" s="415">
        <v>0.44917247959317208</v>
      </c>
      <c r="L43" s="322">
        <v>2</v>
      </c>
      <c r="M43" s="416">
        <v>2135.62</v>
      </c>
      <c r="N43" s="416">
        <v>2135.62</v>
      </c>
      <c r="O43" s="415">
        <v>3.3200956941495094E-5</v>
      </c>
      <c r="P43" s="415">
        <v>3.3200956941495094E-5</v>
      </c>
      <c r="Q43" s="416">
        <v>0</v>
      </c>
      <c r="R43" s="416">
        <v>32200</v>
      </c>
      <c r="S43" s="415">
        <v>1.7766915068738649E-4</v>
      </c>
      <c r="T43" s="416">
        <v>1</v>
      </c>
      <c r="U43" s="416">
        <v>0</v>
      </c>
      <c r="V43" s="415">
        <v>1.9806247928802565E-3</v>
      </c>
      <c r="W43" s="415">
        <v>1.9806247928802565E-3</v>
      </c>
      <c r="X43" s="415">
        <v>0</v>
      </c>
      <c r="Y43" s="415">
        <v>0</v>
      </c>
      <c r="Z43" s="310" t="s">
        <v>542</v>
      </c>
      <c r="AA43" s="310" t="s">
        <v>542</v>
      </c>
      <c r="AB43" s="415">
        <v>1.0738291142572169</v>
      </c>
      <c r="AC43" s="415">
        <v>2.9790736983502177E-2</v>
      </c>
      <c r="AD43" s="415">
        <v>0.44917247959317208</v>
      </c>
    </row>
    <row r="44" spans="1:30" s="376" customFormat="1" x14ac:dyDescent="0.2">
      <c r="A44" s="418"/>
      <c r="B44" s="417" t="s">
        <v>582</v>
      </c>
      <c r="C44" s="310" t="s">
        <v>556</v>
      </c>
      <c r="D44" s="310" t="s">
        <v>541</v>
      </c>
      <c r="E44" s="322">
        <v>1599</v>
      </c>
      <c r="F44" s="322">
        <v>7.76</v>
      </c>
      <c r="G44" s="322">
        <v>0.24</v>
      </c>
      <c r="H44" s="322">
        <v>8</v>
      </c>
      <c r="I44" s="415">
        <v>4.2080174369885874</v>
      </c>
      <c r="J44" s="415">
        <v>0.16577328729142551</v>
      </c>
      <c r="K44" s="415">
        <v>0.90320734599291475</v>
      </c>
      <c r="L44" s="322">
        <v>4</v>
      </c>
      <c r="M44" s="416">
        <v>11433.5285</v>
      </c>
      <c r="N44" s="416">
        <v>7194.1293999999998</v>
      </c>
      <c r="O44" s="415">
        <v>1.3935441210436748E-4</v>
      </c>
      <c r="P44" s="415">
        <v>9.8567754903089197E-5</v>
      </c>
      <c r="Q44" s="416">
        <v>1</v>
      </c>
      <c r="R44" s="416">
        <v>62295</v>
      </c>
      <c r="S44" s="415">
        <v>3.5842819964759711E-4</v>
      </c>
      <c r="T44" s="416">
        <v>2</v>
      </c>
      <c r="U44" s="416">
        <v>0</v>
      </c>
      <c r="V44" s="415">
        <v>4.8897640167441586E-3</v>
      </c>
      <c r="W44" s="415">
        <v>4.8897640167441586E-3</v>
      </c>
      <c r="X44" s="415">
        <v>0</v>
      </c>
      <c r="Y44" s="415">
        <v>0</v>
      </c>
      <c r="Z44" s="310" t="s">
        <v>542</v>
      </c>
      <c r="AA44" s="310" t="s">
        <v>542</v>
      </c>
      <c r="AB44" s="415">
        <v>1.3910219564099888</v>
      </c>
      <c r="AC44" s="415">
        <v>0.16577328729142551</v>
      </c>
      <c r="AD44" s="415">
        <v>0.90320734599291475</v>
      </c>
    </row>
    <row r="45" spans="1:30" s="376" customFormat="1" x14ac:dyDescent="0.2">
      <c r="A45" s="418"/>
      <c r="B45" s="417" t="s">
        <v>583</v>
      </c>
      <c r="C45" s="310" t="s">
        <v>556</v>
      </c>
      <c r="D45" s="310" t="s">
        <v>541</v>
      </c>
      <c r="E45" s="322">
        <v>702</v>
      </c>
      <c r="F45" s="322">
        <v>5.58</v>
      </c>
      <c r="G45" s="322">
        <v>0.84</v>
      </c>
      <c r="H45" s="322">
        <v>6.42</v>
      </c>
      <c r="I45" s="415">
        <v>2.250800024435756</v>
      </c>
      <c r="J45" s="415">
        <v>0.53558903067611985</v>
      </c>
      <c r="K45" s="415">
        <v>0.20861655955666478</v>
      </c>
      <c r="L45" s="322">
        <v>6</v>
      </c>
      <c r="M45" s="416">
        <v>23722.1947</v>
      </c>
      <c r="N45" s="416">
        <v>23722.1947</v>
      </c>
      <c r="O45" s="415">
        <v>1.5761571089675802E-4</v>
      </c>
      <c r="P45" s="415">
        <v>1.5761571089675802E-4</v>
      </c>
      <c r="Q45" s="416">
        <v>2</v>
      </c>
      <c r="R45" s="416">
        <v>9240</v>
      </c>
      <c r="S45" s="415">
        <v>3.3988881001065239E-5</v>
      </c>
      <c r="T45" s="416">
        <v>1</v>
      </c>
      <c r="U45" s="416">
        <v>0</v>
      </c>
      <c r="V45" s="415">
        <v>1.0860992428976758E-3</v>
      </c>
      <c r="W45" s="415">
        <v>1.0860992428976758E-3</v>
      </c>
      <c r="X45" s="415">
        <v>0</v>
      </c>
      <c r="Y45" s="415">
        <v>0</v>
      </c>
      <c r="Z45" s="310" t="s">
        <v>542</v>
      </c>
      <c r="AA45" s="310" t="s">
        <v>542</v>
      </c>
      <c r="AB45" s="415">
        <v>0.95096639486219925</v>
      </c>
      <c r="AC45" s="415">
        <v>0.53558903067611985</v>
      </c>
      <c r="AD45" s="415">
        <v>0.20861655955666478</v>
      </c>
    </row>
    <row r="46" spans="1:30" s="376" customFormat="1" x14ac:dyDescent="0.2">
      <c r="A46" s="418"/>
      <c r="B46" s="417" t="s">
        <v>584</v>
      </c>
      <c r="C46" s="310" t="s">
        <v>556</v>
      </c>
      <c r="D46" s="310" t="s">
        <v>541</v>
      </c>
      <c r="E46" s="322">
        <v>1579</v>
      </c>
      <c r="F46" s="322">
        <v>9.84</v>
      </c>
      <c r="G46" s="322">
        <v>0.72</v>
      </c>
      <c r="H46" s="322">
        <v>10.56</v>
      </c>
      <c r="I46" s="415">
        <v>4.3058783076162293</v>
      </c>
      <c r="J46" s="415">
        <v>6.4441356767726905</v>
      </c>
      <c r="K46" s="415">
        <v>0.33453645140187516</v>
      </c>
      <c r="L46" s="322">
        <v>6</v>
      </c>
      <c r="M46" s="416">
        <v>396141.13689999992</v>
      </c>
      <c r="N46" s="416">
        <v>396141.13689999992</v>
      </c>
      <c r="O46" s="415">
        <v>5.3090014144009344E-3</v>
      </c>
      <c r="P46" s="415">
        <v>5.3090014144009344E-3</v>
      </c>
      <c r="Q46" s="416">
        <v>4</v>
      </c>
      <c r="R46" s="416">
        <v>20565</v>
      </c>
      <c r="S46" s="415">
        <v>1.1432623609449219E-4</v>
      </c>
      <c r="T46" s="416">
        <v>4</v>
      </c>
      <c r="U46" s="416">
        <v>0</v>
      </c>
      <c r="V46" s="415">
        <v>9.7393593559416038E-3</v>
      </c>
      <c r="W46" s="415">
        <v>9.7393593559416038E-3</v>
      </c>
      <c r="X46" s="415">
        <v>0</v>
      </c>
      <c r="Y46" s="415">
        <v>0</v>
      </c>
      <c r="Z46" s="310" t="s">
        <v>542</v>
      </c>
      <c r="AA46" s="310" t="s">
        <v>542</v>
      </c>
      <c r="AB46" s="415">
        <v>1.5411613618192876</v>
      </c>
      <c r="AC46" s="415">
        <v>6.4441356767726905</v>
      </c>
      <c r="AD46" s="415">
        <v>0.33453645140187516</v>
      </c>
    </row>
    <row r="47" spans="1:30" s="376" customFormat="1" x14ac:dyDescent="0.2">
      <c r="A47" s="418"/>
      <c r="B47" s="417" t="s">
        <v>585</v>
      </c>
      <c r="C47" s="310" t="s">
        <v>556</v>
      </c>
      <c r="D47" s="310" t="s">
        <v>541</v>
      </c>
      <c r="E47" s="322">
        <v>1538</v>
      </c>
      <c r="F47" s="322">
        <v>9.08</v>
      </c>
      <c r="G47" s="322">
        <v>1.85</v>
      </c>
      <c r="H47" s="322">
        <v>10.93</v>
      </c>
      <c r="I47" s="415">
        <v>4.501600048871512</v>
      </c>
      <c r="J47" s="415">
        <v>1.506593234113172</v>
      </c>
      <c r="K47" s="415">
        <v>0.42200560653734626</v>
      </c>
      <c r="L47" s="322">
        <v>6</v>
      </c>
      <c r="M47" s="416">
        <v>95845.903299999962</v>
      </c>
      <c r="N47" s="416">
        <v>93079.175599999973</v>
      </c>
      <c r="O47" s="415">
        <v>2.8821644119421479E-3</v>
      </c>
      <c r="P47" s="415">
        <v>2.8469704706146812E-3</v>
      </c>
      <c r="Q47" s="416">
        <v>3</v>
      </c>
      <c r="R47" s="416">
        <v>26847</v>
      </c>
      <c r="S47" s="415">
        <v>2.0238833686997941E-4</v>
      </c>
      <c r="T47" s="416">
        <v>0</v>
      </c>
      <c r="U47" s="416">
        <v>0</v>
      </c>
      <c r="V47" s="415">
        <v>0</v>
      </c>
      <c r="W47" s="415">
        <v>0</v>
      </c>
      <c r="X47" s="415">
        <v>0</v>
      </c>
      <c r="Y47" s="415">
        <v>0</v>
      </c>
      <c r="Z47" s="310" t="s">
        <v>542</v>
      </c>
      <c r="AA47" s="310" t="s">
        <v>542</v>
      </c>
      <c r="AB47" s="415">
        <v>1.4505411171179765</v>
      </c>
      <c r="AC47" s="415">
        <v>1.506593234113172</v>
      </c>
      <c r="AD47" s="415">
        <v>0.42200560653734626</v>
      </c>
    </row>
    <row r="48" spans="1:30" s="376" customFormat="1" x14ac:dyDescent="0.2">
      <c r="A48" s="418"/>
      <c r="B48" s="417" t="s">
        <v>586</v>
      </c>
      <c r="C48" s="310" t="s">
        <v>556</v>
      </c>
      <c r="D48" s="310" t="s">
        <v>541</v>
      </c>
      <c r="E48" s="322">
        <v>1362.5</v>
      </c>
      <c r="F48" s="322">
        <v>6.07</v>
      </c>
      <c r="G48" s="322">
        <v>0.2</v>
      </c>
      <c r="H48" s="322">
        <v>6.2700000000000005</v>
      </c>
      <c r="I48" s="415">
        <v>3.8557183027290773</v>
      </c>
      <c r="J48" s="415">
        <v>0.16794479161160925</v>
      </c>
      <c r="K48" s="415">
        <v>0</v>
      </c>
      <c r="L48" s="322">
        <v>2</v>
      </c>
      <c r="M48" s="416">
        <v>11366.1772</v>
      </c>
      <c r="N48" s="416">
        <v>11366.1772</v>
      </c>
      <c r="O48" s="415">
        <v>1.5743031700038857E-4</v>
      </c>
      <c r="P48" s="415">
        <v>1.5743031700038857E-4</v>
      </c>
      <c r="Q48" s="416">
        <v>1</v>
      </c>
      <c r="R48" s="416">
        <v>0</v>
      </c>
      <c r="S48" s="415">
        <v>0</v>
      </c>
      <c r="T48" s="416">
        <v>0</v>
      </c>
      <c r="U48" s="416">
        <v>0</v>
      </c>
      <c r="V48" s="415">
        <v>0</v>
      </c>
      <c r="W48" s="415">
        <v>0</v>
      </c>
      <c r="X48" s="415">
        <v>0</v>
      </c>
      <c r="Y48" s="415">
        <v>0</v>
      </c>
      <c r="Z48" s="310" t="s">
        <v>542</v>
      </c>
      <c r="AA48" s="310" t="s">
        <v>542</v>
      </c>
      <c r="AB48" s="415">
        <v>1.207924746611293</v>
      </c>
      <c r="AC48" s="415">
        <v>0.16794479161160925</v>
      </c>
      <c r="AD48" s="415">
        <v>0</v>
      </c>
    </row>
    <row r="49" spans="1:30" s="376" customFormat="1" x14ac:dyDescent="0.2">
      <c r="A49" s="418"/>
      <c r="B49" s="417" t="s">
        <v>587</v>
      </c>
      <c r="C49" s="310" t="s">
        <v>556</v>
      </c>
      <c r="D49" s="310" t="s">
        <v>541</v>
      </c>
      <c r="E49" s="322">
        <v>1413</v>
      </c>
      <c r="F49" s="322">
        <v>5.45</v>
      </c>
      <c r="G49" s="322">
        <v>0.88</v>
      </c>
      <c r="H49" s="322">
        <v>6.33</v>
      </c>
      <c r="I49" s="415">
        <v>3.757857432101436</v>
      </c>
      <c r="J49" s="415">
        <v>0.28469483216657249</v>
      </c>
      <c r="K49" s="415">
        <v>0</v>
      </c>
      <c r="L49" s="322">
        <v>6</v>
      </c>
      <c r="M49" s="416">
        <v>24187.926299999999</v>
      </c>
      <c r="N49" s="416">
        <v>17727.230899999999</v>
      </c>
      <c r="O49" s="415">
        <v>1.7442475750092118E-4</v>
      </c>
      <c r="P49" s="415">
        <v>1.3312826708462689E-4</v>
      </c>
      <c r="Q49" s="416">
        <v>3</v>
      </c>
      <c r="R49" s="416">
        <v>0</v>
      </c>
      <c r="S49" s="415">
        <v>0</v>
      </c>
      <c r="T49" s="416">
        <v>0</v>
      </c>
      <c r="U49" s="416">
        <v>0</v>
      </c>
      <c r="V49" s="415">
        <v>0</v>
      </c>
      <c r="W49" s="415">
        <v>0</v>
      </c>
      <c r="X49" s="415">
        <v>0</v>
      </c>
      <c r="Y49" s="415">
        <v>0</v>
      </c>
      <c r="Z49" s="310" t="s">
        <v>542</v>
      </c>
      <c r="AA49" s="310" t="s">
        <v>542</v>
      </c>
      <c r="AB49" s="415">
        <v>0.99787090351279983</v>
      </c>
      <c r="AC49" s="415">
        <v>0.28469483216657249</v>
      </c>
      <c r="AD49" s="415">
        <v>0</v>
      </c>
    </row>
    <row r="50" spans="1:30" s="376" customFormat="1" x14ac:dyDescent="0.2">
      <c r="A50" s="418"/>
      <c r="B50" s="417" t="s">
        <v>588</v>
      </c>
      <c r="C50" s="310" t="s">
        <v>556</v>
      </c>
      <c r="D50" s="310" t="s">
        <v>541</v>
      </c>
      <c r="E50" s="322">
        <v>1497.5</v>
      </c>
      <c r="F50" s="322">
        <v>7.87</v>
      </c>
      <c r="G50" s="322">
        <v>1.84</v>
      </c>
      <c r="H50" s="322">
        <v>9.7100000000000009</v>
      </c>
      <c r="I50" s="415">
        <v>4.0318678698588322</v>
      </c>
      <c r="J50" s="415">
        <v>2.1210957474664767</v>
      </c>
      <c r="K50" s="415">
        <v>0.70766467420249846</v>
      </c>
      <c r="L50" s="322">
        <v>7</v>
      </c>
      <c r="M50" s="416">
        <v>148517.08460000003</v>
      </c>
      <c r="N50" s="416">
        <v>148517.08460000003</v>
      </c>
      <c r="O50" s="415">
        <v>2.4510463554263634E-3</v>
      </c>
      <c r="P50" s="415">
        <v>2.4510463554263634E-3</v>
      </c>
      <c r="Q50" s="416">
        <v>5</v>
      </c>
      <c r="R50" s="416">
        <v>49550</v>
      </c>
      <c r="S50" s="415">
        <v>2.981751833275269E-4</v>
      </c>
      <c r="T50" s="416">
        <v>2</v>
      </c>
      <c r="U50" s="416">
        <v>0</v>
      </c>
      <c r="V50" s="415">
        <v>4.6363923583725812E-3</v>
      </c>
      <c r="W50" s="415">
        <v>4.6363923583725812E-3</v>
      </c>
      <c r="X50" s="415">
        <v>0</v>
      </c>
      <c r="Y50" s="415">
        <v>0</v>
      </c>
      <c r="Z50" s="310" t="s">
        <v>542</v>
      </c>
      <c r="AA50" s="310" t="s">
        <v>542</v>
      </c>
      <c r="AB50" s="415">
        <v>1.2832224213338947</v>
      </c>
      <c r="AC50" s="415">
        <v>2.1210957474664767</v>
      </c>
      <c r="AD50" s="415">
        <v>0.70766467420249846</v>
      </c>
    </row>
    <row r="51" spans="1:30" s="376" customFormat="1" x14ac:dyDescent="0.2">
      <c r="A51" s="418"/>
      <c r="B51" s="417" t="s">
        <v>589</v>
      </c>
      <c r="C51" s="310" t="s">
        <v>556</v>
      </c>
      <c r="D51" s="310" t="s">
        <v>541</v>
      </c>
      <c r="E51" s="322">
        <v>1775.5</v>
      </c>
      <c r="F51" s="322">
        <v>6.62</v>
      </c>
      <c r="G51" s="322">
        <v>0.86</v>
      </c>
      <c r="H51" s="322">
        <v>7.48</v>
      </c>
      <c r="I51" s="415">
        <v>4.4108800059338771</v>
      </c>
      <c r="J51" s="415">
        <v>0.29992034596482076</v>
      </c>
      <c r="K51" s="415">
        <v>1.2003421074733762</v>
      </c>
      <c r="L51" s="322">
        <v>3</v>
      </c>
      <c r="M51" s="416">
        <v>20472.474800000004</v>
      </c>
      <c r="N51" s="416">
        <v>8012.7201000000005</v>
      </c>
      <c r="O51" s="415">
        <v>2.6027758101133914E-4</v>
      </c>
      <c r="P51" s="415">
        <v>1.078065507388333E-4</v>
      </c>
      <c r="Q51" s="416">
        <v>0</v>
      </c>
      <c r="R51" s="416">
        <v>81935</v>
      </c>
      <c r="S51" s="415">
        <v>4.1404636855843112E-4</v>
      </c>
      <c r="T51" s="416">
        <v>0</v>
      </c>
      <c r="U51" s="416">
        <v>0</v>
      </c>
      <c r="V51" s="415">
        <v>0</v>
      </c>
      <c r="W51" s="415">
        <v>0</v>
      </c>
      <c r="X51" s="415">
        <v>0</v>
      </c>
      <c r="Y51" s="415">
        <v>0</v>
      </c>
      <c r="Z51" s="310" t="s">
        <v>542</v>
      </c>
      <c r="AA51" s="310" t="s">
        <v>542</v>
      </c>
      <c r="AB51" s="415">
        <v>1.5606571637168336</v>
      </c>
      <c r="AC51" s="415">
        <v>0.29992034596482076</v>
      </c>
      <c r="AD51" s="415">
        <v>1.2003421074733762</v>
      </c>
    </row>
    <row r="52" spans="1:30" s="376" customFormat="1" x14ac:dyDescent="0.2">
      <c r="A52" s="418"/>
      <c r="B52" s="417" t="s">
        <v>590</v>
      </c>
      <c r="C52" s="310" t="s">
        <v>556</v>
      </c>
      <c r="D52" s="310" t="s">
        <v>541</v>
      </c>
      <c r="E52" s="322">
        <v>615</v>
      </c>
      <c r="F52" s="322">
        <v>3.65</v>
      </c>
      <c r="G52" s="322">
        <v>1.4</v>
      </c>
      <c r="H52" s="322">
        <v>5.05</v>
      </c>
      <c r="I52" s="415">
        <v>3.6468718048200119</v>
      </c>
      <c r="J52" s="415">
        <v>2.0245775580829416E-2</v>
      </c>
      <c r="K52" s="415">
        <v>0.46721022909417298</v>
      </c>
      <c r="L52" s="322">
        <v>0</v>
      </c>
      <c r="M52" s="416">
        <v>666.03330000000005</v>
      </c>
      <c r="N52" s="416">
        <v>666.03330000000005</v>
      </c>
      <c r="O52" s="415">
        <v>4.6348474092361693E-6</v>
      </c>
      <c r="P52" s="415">
        <v>4.6348474092361693E-6</v>
      </c>
      <c r="Q52" s="416">
        <v>0</v>
      </c>
      <c r="R52" s="416">
        <v>15370</v>
      </c>
      <c r="S52" s="415">
        <v>7.2612609411366655E-5</v>
      </c>
      <c r="T52" s="416">
        <v>0</v>
      </c>
      <c r="U52" s="416">
        <v>0</v>
      </c>
      <c r="V52" s="415">
        <v>0</v>
      </c>
      <c r="W52" s="415">
        <v>0</v>
      </c>
      <c r="X52" s="415">
        <v>0</v>
      </c>
      <c r="Y52" s="415">
        <v>0</v>
      </c>
      <c r="Z52" s="310" t="s">
        <v>542</v>
      </c>
      <c r="AA52" s="310" t="s">
        <v>542</v>
      </c>
      <c r="AB52" s="415">
        <v>1.1216693203366939</v>
      </c>
      <c r="AC52" s="415">
        <v>2.0245775580829416E-2</v>
      </c>
      <c r="AD52" s="415">
        <v>0.46721022909417298</v>
      </c>
    </row>
    <row r="53" spans="1:30" s="376" customFormat="1" x14ac:dyDescent="0.2">
      <c r="A53" s="418"/>
      <c r="B53" s="417" t="s">
        <v>591</v>
      </c>
      <c r="C53" s="310" t="s">
        <v>556</v>
      </c>
      <c r="D53" s="310" t="s">
        <v>541</v>
      </c>
      <c r="E53" s="322">
        <v>726</v>
      </c>
      <c r="F53" s="322">
        <v>2.92</v>
      </c>
      <c r="G53" s="322">
        <v>1.25</v>
      </c>
      <c r="H53" s="322">
        <v>4.17</v>
      </c>
      <c r="I53" s="415">
        <v>3.1723836472877944</v>
      </c>
      <c r="J53" s="415">
        <v>2.6642454953725827E-2</v>
      </c>
      <c r="K53" s="415">
        <v>0</v>
      </c>
      <c r="L53" s="322">
        <v>1</v>
      </c>
      <c r="M53" s="416">
        <v>1266.1500000000001</v>
      </c>
      <c r="N53" s="416">
        <v>632.54999999999995</v>
      </c>
      <c r="O53" s="415">
        <v>7.6938466993320412E-6</v>
      </c>
      <c r="P53" s="415">
        <v>4.6348474092361693E-6</v>
      </c>
      <c r="Q53" s="416">
        <v>3</v>
      </c>
      <c r="R53" s="416">
        <v>0</v>
      </c>
      <c r="S53" s="415">
        <v>0</v>
      </c>
      <c r="T53" s="416">
        <v>0</v>
      </c>
      <c r="U53" s="416">
        <v>0</v>
      </c>
      <c r="V53" s="415">
        <v>0</v>
      </c>
      <c r="W53" s="415">
        <v>0</v>
      </c>
      <c r="X53" s="415">
        <v>0</v>
      </c>
      <c r="Y53" s="415">
        <v>0</v>
      </c>
      <c r="Z53" s="310" t="s">
        <v>542</v>
      </c>
      <c r="AA53" s="310" t="s">
        <v>542</v>
      </c>
      <c r="AB53" s="415">
        <v>0.91659387733230424</v>
      </c>
      <c r="AC53" s="415">
        <v>2.6642454953725827E-2</v>
      </c>
      <c r="AD53" s="415">
        <v>0</v>
      </c>
    </row>
    <row r="54" spans="1:30" s="376" customFormat="1" x14ac:dyDescent="0.2">
      <c r="A54" s="418"/>
      <c r="B54" s="417" t="s">
        <v>592</v>
      </c>
      <c r="C54" s="310" t="s">
        <v>556</v>
      </c>
      <c r="D54" s="310" t="s">
        <v>541</v>
      </c>
      <c r="E54" s="322">
        <v>897</v>
      </c>
      <c r="F54" s="322">
        <v>2.63</v>
      </c>
      <c r="G54" s="322">
        <v>0.5</v>
      </c>
      <c r="H54" s="322">
        <v>3.13</v>
      </c>
      <c r="I54" s="415">
        <v>2.5096723381350001</v>
      </c>
      <c r="J54" s="415">
        <v>7.1619744344390375E-3</v>
      </c>
      <c r="K54" s="415">
        <v>0</v>
      </c>
      <c r="L54" s="322">
        <v>0</v>
      </c>
      <c r="M54" s="416">
        <v>429</v>
      </c>
      <c r="N54" s="416">
        <v>429</v>
      </c>
      <c r="O54" s="415">
        <v>3.089898272824113E-6</v>
      </c>
      <c r="P54" s="415">
        <v>3.089898272824113E-6</v>
      </c>
      <c r="Q54" s="416">
        <v>4</v>
      </c>
      <c r="R54" s="416">
        <v>0</v>
      </c>
      <c r="S54" s="415">
        <v>0</v>
      </c>
      <c r="T54" s="416">
        <v>0</v>
      </c>
      <c r="U54" s="416">
        <v>0</v>
      </c>
      <c r="V54" s="415">
        <v>0</v>
      </c>
      <c r="W54" s="415">
        <v>0</v>
      </c>
      <c r="X54" s="415">
        <v>0</v>
      </c>
      <c r="Y54" s="415">
        <v>0</v>
      </c>
      <c r="Z54" s="310" t="s">
        <v>542</v>
      </c>
      <c r="AA54" s="310" t="s">
        <v>542</v>
      </c>
      <c r="AB54" s="415">
        <v>0.8985022472296248</v>
      </c>
      <c r="AC54" s="415">
        <v>7.1619744344390375E-3</v>
      </c>
      <c r="AD54" s="415">
        <v>0</v>
      </c>
    </row>
    <row r="55" spans="1:30" s="376" customFormat="1" x14ac:dyDescent="0.2">
      <c r="A55" s="418"/>
      <c r="B55" s="417" t="s">
        <v>593</v>
      </c>
      <c r="C55" s="310" t="s">
        <v>556</v>
      </c>
      <c r="D55" s="310" t="s">
        <v>541</v>
      </c>
      <c r="E55" s="322">
        <v>1536</v>
      </c>
      <c r="F55" s="322">
        <v>8.07</v>
      </c>
      <c r="G55" s="322">
        <v>0.2</v>
      </c>
      <c r="H55" s="322">
        <v>8.27</v>
      </c>
      <c r="I55" s="415">
        <v>3.6128007152085022</v>
      </c>
      <c r="J55" s="415">
        <v>3.0389295350366425</v>
      </c>
      <c r="K55" s="415">
        <v>0.19673761786372287</v>
      </c>
      <c r="L55" s="322">
        <v>5</v>
      </c>
      <c r="M55" s="416">
        <v>204358.66909999997</v>
      </c>
      <c r="N55" s="416">
        <v>204358.66909999997</v>
      </c>
      <c r="O55" s="415">
        <v>6.8749618590681948E-3</v>
      </c>
      <c r="P55" s="415">
        <v>6.8749618590681948E-3</v>
      </c>
      <c r="Q55" s="416">
        <v>3</v>
      </c>
      <c r="R55" s="416">
        <v>13230</v>
      </c>
      <c r="S55" s="415">
        <v>1.2977572745861274E-4</v>
      </c>
      <c r="T55" s="416">
        <v>1</v>
      </c>
      <c r="U55" s="416">
        <v>0</v>
      </c>
      <c r="V55" s="415">
        <v>2.3251484503001448E-3</v>
      </c>
      <c r="W55" s="415">
        <v>2.3251484503001448E-3</v>
      </c>
      <c r="X55" s="415">
        <v>0</v>
      </c>
      <c r="Y55" s="415">
        <v>0</v>
      </c>
      <c r="Z55" s="310" t="s">
        <v>542</v>
      </c>
      <c r="AA55" s="310" t="s">
        <v>542</v>
      </c>
      <c r="AB55" s="415">
        <v>1.3704715693364096</v>
      </c>
      <c r="AC55" s="415">
        <v>3.0389295350366425</v>
      </c>
      <c r="AD55" s="415">
        <v>0.19673761786372287</v>
      </c>
    </row>
    <row r="56" spans="1:30" s="376" customFormat="1" x14ac:dyDescent="0.2">
      <c r="A56" s="418"/>
      <c r="B56" s="417" t="s">
        <v>594</v>
      </c>
      <c r="C56" s="310" t="s">
        <v>556</v>
      </c>
      <c r="D56" s="310" t="s">
        <v>541</v>
      </c>
      <c r="E56" s="322">
        <v>1466</v>
      </c>
      <c r="F56" s="322">
        <v>6</v>
      </c>
      <c r="G56" s="322">
        <v>0.24</v>
      </c>
      <c r="H56" s="322">
        <v>6.24</v>
      </c>
      <c r="I56" s="415">
        <v>3.5393960256348032</v>
      </c>
      <c r="J56" s="415">
        <v>0.11035778851597344</v>
      </c>
      <c r="K56" s="415">
        <v>1.2855984028352974</v>
      </c>
      <c r="L56" s="322">
        <v>1</v>
      </c>
      <c r="M56" s="416">
        <v>8843.3988000000008</v>
      </c>
      <c r="N56" s="416">
        <v>1370.4998999999998</v>
      </c>
      <c r="O56" s="415">
        <v>4.2965035483619291E-5</v>
      </c>
      <c r="P56" s="415">
        <v>1.3904542227708508E-5</v>
      </c>
      <c r="Q56" s="416">
        <v>0</v>
      </c>
      <c r="R56" s="416">
        <v>103020</v>
      </c>
      <c r="S56" s="415">
        <v>3.8778223323942618E-4</v>
      </c>
      <c r="T56" s="416">
        <v>0</v>
      </c>
      <c r="U56" s="416">
        <v>0</v>
      </c>
      <c r="V56" s="415">
        <v>0</v>
      </c>
      <c r="W56" s="415">
        <v>0</v>
      </c>
      <c r="X56" s="415">
        <v>0</v>
      </c>
      <c r="Y56" s="415">
        <v>0</v>
      </c>
      <c r="Z56" s="310" t="s">
        <v>542</v>
      </c>
      <c r="AA56" s="310" t="s">
        <v>542</v>
      </c>
      <c r="AB56" s="415">
        <v>1.0976629345116748</v>
      </c>
      <c r="AC56" s="415">
        <v>0.11035778851597344</v>
      </c>
      <c r="AD56" s="415">
        <v>1.2855984028352974</v>
      </c>
    </row>
    <row r="57" spans="1:30" s="376" customFormat="1" x14ac:dyDescent="0.2">
      <c r="A57" s="418"/>
      <c r="B57" s="417" t="s">
        <v>595</v>
      </c>
      <c r="C57" s="310" t="s">
        <v>556</v>
      </c>
      <c r="D57" s="310" t="s">
        <v>541</v>
      </c>
      <c r="E57" s="322">
        <v>1828.5</v>
      </c>
      <c r="F57" s="322">
        <v>6.65</v>
      </c>
      <c r="G57" s="322">
        <v>0.33</v>
      </c>
      <c r="H57" s="322">
        <v>6.98</v>
      </c>
      <c r="I57" s="415">
        <v>4.2995292958753311</v>
      </c>
      <c r="J57" s="415">
        <v>0.67699018906522967</v>
      </c>
      <c r="K57" s="415">
        <v>0</v>
      </c>
      <c r="L57" s="322">
        <v>4</v>
      </c>
      <c r="M57" s="416">
        <v>50634.171000000009</v>
      </c>
      <c r="N57" s="416">
        <v>50634.171000000009</v>
      </c>
      <c r="O57" s="415">
        <v>1.5807301584113596E-3</v>
      </c>
      <c r="P57" s="415">
        <v>1.5807301584113596E-3</v>
      </c>
      <c r="Q57" s="416">
        <v>0</v>
      </c>
      <c r="R57" s="416">
        <v>0</v>
      </c>
      <c r="S57" s="415">
        <v>0</v>
      </c>
      <c r="T57" s="416">
        <v>1</v>
      </c>
      <c r="U57" s="416">
        <v>0</v>
      </c>
      <c r="V57" s="415">
        <v>2.8040826825878823E-3</v>
      </c>
      <c r="W57" s="415">
        <v>2.8040826825878823E-3</v>
      </c>
      <c r="X57" s="415">
        <v>0</v>
      </c>
      <c r="Y57" s="415">
        <v>0</v>
      </c>
      <c r="Z57" s="310" t="s">
        <v>542</v>
      </c>
      <c r="AA57" s="310" t="s">
        <v>542</v>
      </c>
      <c r="AB57" s="415">
        <v>1.4668472333110052</v>
      </c>
      <c r="AC57" s="415">
        <v>0.67699018906522967</v>
      </c>
      <c r="AD57" s="415">
        <v>0</v>
      </c>
    </row>
    <row r="58" spans="1:30" s="376" customFormat="1" x14ac:dyDescent="0.2">
      <c r="A58" s="418" t="s">
        <v>1058</v>
      </c>
      <c r="B58" s="417" t="s">
        <v>596</v>
      </c>
      <c r="C58" s="310" t="s">
        <v>556</v>
      </c>
      <c r="D58" s="310" t="s">
        <v>541</v>
      </c>
      <c r="E58" s="322">
        <v>1</v>
      </c>
      <c r="F58" s="322">
        <v>0</v>
      </c>
      <c r="G58" s="322">
        <v>0</v>
      </c>
      <c r="H58" s="322">
        <v>0</v>
      </c>
      <c r="I58" s="415">
        <v>0</v>
      </c>
      <c r="J58" s="415">
        <v>0</v>
      </c>
      <c r="K58" s="415">
        <v>0</v>
      </c>
      <c r="L58" s="322">
        <v>0</v>
      </c>
      <c r="M58" s="416">
        <v>0</v>
      </c>
      <c r="N58" s="416">
        <v>0</v>
      </c>
      <c r="O58" s="415">
        <v>0</v>
      </c>
      <c r="P58" s="415">
        <v>0</v>
      </c>
      <c r="Q58" s="416">
        <v>2</v>
      </c>
      <c r="R58" s="416">
        <v>0</v>
      </c>
      <c r="S58" s="415">
        <v>0</v>
      </c>
      <c r="T58" s="416">
        <v>0</v>
      </c>
      <c r="U58" s="416">
        <v>0</v>
      </c>
      <c r="V58" s="415">
        <v>0</v>
      </c>
      <c r="W58" s="415">
        <v>0</v>
      </c>
      <c r="X58" s="415">
        <v>0</v>
      </c>
      <c r="Y58" s="415">
        <v>0</v>
      </c>
      <c r="Z58" s="310" t="s">
        <v>542</v>
      </c>
      <c r="AA58" s="310" t="s">
        <v>542</v>
      </c>
      <c r="AB58" s="415">
        <v>1.1216693203366939</v>
      </c>
      <c r="AC58" s="415">
        <v>0</v>
      </c>
      <c r="AD58" s="415">
        <v>0</v>
      </c>
    </row>
    <row r="59" spans="1:30" s="376" customFormat="1" x14ac:dyDescent="0.2">
      <c r="A59" s="418"/>
      <c r="B59" s="417" t="s">
        <v>597</v>
      </c>
      <c r="C59" s="310" t="s">
        <v>556</v>
      </c>
      <c r="D59" s="310" t="s">
        <v>541</v>
      </c>
      <c r="E59" s="322">
        <v>2894.5</v>
      </c>
      <c r="F59" s="322">
        <v>19.350000000000001</v>
      </c>
      <c r="G59" s="322">
        <v>1.83</v>
      </c>
      <c r="H59" s="322">
        <v>21.18</v>
      </c>
      <c r="I59" s="415">
        <v>9.9119881275959116</v>
      </c>
      <c r="J59" s="415">
        <v>10.944277724223076</v>
      </c>
      <c r="K59" s="415">
        <v>4.2705253116809097</v>
      </c>
      <c r="L59" s="322">
        <v>10</v>
      </c>
      <c r="M59" s="416">
        <v>489717.9672203699</v>
      </c>
      <c r="N59" s="416">
        <v>123958.52719999998</v>
      </c>
      <c r="O59" s="415">
        <v>2.1283102655562953E-2</v>
      </c>
      <c r="P59" s="415">
        <v>5.1707593656747835E-3</v>
      </c>
      <c r="Q59" s="416">
        <v>2</v>
      </c>
      <c r="R59" s="416">
        <v>191091</v>
      </c>
      <c r="S59" s="415">
        <v>1.0011270403950125E-3</v>
      </c>
      <c r="T59" s="416">
        <v>0</v>
      </c>
      <c r="U59" s="416">
        <v>3</v>
      </c>
      <c r="V59" s="415">
        <v>0</v>
      </c>
      <c r="W59" s="415">
        <v>0</v>
      </c>
      <c r="X59" s="415">
        <v>1.4059037141349713E-2</v>
      </c>
      <c r="Y59" s="415">
        <v>1.4059037141349713E-2</v>
      </c>
      <c r="Z59" s="310" t="s">
        <v>542</v>
      </c>
      <c r="AA59" s="310" t="s">
        <v>542</v>
      </c>
      <c r="AB59" s="415">
        <v>3.881198648181357</v>
      </c>
      <c r="AC59" s="415">
        <v>10.944277724223076</v>
      </c>
      <c r="AD59" s="415">
        <v>4.2705253116809097</v>
      </c>
    </row>
    <row r="60" spans="1:30" s="376" customFormat="1" x14ac:dyDescent="0.2">
      <c r="A60" s="418"/>
      <c r="B60" s="417" t="s">
        <v>598</v>
      </c>
      <c r="C60" s="310" t="s">
        <v>556</v>
      </c>
      <c r="D60" s="310" t="s">
        <v>541</v>
      </c>
      <c r="E60" s="322">
        <v>609</v>
      </c>
      <c r="F60" s="322">
        <v>4.37</v>
      </c>
      <c r="G60" s="322">
        <v>0.56999999999999995</v>
      </c>
      <c r="H60" s="322">
        <v>4.9400000000000004</v>
      </c>
      <c r="I60" s="415">
        <v>2.2105124634507485</v>
      </c>
      <c r="J60" s="415">
        <v>4.0598548510304022</v>
      </c>
      <c r="K60" s="415">
        <v>2.5837199953801151</v>
      </c>
      <c r="L60" s="322">
        <v>4</v>
      </c>
      <c r="M60" s="416">
        <v>150776.15721796121</v>
      </c>
      <c r="N60" s="416">
        <v>98054.105299999981</v>
      </c>
      <c r="O60" s="415">
        <v>3.108863643669111E-3</v>
      </c>
      <c r="P60" s="415">
        <v>1.7967758456472218E-3</v>
      </c>
      <c r="Q60" s="416">
        <v>3</v>
      </c>
      <c r="R60" s="416">
        <v>95955</v>
      </c>
      <c r="S60" s="415">
        <v>5.500018925626921E-4</v>
      </c>
      <c r="T60" s="416">
        <v>3</v>
      </c>
      <c r="U60" s="416">
        <v>0</v>
      </c>
      <c r="V60" s="415">
        <v>2.7407397679949882E-3</v>
      </c>
      <c r="W60" s="415">
        <v>1.8647536076493521E-3</v>
      </c>
      <c r="X60" s="415">
        <v>0</v>
      </c>
      <c r="Y60" s="415">
        <v>0</v>
      </c>
      <c r="Z60" s="310" t="s">
        <v>545</v>
      </c>
      <c r="AA60" s="310" t="s">
        <v>542</v>
      </c>
      <c r="AB60" s="415">
        <v>0.98388962150163517</v>
      </c>
      <c r="AC60" s="415">
        <v>4.0598548510304022</v>
      </c>
      <c r="AD60" s="415">
        <v>2.5837199953801151</v>
      </c>
    </row>
    <row r="61" spans="1:30" s="376" customFormat="1" x14ac:dyDescent="0.2">
      <c r="A61" s="418"/>
      <c r="B61" s="417" t="s">
        <v>599</v>
      </c>
      <c r="C61" s="310" t="s">
        <v>556</v>
      </c>
      <c r="D61" s="310" t="s">
        <v>541</v>
      </c>
      <c r="E61" s="322">
        <v>2005</v>
      </c>
      <c r="F61" s="322">
        <v>14.07</v>
      </c>
      <c r="G61" s="322">
        <v>1.1000000000000001</v>
      </c>
      <c r="H61" s="322">
        <v>15.17</v>
      </c>
      <c r="I61" s="415">
        <v>6.1281342028413821</v>
      </c>
      <c r="J61" s="415">
        <v>16.255438006797569</v>
      </c>
      <c r="K61" s="415">
        <v>4.4629061825715803</v>
      </c>
      <c r="L61" s="322">
        <v>7</v>
      </c>
      <c r="M61" s="416">
        <v>669189.58759693406</v>
      </c>
      <c r="N61" s="416">
        <v>142079.39870000002</v>
      </c>
      <c r="O61" s="415">
        <v>1.1125556191164733E-2</v>
      </c>
      <c r="P61" s="415">
        <v>4.904008447781878E-3</v>
      </c>
      <c r="Q61" s="416">
        <v>0</v>
      </c>
      <c r="R61" s="416">
        <v>183725</v>
      </c>
      <c r="S61" s="415">
        <v>9.6713815939394735E-4</v>
      </c>
      <c r="T61" s="416">
        <v>0</v>
      </c>
      <c r="U61" s="416">
        <v>0</v>
      </c>
      <c r="V61" s="415">
        <v>0</v>
      </c>
      <c r="W61" s="415">
        <v>0</v>
      </c>
      <c r="X61" s="415">
        <v>0</v>
      </c>
      <c r="Y61" s="415">
        <v>0</v>
      </c>
      <c r="Z61" s="310" t="s">
        <v>545</v>
      </c>
      <c r="AA61" s="310" t="s">
        <v>542</v>
      </c>
      <c r="AB61" s="415">
        <v>2.9222349367988087</v>
      </c>
      <c r="AC61" s="415">
        <v>16.255438006797569</v>
      </c>
      <c r="AD61" s="415">
        <v>4.4629061825715803</v>
      </c>
    </row>
    <row r="62" spans="1:30" s="376" customFormat="1" x14ac:dyDescent="0.2">
      <c r="A62" s="418"/>
      <c r="B62" s="417" t="s">
        <v>600</v>
      </c>
      <c r="C62" s="310" t="s">
        <v>556</v>
      </c>
      <c r="D62" s="310" t="s">
        <v>541</v>
      </c>
      <c r="E62" s="322">
        <v>3220.5</v>
      </c>
      <c r="F62" s="322">
        <v>5.01</v>
      </c>
      <c r="G62" s="322">
        <v>1.04</v>
      </c>
      <c r="H62" s="322">
        <v>6.05</v>
      </c>
      <c r="I62" s="415">
        <v>3.4908444204056623</v>
      </c>
      <c r="J62" s="415">
        <v>1.2804094390332987</v>
      </c>
      <c r="K62" s="415">
        <v>0.30892579110562191</v>
      </c>
      <c r="L62" s="322">
        <v>4</v>
      </c>
      <c r="M62" s="416">
        <v>175072.77236776587</v>
      </c>
      <c r="N62" s="416">
        <v>3549.9310999999998</v>
      </c>
      <c r="O62" s="415">
        <v>4.5121390169220472E-3</v>
      </c>
      <c r="P62" s="415">
        <v>4.4618131059580193E-5</v>
      </c>
      <c r="Q62" s="416">
        <v>0</v>
      </c>
      <c r="R62" s="416">
        <v>42240</v>
      </c>
      <c r="S62" s="415">
        <v>1.8848379464227088E-4</v>
      </c>
      <c r="T62" s="416">
        <v>4</v>
      </c>
      <c r="U62" s="416">
        <v>0</v>
      </c>
      <c r="V62" s="415">
        <v>8.7876706879117771E-3</v>
      </c>
      <c r="W62" s="415">
        <v>6.5892080667974209E-3</v>
      </c>
      <c r="X62" s="415">
        <v>0</v>
      </c>
      <c r="Y62" s="415">
        <v>0</v>
      </c>
      <c r="Z62" s="310" t="s">
        <v>542</v>
      </c>
      <c r="AA62" s="310" t="s">
        <v>542</v>
      </c>
      <c r="AB62" s="415">
        <v>1.4132038497949651</v>
      </c>
      <c r="AC62" s="415">
        <v>1.2804094390332987</v>
      </c>
      <c r="AD62" s="415">
        <v>0.30892579110562191</v>
      </c>
    </row>
    <row r="63" spans="1:30" s="376" customFormat="1" x14ac:dyDescent="0.2">
      <c r="A63" s="418"/>
      <c r="B63" s="417" t="s">
        <v>601</v>
      </c>
      <c r="C63" s="310" t="s">
        <v>556</v>
      </c>
      <c r="D63" s="310" t="s">
        <v>541</v>
      </c>
      <c r="E63" s="322">
        <v>3493.5</v>
      </c>
      <c r="F63" s="322">
        <v>13.05</v>
      </c>
      <c r="G63" s="322">
        <v>2.04</v>
      </c>
      <c r="H63" s="322">
        <v>15.09</v>
      </c>
      <c r="I63" s="415">
        <v>10.628695613237905</v>
      </c>
      <c r="J63" s="415">
        <v>1.6324308477614671</v>
      </c>
      <c r="K63" s="415">
        <v>8.025093416764011E-3</v>
      </c>
      <c r="L63" s="322">
        <v>2</v>
      </c>
      <c r="M63" s="416">
        <v>85434.638633313472</v>
      </c>
      <c r="N63" s="416">
        <v>6139.2892999999985</v>
      </c>
      <c r="O63" s="415">
        <v>5.6351894718393329E-3</v>
      </c>
      <c r="P63" s="415">
        <v>6.9352766733537212E-5</v>
      </c>
      <c r="Q63" s="416">
        <v>11</v>
      </c>
      <c r="R63" s="416">
        <v>420</v>
      </c>
      <c r="S63" s="415">
        <v>3.089898272824113E-6</v>
      </c>
      <c r="T63" s="416">
        <v>1</v>
      </c>
      <c r="U63" s="416">
        <v>2</v>
      </c>
      <c r="V63" s="415">
        <v>5.3965073334873133E-3</v>
      </c>
      <c r="W63" s="415">
        <v>0</v>
      </c>
      <c r="X63" s="415">
        <v>7.0604175534030979E-3</v>
      </c>
      <c r="Y63" s="415">
        <v>7.0604175534030979E-3</v>
      </c>
      <c r="Z63" s="310" t="s">
        <v>542</v>
      </c>
      <c r="AA63" s="310" t="s">
        <v>542</v>
      </c>
      <c r="AB63" s="415">
        <v>4.0050948359235816</v>
      </c>
      <c r="AC63" s="415">
        <v>1.6324308477614671</v>
      </c>
      <c r="AD63" s="415">
        <v>8.025093416764011E-3</v>
      </c>
    </row>
    <row r="64" spans="1:30" s="376" customFormat="1" x14ac:dyDescent="0.2">
      <c r="A64" s="418"/>
      <c r="B64" s="417" t="s">
        <v>602</v>
      </c>
      <c r="C64" s="310" t="s">
        <v>556</v>
      </c>
      <c r="D64" s="310" t="s">
        <v>541</v>
      </c>
      <c r="E64" s="322">
        <v>182.5</v>
      </c>
      <c r="F64" s="322">
        <v>0</v>
      </c>
      <c r="G64" s="322">
        <v>2.61</v>
      </c>
      <c r="H64" s="322">
        <v>2.61</v>
      </c>
      <c r="I64" s="415">
        <v>4.4379803897292396</v>
      </c>
      <c r="J64" s="415">
        <v>1.25421708226619E-2</v>
      </c>
      <c r="K64" s="415">
        <v>0</v>
      </c>
      <c r="L64" s="322">
        <v>0</v>
      </c>
      <c r="M64" s="416">
        <v>93.45</v>
      </c>
      <c r="N64" s="416">
        <v>93.45</v>
      </c>
      <c r="O64" s="415">
        <v>1.5449491364120565E-6</v>
      </c>
      <c r="P64" s="415">
        <v>1.5449491364120565E-6</v>
      </c>
      <c r="Q64" s="416">
        <v>2</v>
      </c>
      <c r="R64" s="416">
        <v>0</v>
      </c>
      <c r="S64" s="415">
        <v>0</v>
      </c>
      <c r="T64" s="416">
        <v>0</v>
      </c>
      <c r="U64" s="416">
        <v>0</v>
      </c>
      <c r="V64" s="415">
        <v>0</v>
      </c>
      <c r="W64" s="415">
        <v>0</v>
      </c>
      <c r="X64" s="415">
        <v>0</v>
      </c>
      <c r="Y64" s="415">
        <v>0</v>
      </c>
      <c r="Z64" s="310" t="s">
        <v>542</v>
      </c>
      <c r="AA64" s="310" t="s">
        <v>542</v>
      </c>
      <c r="AB64" s="415">
        <v>1.4696283628480236</v>
      </c>
      <c r="AC64" s="415">
        <v>1.25421708226619E-2</v>
      </c>
      <c r="AD64" s="415">
        <v>0</v>
      </c>
    </row>
    <row r="65" spans="1:30" s="376" customFormat="1" x14ac:dyDescent="0.2">
      <c r="A65" s="418"/>
      <c r="B65" s="417" t="s">
        <v>603</v>
      </c>
      <c r="C65" s="310" t="s">
        <v>556</v>
      </c>
      <c r="D65" s="310" t="s">
        <v>541</v>
      </c>
      <c r="E65" s="322">
        <v>1192</v>
      </c>
      <c r="F65" s="322">
        <v>2.2400000000000002</v>
      </c>
      <c r="G65" s="322">
        <v>4.1900000000000004</v>
      </c>
      <c r="H65" s="322">
        <v>6.4300000000000006</v>
      </c>
      <c r="I65" s="415">
        <v>4.9637910780483958</v>
      </c>
      <c r="J65" s="415">
        <v>0.29675497459928313</v>
      </c>
      <c r="K65" s="415">
        <v>4.1065631305007688</v>
      </c>
      <c r="L65" s="322">
        <v>2</v>
      </c>
      <c r="M65" s="416">
        <v>10975.031999999999</v>
      </c>
      <c r="N65" s="416">
        <v>10975.031999999999</v>
      </c>
      <c r="O65" s="415">
        <v>6.5444045418414708E-5</v>
      </c>
      <c r="P65" s="415">
        <v>6.5444045418414708E-5</v>
      </c>
      <c r="Q65" s="416">
        <v>7</v>
      </c>
      <c r="R65" s="416">
        <v>151875</v>
      </c>
      <c r="S65" s="415">
        <v>5.268276555165113E-4</v>
      </c>
      <c r="T65" s="416">
        <v>0</v>
      </c>
      <c r="U65" s="416">
        <v>0</v>
      </c>
      <c r="V65" s="415">
        <v>0</v>
      </c>
      <c r="W65" s="415">
        <v>0</v>
      </c>
      <c r="X65" s="415">
        <v>0</v>
      </c>
      <c r="Y65" s="415">
        <v>0</v>
      </c>
      <c r="Z65" s="310" t="s">
        <v>542</v>
      </c>
      <c r="AA65" s="310" t="s">
        <v>542</v>
      </c>
      <c r="AB65" s="415">
        <v>1.9338363462940906</v>
      </c>
      <c r="AC65" s="415">
        <v>0.29675497459928313</v>
      </c>
      <c r="AD65" s="415">
        <v>4.1065631305007688</v>
      </c>
    </row>
    <row r="66" spans="1:30" s="376" customFormat="1" x14ac:dyDescent="0.2">
      <c r="A66" s="418"/>
      <c r="B66" s="417" t="s">
        <v>604</v>
      </c>
      <c r="C66" s="310" t="s">
        <v>556</v>
      </c>
      <c r="D66" s="310" t="s">
        <v>541</v>
      </c>
      <c r="E66" s="322">
        <v>1638.5</v>
      </c>
      <c r="F66" s="322">
        <v>4.7</v>
      </c>
      <c r="G66" s="322">
        <v>0.66</v>
      </c>
      <c r="H66" s="322">
        <v>5.36</v>
      </c>
      <c r="I66" s="415">
        <v>4.6932167324541441</v>
      </c>
      <c r="J66" s="415">
        <v>0.17555674923581094</v>
      </c>
      <c r="K66" s="415">
        <v>0.68122553666649699</v>
      </c>
      <c r="L66" s="322">
        <v>2</v>
      </c>
      <c r="M66" s="416">
        <v>12912.6787</v>
      </c>
      <c r="N66" s="416">
        <v>12912.6787</v>
      </c>
      <c r="O66" s="415">
        <v>1.6243595220236361E-4</v>
      </c>
      <c r="P66" s="415">
        <v>1.6243595220236361E-4</v>
      </c>
      <c r="Q66" s="416">
        <v>2</v>
      </c>
      <c r="R66" s="416">
        <v>50106</v>
      </c>
      <c r="S66" s="415">
        <v>2.2401762477974819E-4</v>
      </c>
      <c r="T66" s="416">
        <v>3</v>
      </c>
      <c r="U66" s="416">
        <v>2</v>
      </c>
      <c r="V66" s="415">
        <v>7.6026947002837296E-3</v>
      </c>
      <c r="W66" s="415">
        <v>7.6026947002837296E-3</v>
      </c>
      <c r="X66" s="415">
        <v>1.0984588359889717E-3</v>
      </c>
      <c r="Y66" s="415">
        <v>1.0984588359889717E-3</v>
      </c>
      <c r="Z66" s="310" t="s">
        <v>542</v>
      </c>
      <c r="AA66" s="310" t="s">
        <v>542</v>
      </c>
      <c r="AB66" s="415">
        <v>1.3365920749946776</v>
      </c>
      <c r="AC66" s="415">
        <v>0.17555674923581094</v>
      </c>
      <c r="AD66" s="415">
        <v>0.68122553666649699</v>
      </c>
    </row>
    <row r="67" spans="1:30" s="376" customFormat="1" x14ac:dyDescent="0.2">
      <c r="A67" s="418"/>
      <c r="B67" s="417" t="s">
        <v>605</v>
      </c>
      <c r="C67" s="310" t="s">
        <v>556</v>
      </c>
      <c r="D67" s="310" t="s">
        <v>541</v>
      </c>
      <c r="E67" s="322">
        <v>3427</v>
      </c>
      <c r="F67" s="322">
        <v>9.0500000000000007</v>
      </c>
      <c r="G67" s="322">
        <v>2.4900000000000002</v>
      </c>
      <c r="H67" s="322">
        <v>11.540000000000001</v>
      </c>
      <c r="I67" s="415">
        <v>8.4454797377058455</v>
      </c>
      <c r="J67" s="415">
        <v>0.10550017038060887</v>
      </c>
      <c r="K67" s="415">
        <v>0.45473466963655318</v>
      </c>
      <c r="L67" s="322">
        <v>2</v>
      </c>
      <c r="M67" s="416">
        <v>7965.8504000000012</v>
      </c>
      <c r="N67" s="416">
        <v>6348.6170999999995</v>
      </c>
      <c r="O67" s="415">
        <v>1.1463522592177459E-4</v>
      </c>
      <c r="P67" s="415">
        <v>1.1309027678536254E-4</v>
      </c>
      <c r="Q67" s="416">
        <v>1</v>
      </c>
      <c r="R67" s="416">
        <v>34335</v>
      </c>
      <c r="S67" s="415">
        <v>1.4986006623196949E-4</v>
      </c>
      <c r="T67" s="416">
        <v>1</v>
      </c>
      <c r="U67" s="416">
        <v>0</v>
      </c>
      <c r="V67" s="415">
        <v>5.3486139102585399E-3</v>
      </c>
      <c r="W67" s="415">
        <v>5.3486139102585399E-3</v>
      </c>
      <c r="X67" s="415">
        <v>0</v>
      </c>
      <c r="Y67" s="415">
        <v>0</v>
      </c>
      <c r="Z67" s="310" t="s">
        <v>542</v>
      </c>
      <c r="AA67" s="310" t="s">
        <v>542</v>
      </c>
      <c r="AB67" s="415">
        <v>2.7232428359012104</v>
      </c>
      <c r="AC67" s="415">
        <v>0.10550017038060887</v>
      </c>
      <c r="AD67" s="415">
        <v>0.45473466963655318</v>
      </c>
    </row>
    <row r="68" spans="1:30" s="376" customFormat="1" x14ac:dyDescent="0.2">
      <c r="A68" s="418"/>
      <c r="B68" s="417" t="s">
        <v>606</v>
      </c>
      <c r="C68" s="310" t="s">
        <v>556</v>
      </c>
      <c r="D68" s="310" t="s">
        <v>541</v>
      </c>
      <c r="E68" s="322">
        <v>2672.5</v>
      </c>
      <c r="F68" s="322">
        <v>4.1399999999999997</v>
      </c>
      <c r="G68" s="322">
        <v>1.38</v>
      </c>
      <c r="H68" s="322">
        <v>5.52</v>
      </c>
      <c r="I68" s="415">
        <v>3.3423385041523574</v>
      </c>
      <c r="J68" s="415">
        <v>1.9058191179795226E-2</v>
      </c>
      <c r="K68" s="415">
        <v>0.51628746860735797</v>
      </c>
      <c r="L68" s="322">
        <v>1</v>
      </c>
      <c r="M68" s="416">
        <v>2170.1689999999999</v>
      </c>
      <c r="N68" s="416">
        <v>2170.1689999999999</v>
      </c>
      <c r="O68" s="415">
        <v>4.705915069511124E-5</v>
      </c>
      <c r="P68" s="415">
        <v>4.705915069511124E-5</v>
      </c>
      <c r="Q68" s="416">
        <v>0</v>
      </c>
      <c r="R68" s="416">
        <v>58790</v>
      </c>
      <c r="S68" s="415">
        <v>3.800574875573659E-4</v>
      </c>
      <c r="T68" s="416">
        <v>0</v>
      </c>
      <c r="U68" s="416">
        <v>0</v>
      </c>
      <c r="V68" s="415">
        <v>0</v>
      </c>
      <c r="W68" s="415">
        <v>0</v>
      </c>
      <c r="X68" s="415">
        <v>0</v>
      </c>
      <c r="Y68" s="415">
        <v>0</v>
      </c>
      <c r="Z68" s="310" t="s">
        <v>542</v>
      </c>
      <c r="AA68" s="310" t="s">
        <v>542</v>
      </c>
      <c r="AB68" s="415">
        <v>1.4081764856470462</v>
      </c>
      <c r="AC68" s="415">
        <v>1.9058191179795226E-2</v>
      </c>
      <c r="AD68" s="415">
        <v>0.51628746860735797</v>
      </c>
    </row>
    <row r="69" spans="1:30" s="376" customFormat="1" x14ac:dyDescent="0.2">
      <c r="A69" s="418"/>
      <c r="B69" s="417" t="s">
        <v>607</v>
      </c>
      <c r="C69" s="310" t="s">
        <v>556</v>
      </c>
      <c r="D69" s="310" t="s">
        <v>541</v>
      </c>
      <c r="E69" s="322">
        <v>150</v>
      </c>
      <c r="F69" s="322">
        <v>0</v>
      </c>
      <c r="G69" s="322">
        <v>1.5</v>
      </c>
      <c r="H69" s="322">
        <v>1.5</v>
      </c>
      <c r="I69" s="415">
        <v>0.37845310145379968</v>
      </c>
      <c r="J69" s="415">
        <v>4.3488105373027915E-4</v>
      </c>
      <c r="K69" s="415">
        <v>0</v>
      </c>
      <c r="L69" s="322">
        <v>0</v>
      </c>
      <c r="M69" s="416">
        <v>83.366699999999994</v>
      </c>
      <c r="N69" s="416">
        <v>83.366699999999994</v>
      </c>
      <c r="O69" s="415">
        <v>1.5449491364120565E-6</v>
      </c>
      <c r="P69" s="415">
        <v>1.5449491364120565E-6</v>
      </c>
      <c r="Q69" s="416">
        <v>6</v>
      </c>
      <c r="R69" s="416">
        <v>0</v>
      </c>
      <c r="S69" s="415">
        <v>0</v>
      </c>
      <c r="T69" s="416">
        <v>0</v>
      </c>
      <c r="U69" s="416">
        <v>0</v>
      </c>
      <c r="V69" s="415">
        <v>0</v>
      </c>
      <c r="W69" s="415">
        <v>0</v>
      </c>
      <c r="X69" s="415">
        <v>0</v>
      </c>
      <c r="Y69" s="415">
        <v>0</v>
      </c>
      <c r="Z69" s="310" t="s">
        <v>542</v>
      </c>
      <c r="AA69" s="310" t="s">
        <v>542</v>
      </c>
      <c r="AB69" s="415">
        <v>4.6948355681255376E-2</v>
      </c>
      <c r="AC69" s="415">
        <v>4.3488105373027915E-4</v>
      </c>
      <c r="AD69" s="415">
        <v>0</v>
      </c>
    </row>
    <row r="70" spans="1:30" s="376" customFormat="1" x14ac:dyDescent="0.2">
      <c r="A70" s="418"/>
      <c r="B70" s="417" t="s">
        <v>608</v>
      </c>
      <c r="C70" s="310" t="s">
        <v>556</v>
      </c>
      <c r="D70" s="310" t="s">
        <v>541</v>
      </c>
      <c r="E70" s="322">
        <v>130.5</v>
      </c>
      <c r="F70" s="322">
        <v>0</v>
      </c>
      <c r="G70" s="322">
        <v>1.52</v>
      </c>
      <c r="H70" s="322">
        <v>1.52</v>
      </c>
      <c r="I70" s="415">
        <v>0.28284381709346018</v>
      </c>
      <c r="J70" s="415">
        <v>0</v>
      </c>
      <c r="K70" s="415">
        <v>0</v>
      </c>
      <c r="L70" s="322">
        <v>0</v>
      </c>
      <c r="M70" s="416">
        <v>0</v>
      </c>
      <c r="N70" s="416">
        <v>0</v>
      </c>
      <c r="O70" s="415">
        <v>0</v>
      </c>
      <c r="P70" s="415">
        <v>0</v>
      </c>
      <c r="Q70" s="416">
        <v>2</v>
      </c>
      <c r="R70" s="416">
        <v>0</v>
      </c>
      <c r="S70" s="415">
        <v>0</v>
      </c>
      <c r="T70" s="416">
        <v>0</v>
      </c>
      <c r="U70" s="416">
        <v>0</v>
      </c>
      <c r="V70" s="415">
        <v>0</v>
      </c>
      <c r="W70" s="415">
        <v>0</v>
      </c>
      <c r="X70" s="415">
        <v>0</v>
      </c>
      <c r="Y70" s="415">
        <v>0</v>
      </c>
      <c r="Z70" s="310" t="s">
        <v>542</v>
      </c>
      <c r="AA70" s="310" t="s">
        <v>542</v>
      </c>
      <c r="AB70" s="415">
        <v>6.9575630930561613E-2</v>
      </c>
      <c r="AC70" s="415">
        <v>0</v>
      </c>
      <c r="AD70" s="415">
        <v>0</v>
      </c>
    </row>
    <row r="71" spans="1:30" s="376" customFormat="1" x14ac:dyDescent="0.2">
      <c r="A71" s="418"/>
      <c r="B71" s="417" t="s">
        <v>609</v>
      </c>
      <c r="C71" s="310" t="s">
        <v>556</v>
      </c>
      <c r="D71" s="310" t="s">
        <v>541</v>
      </c>
      <c r="E71" s="322">
        <v>2123.5</v>
      </c>
      <c r="F71" s="322">
        <v>6.56</v>
      </c>
      <c r="G71" s="322">
        <v>1.3</v>
      </c>
      <c r="H71" s="322">
        <v>7.8599999999999994</v>
      </c>
      <c r="I71" s="415">
        <v>5.7763894432422047</v>
      </c>
      <c r="J71" s="415">
        <v>0.18473369926503155</v>
      </c>
      <c r="K71" s="415">
        <v>6.3839644797029198</v>
      </c>
      <c r="L71" s="322">
        <v>3</v>
      </c>
      <c r="M71" s="416">
        <v>10006.3197</v>
      </c>
      <c r="N71" s="416">
        <v>10006.3197</v>
      </c>
      <c r="O71" s="415">
        <v>1.9441639932609321E-4</v>
      </c>
      <c r="P71" s="415">
        <v>1.9441639932609321E-4</v>
      </c>
      <c r="Q71" s="416">
        <v>2</v>
      </c>
      <c r="R71" s="416">
        <v>345795</v>
      </c>
      <c r="S71" s="415">
        <v>1.424443103771916E-3</v>
      </c>
      <c r="T71" s="416">
        <v>0</v>
      </c>
      <c r="U71" s="416">
        <v>0</v>
      </c>
      <c r="V71" s="415">
        <v>0</v>
      </c>
      <c r="W71" s="415">
        <v>0</v>
      </c>
      <c r="X71" s="415">
        <v>0</v>
      </c>
      <c r="Y71" s="415">
        <v>0</v>
      </c>
      <c r="Z71" s="310" t="s">
        <v>542</v>
      </c>
      <c r="AA71" s="310" t="s">
        <v>542</v>
      </c>
      <c r="AB71" s="415">
        <v>2.3522055390012842</v>
      </c>
      <c r="AC71" s="415">
        <v>0.18473369926503155</v>
      </c>
      <c r="AD71" s="415">
        <v>6.3839644797029198</v>
      </c>
    </row>
    <row r="72" spans="1:30" s="376" customFormat="1" x14ac:dyDescent="0.2">
      <c r="A72" s="418"/>
      <c r="B72" s="417" t="s">
        <v>610</v>
      </c>
      <c r="C72" s="310" t="s">
        <v>556</v>
      </c>
      <c r="D72" s="310" t="s">
        <v>541</v>
      </c>
      <c r="E72" s="322">
        <v>1686</v>
      </c>
      <c r="F72" s="322">
        <v>3.9</v>
      </c>
      <c r="G72" s="322">
        <v>1.54</v>
      </c>
      <c r="H72" s="322">
        <v>5.4399999999999995</v>
      </c>
      <c r="I72" s="415">
        <v>5.6173726643017252</v>
      </c>
      <c r="J72" s="415">
        <v>0.42578637634765865</v>
      </c>
      <c r="K72" s="415">
        <v>3.989768252333695</v>
      </c>
      <c r="L72" s="322">
        <v>6</v>
      </c>
      <c r="M72" s="416">
        <v>24652.969100000002</v>
      </c>
      <c r="N72" s="416">
        <v>24652.969100000002</v>
      </c>
      <c r="O72" s="415">
        <v>3.4545062690173584E-4</v>
      </c>
      <c r="P72" s="415">
        <v>3.4545062690173584E-4</v>
      </c>
      <c r="Q72" s="416">
        <v>3</v>
      </c>
      <c r="R72" s="416">
        <v>231007</v>
      </c>
      <c r="S72" s="415">
        <v>5.7472107874528497E-4</v>
      </c>
      <c r="T72" s="416">
        <v>1</v>
      </c>
      <c r="U72" s="416">
        <v>0</v>
      </c>
      <c r="V72" s="415">
        <v>2.6248685827640838E-3</v>
      </c>
      <c r="W72" s="415">
        <v>2.6248685827640838E-3</v>
      </c>
      <c r="X72" s="415">
        <v>0</v>
      </c>
      <c r="Y72" s="415">
        <v>0</v>
      </c>
      <c r="Z72" s="310" t="s">
        <v>542</v>
      </c>
      <c r="AA72" s="310" t="s">
        <v>542</v>
      </c>
      <c r="AB72" s="415">
        <v>1.7471546594089207</v>
      </c>
      <c r="AC72" s="415">
        <v>0.42578637634765865</v>
      </c>
      <c r="AD72" s="415">
        <v>3.989768252333695</v>
      </c>
    </row>
    <row r="73" spans="1:30" s="376" customFormat="1" x14ac:dyDescent="0.2">
      <c r="A73" s="418"/>
      <c r="B73" s="417" t="s">
        <v>611</v>
      </c>
      <c r="C73" s="310" t="s">
        <v>556</v>
      </c>
      <c r="D73" s="310" t="s">
        <v>541</v>
      </c>
      <c r="E73" s="322">
        <v>829</v>
      </c>
      <c r="F73" s="322">
        <v>3.11</v>
      </c>
      <c r="G73" s="322">
        <v>0.56000000000000005</v>
      </c>
      <c r="H73" s="322">
        <v>3.67</v>
      </c>
      <c r="I73" s="415">
        <v>6.8439989364551588</v>
      </c>
      <c r="J73" s="415">
        <v>1.3665974894238839</v>
      </c>
      <c r="K73" s="415">
        <v>1.1089846502477192</v>
      </c>
      <c r="L73" s="322">
        <v>3</v>
      </c>
      <c r="M73" s="416">
        <v>33567.746500000001</v>
      </c>
      <c r="N73" s="416">
        <v>33567.746500000001</v>
      </c>
      <c r="O73" s="415">
        <v>2.3253029452137861E-4</v>
      </c>
      <c r="P73" s="415">
        <v>2.3253029452137861E-4</v>
      </c>
      <c r="Q73" s="416">
        <v>6</v>
      </c>
      <c r="R73" s="416">
        <v>27240</v>
      </c>
      <c r="S73" s="415">
        <v>1.8384894723303473E-4</v>
      </c>
      <c r="T73" s="416">
        <v>0</v>
      </c>
      <c r="U73" s="416">
        <v>0</v>
      </c>
      <c r="V73" s="415">
        <v>0</v>
      </c>
      <c r="W73" s="415">
        <v>0</v>
      </c>
      <c r="X73" s="415">
        <v>0</v>
      </c>
      <c r="Y73" s="415">
        <v>0</v>
      </c>
      <c r="Z73" s="310" t="s">
        <v>542</v>
      </c>
      <c r="AA73" s="310" t="s">
        <v>542</v>
      </c>
      <c r="AB73" s="415">
        <v>2.0249962005624651</v>
      </c>
      <c r="AC73" s="415">
        <v>1.3665974894238839</v>
      </c>
      <c r="AD73" s="415">
        <v>1.1089846502477192</v>
      </c>
    </row>
    <row r="74" spans="1:30" s="376" customFormat="1" x14ac:dyDescent="0.2">
      <c r="A74" s="418"/>
      <c r="B74" s="417" t="s">
        <v>612</v>
      </c>
      <c r="C74" s="310" t="s">
        <v>556</v>
      </c>
      <c r="D74" s="310" t="s">
        <v>541</v>
      </c>
      <c r="E74" s="322">
        <v>1299</v>
      </c>
      <c r="F74" s="322">
        <v>2.88</v>
      </c>
      <c r="G74" s="322">
        <v>0.23</v>
      </c>
      <c r="H74" s="322">
        <v>3.11</v>
      </c>
      <c r="I74" s="415">
        <v>2.8761771919777059</v>
      </c>
      <c r="J74" s="415">
        <v>4.6755787554963651E-2</v>
      </c>
      <c r="K74" s="415">
        <v>0</v>
      </c>
      <c r="L74" s="322">
        <v>1</v>
      </c>
      <c r="M74" s="416">
        <v>4507.7695000000003</v>
      </c>
      <c r="N74" s="416">
        <v>4507.7695000000003</v>
      </c>
      <c r="O74" s="415">
        <v>1.4677016795914538E-4</v>
      </c>
      <c r="P74" s="415">
        <v>1.4677016795914538E-4</v>
      </c>
      <c r="Q74" s="416">
        <v>0</v>
      </c>
      <c r="R74" s="416">
        <v>0</v>
      </c>
      <c r="S74" s="415">
        <v>0</v>
      </c>
      <c r="T74" s="416">
        <v>0</v>
      </c>
      <c r="U74" s="416">
        <v>0</v>
      </c>
      <c r="V74" s="415">
        <v>0</v>
      </c>
      <c r="W74" s="415">
        <v>0</v>
      </c>
      <c r="X74" s="415">
        <v>0</v>
      </c>
      <c r="Y74" s="415">
        <v>0</v>
      </c>
      <c r="Z74" s="310" t="s">
        <v>542</v>
      </c>
      <c r="AA74" s="310" t="s">
        <v>542</v>
      </c>
      <c r="AB74" s="415">
        <v>0.8084144679611206</v>
      </c>
      <c r="AC74" s="415">
        <v>4.6755787554963651E-2</v>
      </c>
      <c r="AD74" s="415">
        <v>0</v>
      </c>
    </row>
    <row r="75" spans="1:30" s="376" customFormat="1" x14ac:dyDescent="0.2">
      <c r="A75" s="418"/>
      <c r="B75" s="417" t="s">
        <v>613</v>
      </c>
      <c r="C75" s="310" t="s">
        <v>556</v>
      </c>
      <c r="D75" s="310" t="s">
        <v>541</v>
      </c>
      <c r="E75" s="322">
        <v>2341.5</v>
      </c>
      <c r="F75" s="322">
        <v>4.18</v>
      </c>
      <c r="G75" s="322">
        <v>0.86</v>
      </c>
      <c r="H75" s="322">
        <v>5.04</v>
      </c>
      <c r="I75" s="415">
        <v>3.9121697014100829</v>
      </c>
      <c r="J75" s="415">
        <v>0.76016582041100289</v>
      </c>
      <c r="K75" s="415">
        <v>0.38612114608023707</v>
      </c>
      <c r="L75" s="322">
        <v>3</v>
      </c>
      <c r="M75" s="416">
        <v>72606.527099999992</v>
      </c>
      <c r="N75" s="416">
        <v>72241.477099999989</v>
      </c>
      <c r="O75" s="415">
        <v>3.4532703097082284E-4</v>
      </c>
      <c r="P75" s="415">
        <v>3.4378208183441077E-4</v>
      </c>
      <c r="Q75" s="416">
        <v>0</v>
      </c>
      <c r="R75" s="416">
        <v>36880</v>
      </c>
      <c r="S75" s="415">
        <v>1.8384894723303473E-4</v>
      </c>
      <c r="T75" s="416">
        <v>0</v>
      </c>
      <c r="U75" s="416">
        <v>0</v>
      </c>
      <c r="V75" s="415">
        <v>0</v>
      </c>
      <c r="W75" s="415">
        <v>0</v>
      </c>
      <c r="X75" s="415">
        <v>0</v>
      </c>
      <c r="Y75" s="415">
        <v>0</v>
      </c>
      <c r="Z75" s="310" t="s">
        <v>542</v>
      </c>
      <c r="AA75" s="310" t="s">
        <v>542</v>
      </c>
      <c r="AB75" s="415">
        <v>1.4708828582649811</v>
      </c>
      <c r="AC75" s="415">
        <v>0.76016582041100289</v>
      </c>
      <c r="AD75" s="415">
        <v>0.38612114608023707</v>
      </c>
    </row>
    <row r="76" spans="1:30" s="376" customFormat="1" x14ac:dyDescent="0.2">
      <c r="A76" s="418"/>
      <c r="B76" s="417" t="s">
        <v>614</v>
      </c>
      <c r="C76" s="310" t="s">
        <v>556</v>
      </c>
      <c r="D76" s="310" t="s">
        <v>541</v>
      </c>
      <c r="E76" s="322">
        <v>47.5</v>
      </c>
      <c r="F76" s="322">
        <v>1.62</v>
      </c>
      <c r="G76" s="322">
        <v>0.45</v>
      </c>
      <c r="H76" s="322">
        <v>2.0700000000000003</v>
      </c>
      <c r="I76" s="415">
        <v>2.6910230458965287</v>
      </c>
      <c r="J76" s="415">
        <v>3.0322011183720203</v>
      </c>
      <c r="K76" s="415">
        <v>8.0657069599719105</v>
      </c>
      <c r="L76" s="322">
        <v>2</v>
      </c>
      <c r="M76" s="416">
        <v>6204.8472262999849</v>
      </c>
      <c r="N76" s="416">
        <v>4925.5837000000001</v>
      </c>
      <c r="O76" s="415">
        <v>9.0680868856628387E-5</v>
      </c>
      <c r="P76" s="415">
        <v>1.699444050053262E-5</v>
      </c>
      <c r="Q76" s="416">
        <v>8</v>
      </c>
      <c r="R76" s="416">
        <v>16505</v>
      </c>
      <c r="S76" s="415">
        <v>5.7163118047246093E-5</v>
      </c>
      <c r="T76" s="416">
        <v>1</v>
      </c>
      <c r="U76" s="416">
        <v>0</v>
      </c>
      <c r="V76" s="415">
        <v>7.5702507684190763E-5</v>
      </c>
      <c r="W76" s="415">
        <v>7.5702507684190763E-5</v>
      </c>
      <c r="X76" s="415">
        <v>0</v>
      </c>
      <c r="Y76" s="415">
        <v>0</v>
      </c>
      <c r="Z76" s="310" t="s">
        <v>545</v>
      </c>
      <c r="AA76" s="310" t="s">
        <v>542</v>
      </c>
      <c r="AB76" s="415">
        <v>1.3927455217158404</v>
      </c>
      <c r="AC76" s="415">
        <v>3.0322011183720203</v>
      </c>
      <c r="AD76" s="415">
        <v>8.0657069599719105</v>
      </c>
    </row>
    <row r="77" spans="1:30" s="376" customFormat="1" x14ac:dyDescent="0.2">
      <c r="A77" s="418"/>
      <c r="B77" s="417" t="s">
        <v>615</v>
      </c>
      <c r="C77" s="310" t="s">
        <v>556</v>
      </c>
      <c r="D77" s="310" t="s">
        <v>541</v>
      </c>
      <c r="E77" s="322">
        <v>218</v>
      </c>
      <c r="F77" s="322">
        <v>0</v>
      </c>
      <c r="G77" s="322">
        <v>2.57</v>
      </c>
      <c r="H77" s="322">
        <v>2.57</v>
      </c>
      <c r="I77" s="415">
        <v>3.051069632106683</v>
      </c>
      <c r="J77" s="415">
        <v>7.805431354116779</v>
      </c>
      <c r="K77" s="415">
        <v>0</v>
      </c>
      <c r="L77" s="322">
        <v>3</v>
      </c>
      <c r="M77" s="416">
        <v>62936.976147089525</v>
      </c>
      <c r="N77" s="416">
        <v>58113.086600000002</v>
      </c>
      <c r="O77" s="415">
        <v>7.104449984548203E-4</v>
      </c>
      <c r="P77" s="415">
        <v>4.3258575819537582E-4</v>
      </c>
      <c r="Q77" s="416">
        <v>4</v>
      </c>
      <c r="R77" s="416">
        <v>0</v>
      </c>
      <c r="S77" s="415">
        <v>0</v>
      </c>
      <c r="T77" s="416">
        <v>0</v>
      </c>
      <c r="U77" s="416">
        <v>0</v>
      </c>
      <c r="V77" s="415">
        <v>0</v>
      </c>
      <c r="W77" s="415">
        <v>0</v>
      </c>
      <c r="X77" s="415">
        <v>0</v>
      </c>
      <c r="Y77" s="415">
        <v>0</v>
      </c>
      <c r="Z77" s="310" t="s">
        <v>545</v>
      </c>
      <c r="AA77" s="310" t="s">
        <v>542</v>
      </c>
      <c r="AB77" s="415">
        <v>1.6221790172003485</v>
      </c>
      <c r="AC77" s="415">
        <v>7.805431354116779</v>
      </c>
      <c r="AD77" s="415">
        <v>0</v>
      </c>
    </row>
    <row r="78" spans="1:30" s="376" customFormat="1" x14ac:dyDescent="0.2">
      <c r="A78" s="418"/>
      <c r="B78" s="417" t="s">
        <v>616</v>
      </c>
      <c r="C78" s="310" t="s">
        <v>556</v>
      </c>
      <c r="D78" s="310" t="s">
        <v>541</v>
      </c>
      <c r="E78" s="322">
        <v>895.5</v>
      </c>
      <c r="F78" s="322">
        <v>3.7</v>
      </c>
      <c r="G78" s="322">
        <v>0.35</v>
      </c>
      <c r="H78" s="322">
        <v>4.05</v>
      </c>
      <c r="I78" s="415">
        <v>2.4582978400094548</v>
      </c>
      <c r="J78" s="415">
        <v>2.6934963115017712</v>
      </c>
      <c r="K78" s="415">
        <v>0.67217112117729816</v>
      </c>
      <c r="L78" s="322">
        <v>4</v>
      </c>
      <c r="M78" s="416">
        <v>160847.34755387262</v>
      </c>
      <c r="N78" s="416">
        <v>137047.7157</v>
      </c>
      <c r="O78" s="415">
        <v>2.9359235188849758E-3</v>
      </c>
      <c r="P78" s="415">
        <v>1.5650489246767773E-3</v>
      </c>
      <c r="Q78" s="416">
        <v>4</v>
      </c>
      <c r="R78" s="416">
        <v>40140</v>
      </c>
      <c r="S78" s="415">
        <v>1.560398627776177E-4</v>
      </c>
      <c r="T78" s="416">
        <v>2</v>
      </c>
      <c r="U78" s="416">
        <v>0</v>
      </c>
      <c r="V78" s="415">
        <v>2.7670039033139931E-3</v>
      </c>
      <c r="W78" s="415">
        <v>2.7670039033139931E-3</v>
      </c>
      <c r="X78" s="415">
        <v>0</v>
      </c>
      <c r="Y78" s="415">
        <v>0</v>
      </c>
      <c r="Z78" s="310" t="s">
        <v>542</v>
      </c>
      <c r="AA78" s="310" t="s">
        <v>542</v>
      </c>
      <c r="AB78" s="415">
        <v>0.89974475188979142</v>
      </c>
      <c r="AC78" s="415">
        <v>2.6934963115017712</v>
      </c>
      <c r="AD78" s="415">
        <v>0.67217112117729816</v>
      </c>
    </row>
    <row r="79" spans="1:30" s="376" customFormat="1" x14ac:dyDescent="0.2">
      <c r="A79" s="418"/>
      <c r="B79" s="417" t="s">
        <v>617</v>
      </c>
      <c r="C79" s="310" t="s">
        <v>556</v>
      </c>
      <c r="D79" s="310" t="s">
        <v>541</v>
      </c>
      <c r="E79" s="322">
        <v>28.5</v>
      </c>
      <c r="F79" s="322">
        <v>0</v>
      </c>
      <c r="G79" s="322">
        <v>1.67</v>
      </c>
      <c r="H79" s="322">
        <v>1.67</v>
      </c>
      <c r="I79" s="415">
        <v>2.6550327633289306</v>
      </c>
      <c r="J79" s="415">
        <v>0.14611659397816246</v>
      </c>
      <c r="K79" s="415">
        <v>0</v>
      </c>
      <c r="L79" s="322">
        <v>1</v>
      </c>
      <c r="M79" s="416">
        <v>239.86191118124711</v>
      </c>
      <c r="N79" s="416">
        <v>0</v>
      </c>
      <c r="O79" s="415">
        <v>1.3816205316767956E-5</v>
      </c>
      <c r="P79" s="415">
        <v>0</v>
      </c>
      <c r="Q79" s="416">
        <v>0</v>
      </c>
      <c r="R79" s="416">
        <v>0</v>
      </c>
      <c r="S79" s="415">
        <v>0</v>
      </c>
      <c r="T79" s="416">
        <v>0</v>
      </c>
      <c r="U79" s="416">
        <v>0</v>
      </c>
      <c r="V79" s="415">
        <v>0</v>
      </c>
      <c r="W79" s="415">
        <v>0</v>
      </c>
      <c r="X79" s="415">
        <v>0</v>
      </c>
      <c r="Y79" s="415">
        <v>0</v>
      </c>
      <c r="Z79" s="310" t="s">
        <v>542</v>
      </c>
      <c r="AA79" s="310" t="s">
        <v>542</v>
      </c>
      <c r="AB79" s="415">
        <v>1.0416800836455284</v>
      </c>
      <c r="AC79" s="415">
        <v>0.14611659397816246</v>
      </c>
      <c r="AD79" s="415">
        <v>0</v>
      </c>
    </row>
    <row r="80" spans="1:30" s="376" customFormat="1" x14ac:dyDescent="0.2">
      <c r="A80" s="418"/>
      <c r="B80" s="417" t="s">
        <v>618</v>
      </c>
      <c r="C80" s="310" t="s">
        <v>556</v>
      </c>
      <c r="D80" s="310" t="s">
        <v>541</v>
      </c>
      <c r="E80" s="322">
        <v>66.5</v>
      </c>
      <c r="F80" s="322">
        <v>0.73</v>
      </c>
      <c r="G80" s="322">
        <v>0.56999999999999995</v>
      </c>
      <c r="H80" s="322">
        <v>1.2999999999999998</v>
      </c>
      <c r="I80" s="415">
        <v>2.1984208890053343</v>
      </c>
      <c r="J80" s="415">
        <v>0.29212351322005925</v>
      </c>
      <c r="K80" s="415">
        <v>0.45722771368244053</v>
      </c>
      <c r="L80" s="322">
        <v>1</v>
      </c>
      <c r="M80" s="416">
        <v>1865.5926425208108</v>
      </c>
      <c r="N80" s="416">
        <v>0</v>
      </c>
      <c r="O80" s="415">
        <v>1.0745937468597301E-4</v>
      </c>
      <c r="P80" s="415">
        <v>0</v>
      </c>
      <c r="Q80" s="416">
        <v>2</v>
      </c>
      <c r="R80" s="416">
        <v>2920</v>
      </c>
      <c r="S80" s="415">
        <v>1.2359593091296452E-5</v>
      </c>
      <c r="T80" s="416">
        <v>0</v>
      </c>
      <c r="U80" s="416">
        <v>0</v>
      </c>
      <c r="V80" s="415">
        <v>0</v>
      </c>
      <c r="W80" s="415">
        <v>0</v>
      </c>
      <c r="X80" s="415">
        <v>0</v>
      </c>
      <c r="Y80" s="415">
        <v>0</v>
      </c>
      <c r="Z80" s="310" t="s">
        <v>542</v>
      </c>
      <c r="AA80" s="310" t="s">
        <v>542</v>
      </c>
      <c r="AB80" s="415">
        <v>0.62477348547703349</v>
      </c>
      <c r="AC80" s="415">
        <v>0.29212351322005925</v>
      </c>
      <c r="AD80" s="415">
        <v>0.45722771368244053</v>
      </c>
    </row>
    <row r="81" spans="1:30" s="376" customFormat="1" x14ac:dyDescent="0.2">
      <c r="A81" s="418"/>
      <c r="B81" s="417" t="s">
        <v>619</v>
      </c>
      <c r="C81" s="310" t="s">
        <v>556</v>
      </c>
      <c r="D81" s="310" t="s">
        <v>541</v>
      </c>
      <c r="E81" s="322">
        <v>52.5</v>
      </c>
      <c r="F81" s="322">
        <v>1.01</v>
      </c>
      <c r="G81" s="322">
        <v>0.52</v>
      </c>
      <c r="H81" s="322">
        <v>1.53</v>
      </c>
      <c r="I81" s="415">
        <v>4.3529015075097792</v>
      </c>
      <c r="J81" s="415">
        <v>1.1378408777028755</v>
      </c>
      <c r="K81" s="415">
        <v>1.9777796909164351</v>
      </c>
      <c r="L81" s="322">
        <v>1</v>
      </c>
      <c r="M81" s="416">
        <v>1743.1961078749807</v>
      </c>
      <c r="N81" s="416">
        <v>144.11670000000001</v>
      </c>
      <c r="O81" s="415">
        <v>9.365298458153176E-5</v>
      </c>
      <c r="P81" s="415">
        <v>1.5449491364120565E-6</v>
      </c>
      <c r="Q81" s="416">
        <v>2</v>
      </c>
      <c r="R81" s="416">
        <v>3030</v>
      </c>
      <c r="S81" s="415">
        <v>7.7247456820602827E-6</v>
      </c>
      <c r="T81" s="416">
        <v>0</v>
      </c>
      <c r="U81" s="416">
        <v>0</v>
      </c>
      <c r="V81" s="415">
        <v>0</v>
      </c>
      <c r="W81" s="415">
        <v>0</v>
      </c>
      <c r="X81" s="415">
        <v>0</v>
      </c>
      <c r="Y81" s="415">
        <v>0</v>
      </c>
      <c r="Z81" s="310" t="s">
        <v>542</v>
      </c>
      <c r="AA81" s="310" t="s">
        <v>542</v>
      </c>
      <c r="AB81" s="415">
        <v>2.0561075994675813</v>
      </c>
      <c r="AC81" s="415">
        <v>1.1378408777028755</v>
      </c>
      <c r="AD81" s="415">
        <v>1.9777796909164351</v>
      </c>
    </row>
    <row r="82" spans="1:30" s="376" customFormat="1" x14ac:dyDescent="0.2">
      <c r="A82" s="418"/>
      <c r="B82" s="417" t="s">
        <v>620</v>
      </c>
      <c r="C82" s="310" t="s">
        <v>556</v>
      </c>
      <c r="D82" s="310" t="s">
        <v>541</v>
      </c>
      <c r="E82" s="322">
        <v>399.5</v>
      </c>
      <c r="F82" s="322">
        <v>1.59</v>
      </c>
      <c r="G82" s="322">
        <v>0.13</v>
      </c>
      <c r="H82" s="322">
        <v>1.7200000000000002</v>
      </c>
      <c r="I82" s="415">
        <v>1.3243586648149441</v>
      </c>
      <c r="J82" s="415">
        <v>0.22794571138834244</v>
      </c>
      <c r="K82" s="415">
        <v>0</v>
      </c>
      <c r="L82" s="322">
        <v>1</v>
      </c>
      <c r="M82" s="416">
        <v>11361.972768510288</v>
      </c>
      <c r="N82" s="416">
        <v>834.69999999999993</v>
      </c>
      <c r="O82" s="415">
        <v>6.1255769655935296E-4</v>
      </c>
      <c r="P82" s="415">
        <v>6.179796545648226E-6</v>
      </c>
      <c r="Q82" s="416">
        <v>0</v>
      </c>
      <c r="R82" s="416">
        <v>0</v>
      </c>
      <c r="S82" s="415">
        <v>0</v>
      </c>
      <c r="T82" s="416">
        <v>0</v>
      </c>
      <c r="U82" s="416">
        <v>0</v>
      </c>
      <c r="V82" s="415">
        <v>0</v>
      </c>
      <c r="W82" s="415">
        <v>0</v>
      </c>
      <c r="X82" s="415">
        <v>0</v>
      </c>
      <c r="Y82" s="415">
        <v>0</v>
      </c>
      <c r="Z82" s="310" t="s">
        <v>542</v>
      </c>
      <c r="AA82" s="310" t="s">
        <v>542</v>
      </c>
      <c r="AB82" s="415">
        <v>0.48088996632007913</v>
      </c>
      <c r="AC82" s="415">
        <v>0.22794571138834244</v>
      </c>
      <c r="AD82" s="415">
        <v>0</v>
      </c>
    </row>
    <row r="83" spans="1:30" s="376" customFormat="1" x14ac:dyDescent="0.2">
      <c r="A83" s="418"/>
      <c r="B83" s="417" t="s">
        <v>621</v>
      </c>
      <c r="C83" s="310" t="s">
        <v>556</v>
      </c>
      <c r="D83" s="310" t="s">
        <v>541</v>
      </c>
      <c r="E83" s="322">
        <v>46.5</v>
      </c>
      <c r="F83" s="322">
        <v>0.04</v>
      </c>
      <c r="G83" s="322">
        <v>1.58</v>
      </c>
      <c r="H83" s="322">
        <v>1.62</v>
      </c>
      <c r="I83" s="415">
        <v>3.108046825129672</v>
      </c>
      <c r="J83" s="415">
        <v>1.0728415644469316</v>
      </c>
      <c r="K83" s="415">
        <v>0</v>
      </c>
      <c r="L83" s="322">
        <v>1</v>
      </c>
      <c r="M83" s="416">
        <v>2531.8757291353863</v>
      </c>
      <c r="N83" s="416">
        <v>0</v>
      </c>
      <c r="O83" s="415">
        <v>1.4583772278810623E-4</v>
      </c>
      <c r="P83" s="415">
        <v>0</v>
      </c>
      <c r="Q83" s="416">
        <v>2</v>
      </c>
      <c r="R83" s="416">
        <v>0</v>
      </c>
      <c r="S83" s="415">
        <v>0</v>
      </c>
      <c r="T83" s="416">
        <v>0</v>
      </c>
      <c r="U83" s="416">
        <v>0</v>
      </c>
      <c r="V83" s="415">
        <v>0</v>
      </c>
      <c r="W83" s="415">
        <v>0</v>
      </c>
      <c r="X83" s="415">
        <v>0</v>
      </c>
      <c r="Y83" s="415">
        <v>0</v>
      </c>
      <c r="Z83" s="310" t="s">
        <v>542</v>
      </c>
      <c r="AA83" s="310" t="s">
        <v>542</v>
      </c>
      <c r="AB83" s="415">
        <v>1.1822175671430371</v>
      </c>
      <c r="AC83" s="415">
        <v>1.0728415644469316</v>
      </c>
      <c r="AD83" s="415">
        <v>0</v>
      </c>
    </row>
    <row r="84" spans="1:30" s="376" customFormat="1" x14ac:dyDescent="0.2">
      <c r="A84" s="418"/>
      <c r="B84" s="417" t="s">
        <v>622</v>
      </c>
      <c r="C84" s="310" t="s">
        <v>556</v>
      </c>
      <c r="D84" s="310" t="s">
        <v>541</v>
      </c>
      <c r="E84" s="322">
        <v>257.5</v>
      </c>
      <c r="F84" s="322">
        <v>1.07</v>
      </c>
      <c r="G84" s="322">
        <v>1.07</v>
      </c>
      <c r="H84" s="322">
        <v>2.14</v>
      </c>
      <c r="I84" s="415">
        <v>4.0883307598681329</v>
      </c>
      <c r="J84" s="415">
        <v>0.89831442675258921</v>
      </c>
      <c r="K84" s="415">
        <v>0</v>
      </c>
      <c r="L84" s="322">
        <v>1</v>
      </c>
      <c r="M84" s="416">
        <v>8235.2589505561518</v>
      </c>
      <c r="N84" s="416">
        <v>0</v>
      </c>
      <c r="O84" s="415">
        <v>4.7435638254236654E-4</v>
      </c>
      <c r="P84" s="415">
        <v>0</v>
      </c>
      <c r="Q84" s="416">
        <v>0</v>
      </c>
      <c r="R84" s="416">
        <v>0</v>
      </c>
      <c r="S84" s="415">
        <v>0</v>
      </c>
      <c r="T84" s="416">
        <v>0</v>
      </c>
      <c r="U84" s="416">
        <v>0</v>
      </c>
      <c r="V84" s="415">
        <v>0</v>
      </c>
      <c r="W84" s="415">
        <v>0</v>
      </c>
      <c r="X84" s="415">
        <v>0</v>
      </c>
      <c r="Y84" s="415">
        <v>0</v>
      </c>
      <c r="Z84" s="310" t="s">
        <v>542</v>
      </c>
      <c r="AA84" s="310" t="s">
        <v>542</v>
      </c>
      <c r="AB84" s="415">
        <v>1.6853092266625342</v>
      </c>
      <c r="AC84" s="415">
        <v>0.89831442675258921</v>
      </c>
      <c r="AD84" s="415">
        <v>0</v>
      </c>
    </row>
    <row r="85" spans="1:30" s="376" customFormat="1" x14ac:dyDescent="0.2">
      <c r="A85" s="418"/>
      <c r="B85" s="417" t="s">
        <v>623</v>
      </c>
      <c r="C85" s="310" t="s">
        <v>556</v>
      </c>
      <c r="D85" s="310" t="s">
        <v>541</v>
      </c>
      <c r="E85" s="322">
        <v>1198</v>
      </c>
      <c r="F85" s="322">
        <v>3.81</v>
      </c>
      <c r="G85" s="322">
        <v>1.06</v>
      </c>
      <c r="H85" s="322">
        <v>4.87</v>
      </c>
      <c r="I85" s="415">
        <v>3.6189711557249056</v>
      </c>
      <c r="J85" s="415">
        <v>0.77953411538894302</v>
      </c>
      <c r="K85" s="415">
        <v>1.956869134754845</v>
      </c>
      <c r="L85" s="322">
        <v>2</v>
      </c>
      <c r="M85" s="416">
        <v>32294.868170885049</v>
      </c>
      <c r="N85" s="416">
        <v>979.56309999999985</v>
      </c>
      <c r="O85" s="415">
        <v>1.8181967362429854E-3</v>
      </c>
      <c r="P85" s="415">
        <v>1.4414375442724488E-5</v>
      </c>
      <c r="Q85" s="416">
        <v>1</v>
      </c>
      <c r="R85" s="416">
        <v>81070</v>
      </c>
      <c r="S85" s="415">
        <v>3.0435497987317512E-4</v>
      </c>
      <c r="T85" s="416">
        <v>0</v>
      </c>
      <c r="U85" s="416">
        <v>0</v>
      </c>
      <c r="V85" s="415">
        <v>0</v>
      </c>
      <c r="W85" s="415">
        <v>0</v>
      </c>
      <c r="X85" s="415">
        <v>0</v>
      </c>
      <c r="Y85" s="415">
        <v>0</v>
      </c>
      <c r="Z85" s="310" t="s">
        <v>542</v>
      </c>
      <c r="AA85" s="310" t="s">
        <v>542</v>
      </c>
      <c r="AB85" s="415">
        <v>1.7350407475783676</v>
      </c>
      <c r="AC85" s="415">
        <v>0.77953411538894302</v>
      </c>
      <c r="AD85" s="415">
        <v>1.956869134754845</v>
      </c>
    </row>
    <row r="86" spans="1:30" s="376" customFormat="1" x14ac:dyDescent="0.2">
      <c r="A86" s="418"/>
      <c r="B86" s="417" t="s">
        <v>624</v>
      </c>
      <c r="C86" s="310" t="s">
        <v>556</v>
      </c>
      <c r="D86" s="310" t="s">
        <v>541</v>
      </c>
      <c r="E86" s="322">
        <v>4.5</v>
      </c>
      <c r="F86" s="322">
        <v>2.31</v>
      </c>
      <c r="G86" s="322">
        <v>0.87</v>
      </c>
      <c r="H86" s="322">
        <v>3.18</v>
      </c>
      <c r="I86" s="415">
        <v>15.681628635500722</v>
      </c>
      <c r="J86" s="415">
        <v>82.269591244824355</v>
      </c>
      <c r="K86" s="415">
        <v>0</v>
      </c>
      <c r="L86" s="322">
        <v>3</v>
      </c>
      <c r="M86" s="416">
        <v>3521.7332000000001</v>
      </c>
      <c r="N86" s="416">
        <v>3521.7332000000001</v>
      </c>
      <c r="O86" s="415">
        <v>1.8539389636944677E-5</v>
      </c>
      <c r="P86" s="415">
        <v>1.8539389636944677E-5</v>
      </c>
      <c r="Q86" s="416">
        <v>2</v>
      </c>
      <c r="R86" s="416">
        <v>0</v>
      </c>
      <c r="S86" s="415">
        <v>0</v>
      </c>
      <c r="T86" s="416">
        <v>0</v>
      </c>
      <c r="U86" s="416">
        <v>0</v>
      </c>
      <c r="V86" s="415">
        <v>0</v>
      </c>
      <c r="W86" s="415">
        <v>0</v>
      </c>
      <c r="X86" s="415">
        <v>0</v>
      </c>
      <c r="Y86" s="415">
        <v>0</v>
      </c>
      <c r="Z86" s="310" t="s">
        <v>545</v>
      </c>
      <c r="AA86" s="310" t="s">
        <v>542</v>
      </c>
      <c r="AB86" s="415">
        <v>6.3073459500289735</v>
      </c>
      <c r="AC86" s="415">
        <v>82.269591244824355</v>
      </c>
      <c r="AD86" s="415">
        <v>0</v>
      </c>
    </row>
    <row r="87" spans="1:30" s="376" customFormat="1" x14ac:dyDescent="0.2">
      <c r="A87" s="418"/>
      <c r="B87" s="417" t="s">
        <v>625</v>
      </c>
      <c r="C87" s="310" t="s">
        <v>556</v>
      </c>
      <c r="D87" s="310" t="s">
        <v>541</v>
      </c>
      <c r="E87" s="322">
        <v>3184</v>
      </c>
      <c r="F87" s="322">
        <v>9.43</v>
      </c>
      <c r="G87" s="322">
        <v>3.19</v>
      </c>
      <c r="H87" s="322">
        <v>12.62</v>
      </c>
      <c r="I87" s="415">
        <v>6.5647559482591227</v>
      </c>
      <c r="J87" s="415">
        <v>6.9348903116724001</v>
      </c>
      <c r="K87" s="415">
        <v>4.163227736364199</v>
      </c>
      <c r="L87" s="322">
        <v>7</v>
      </c>
      <c r="M87" s="416">
        <v>553066.81059999997</v>
      </c>
      <c r="N87" s="416">
        <v>553066.81059999997</v>
      </c>
      <c r="O87" s="415">
        <v>3.6865421798150852E-3</v>
      </c>
      <c r="P87" s="415">
        <v>3.6865421798150852E-3</v>
      </c>
      <c r="Q87" s="416">
        <v>0</v>
      </c>
      <c r="R87" s="416">
        <v>332023</v>
      </c>
      <c r="S87" s="415">
        <v>1.5109602554109912E-3</v>
      </c>
      <c r="T87" s="416">
        <v>0</v>
      </c>
      <c r="U87" s="416">
        <v>0</v>
      </c>
      <c r="V87" s="415">
        <v>0</v>
      </c>
      <c r="W87" s="415">
        <v>0</v>
      </c>
      <c r="X87" s="415">
        <v>0</v>
      </c>
      <c r="Y87" s="415">
        <v>0</v>
      </c>
      <c r="Z87" s="310" t="s">
        <v>545</v>
      </c>
      <c r="AA87" s="310" t="s">
        <v>542</v>
      </c>
      <c r="AB87" s="415">
        <v>2.3954455768275591</v>
      </c>
      <c r="AC87" s="415">
        <v>6.9348903116724001</v>
      </c>
      <c r="AD87" s="415">
        <v>4.163227736364199</v>
      </c>
    </row>
    <row r="88" spans="1:30" s="376" customFormat="1" x14ac:dyDescent="0.2">
      <c r="A88" s="418"/>
      <c r="B88" s="417" t="s">
        <v>626</v>
      </c>
      <c r="C88" s="310" t="s">
        <v>556</v>
      </c>
      <c r="D88" s="310" t="s">
        <v>541</v>
      </c>
      <c r="E88" s="322">
        <v>755</v>
      </c>
      <c r="F88" s="322">
        <v>13.28</v>
      </c>
      <c r="G88" s="322">
        <v>2.21</v>
      </c>
      <c r="H88" s="322">
        <v>15.489999999999998</v>
      </c>
      <c r="I88" s="415">
        <v>8.6242594103495307</v>
      </c>
      <c r="J88" s="415">
        <v>1.0151835714733164</v>
      </c>
      <c r="K88" s="415">
        <v>3.4734075939018201</v>
      </c>
      <c r="L88" s="322">
        <v>6</v>
      </c>
      <c r="M88" s="416">
        <v>17681.060600000001</v>
      </c>
      <c r="N88" s="416">
        <v>17681.060600000001</v>
      </c>
      <c r="O88" s="415">
        <v>2.4067217647027016E-4</v>
      </c>
      <c r="P88" s="415">
        <v>2.4067217647027016E-4</v>
      </c>
      <c r="Q88" s="416">
        <v>0</v>
      </c>
      <c r="R88" s="416">
        <v>60495</v>
      </c>
      <c r="S88" s="415">
        <v>2.0702318427921556E-4</v>
      </c>
      <c r="T88" s="416">
        <v>2</v>
      </c>
      <c r="U88" s="416">
        <v>0</v>
      </c>
      <c r="V88" s="415">
        <v>2.7932680386329981E-3</v>
      </c>
      <c r="W88" s="415">
        <v>2.7932680386329981E-3</v>
      </c>
      <c r="X88" s="415">
        <v>0</v>
      </c>
      <c r="Y88" s="415">
        <v>0</v>
      </c>
      <c r="Z88" s="310" t="s">
        <v>542</v>
      </c>
      <c r="AA88" s="310" t="s">
        <v>542</v>
      </c>
      <c r="AB88" s="415">
        <v>2.600964774010289</v>
      </c>
      <c r="AC88" s="415">
        <v>1.0151835714733164</v>
      </c>
      <c r="AD88" s="415">
        <v>3.4734075939018201</v>
      </c>
    </row>
    <row r="89" spans="1:30" s="376" customFormat="1" x14ac:dyDescent="0.2">
      <c r="A89" s="418"/>
      <c r="B89" s="417" t="s">
        <v>627</v>
      </c>
      <c r="C89" s="310" t="s">
        <v>556</v>
      </c>
      <c r="D89" s="310" t="s">
        <v>541</v>
      </c>
      <c r="E89" s="322">
        <v>4050.5</v>
      </c>
      <c r="F89" s="322">
        <v>17.72</v>
      </c>
      <c r="G89" s="322">
        <v>8.23</v>
      </c>
      <c r="H89" s="322">
        <v>25.95</v>
      </c>
      <c r="I89" s="415">
        <v>9.733432718214063</v>
      </c>
      <c r="J89" s="415">
        <v>5.3210584915518817</v>
      </c>
      <c r="K89" s="415">
        <v>0.70573637041852433</v>
      </c>
      <c r="L89" s="322">
        <v>8</v>
      </c>
      <c r="M89" s="416">
        <v>382339.47889999993</v>
      </c>
      <c r="N89" s="416">
        <v>363179.34329999995</v>
      </c>
      <c r="O89" s="415">
        <v>6.8028436333804811E-3</v>
      </c>
      <c r="P89" s="415">
        <v>6.6977870921044614E-3</v>
      </c>
      <c r="Q89" s="416">
        <v>0</v>
      </c>
      <c r="R89" s="416">
        <v>50710</v>
      </c>
      <c r="S89" s="415">
        <v>2.842706410998184E-4</v>
      </c>
      <c r="T89" s="416">
        <v>1</v>
      </c>
      <c r="U89" s="416">
        <v>0</v>
      </c>
      <c r="V89" s="415">
        <v>6.2972126800155421E-3</v>
      </c>
      <c r="W89" s="415">
        <v>6.2972126800155421E-3</v>
      </c>
      <c r="X89" s="415">
        <v>4.63484740923642E-6</v>
      </c>
      <c r="Y89" s="415">
        <v>4.63484740923642E-6</v>
      </c>
      <c r="Z89" s="310" t="s">
        <v>542</v>
      </c>
      <c r="AA89" s="310" t="s">
        <v>542</v>
      </c>
      <c r="AB89" s="415">
        <v>3.3822739124987966</v>
      </c>
      <c r="AC89" s="415">
        <v>5.3210584915518817</v>
      </c>
      <c r="AD89" s="415">
        <v>0.70573637041852433</v>
      </c>
    </row>
    <row r="90" spans="1:30" s="376" customFormat="1" x14ac:dyDescent="0.2">
      <c r="A90" s="418"/>
      <c r="B90" s="417" t="s">
        <v>628</v>
      </c>
      <c r="C90" s="310" t="s">
        <v>556</v>
      </c>
      <c r="D90" s="310" t="s">
        <v>541</v>
      </c>
      <c r="E90" s="322">
        <v>4746</v>
      </c>
      <c r="F90" s="322">
        <v>19.77</v>
      </c>
      <c r="G90" s="322">
        <v>11.91</v>
      </c>
      <c r="H90" s="322">
        <v>31.68</v>
      </c>
      <c r="I90" s="415">
        <v>12.357983797654391</v>
      </c>
      <c r="J90" s="415">
        <v>5.3810092326238754</v>
      </c>
      <c r="K90" s="415">
        <v>0.97725193003674782</v>
      </c>
      <c r="L90" s="322">
        <v>7</v>
      </c>
      <c r="M90" s="416">
        <v>427864.41200000001</v>
      </c>
      <c r="N90" s="416">
        <v>427864.41200000001</v>
      </c>
      <c r="O90" s="415">
        <v>1.3344328221354132E-2</v>
      </c>
      <c r="P90" s="415">
        <v>1.3344328221354132E-2</v>
      </c>
      <c r="Q90" s="416">
        <v>3</v>
      </c>
      <c r="R90" s="416">
        <v>77705</v>
      </c>
      <c r="S90" s="415">
        <v>2.8736053937264248E-4</v>
      </c>
      <c r="T90" s="416">
        <v>1</v>
      </c>
      <c r="U90" s="416">
        <v>0</v>
      </c>
      <c r="V90" s="415">
        <v>6.2616788498780652E-3</v>
      </c>
      <c r="W90" s="415">
        <v>6.2616788498780652E-3</v>
      </c>
      <c r="X90" s="415">
        <v>0</v>
      </c>
      <c r="Y90" s="415">
        <v>0</v>
      </c>
      <c r="Z90" s="310" t="s">
        <v>542</v>
      </c>
      <c r="AA90" s="310" t="s">
        <v>542</v>
      </c>
      <c r="AB90" s="415">
        <v>3.5812658078278656</v>
      </c>
      <c r="AC90" s="415">
        <v>5.3810092326238754</v>
      </c>
      <c r="AD90" s="415">
        <v>0.97725193003674782</v>
      </c>
    </row>
    <row r="91" spans="1:30" s="376" customFormat="1" x14ac:dyDescent="0.2">
      <c r="A91" s="418"/>
      <c r="B91" s="417" t="s">
        <v>629</v>
      </c>
      <c r="C91" s="310" t="s">
        <v>556</v>
      </c>
      <c r="D91" s="310" t="s">
        <v>541</v>
      </c>
      <c r="E91" s="322">
        <v>4033.5</v>
      </c>
      <c r="F91" s="322">
        <v>10.19</v>
      </c>
      <c r="G91" s="322">
        <v>3.59</v>
      </c>
      <c r="H91" s="322">
        <v>13.78</v>
      </c>
      <c r="I91" s="415">
        <v>11.006118142346882</v>
      </c>
      <c r="J91" s="415">
        <v>8.9028270997180101</v>
      </c>
      <c r="K91" s="415">
        <v>6.2626182799562997</v>
      </c>
      <c r="L91" s="322">
        <v>18</v>
      </c>
      <c r="M91" s="416">
        <v>727164.91870000004</v>
      </c>
      <c r="N91" s="416">
        <v>726956.85199999996</v>
      </c>
      <c r="O91" s="415">
        <v>1.2483992395760349E-2</v>
      </c>
      <c r="P91" s="415">
        <v>1.2482447446623938E-2</v>
      </c>
      <c r="Q91" s="416">
        <v>0</v>
      </c>
      <c r="R91" s="416">
        <v>511518</v>
      </c>
      <c r="S91" s="415">
        <v>2.3220585520273207E-3</v>
      </c>
      <c r="T91" s="416">
        <v>1</v>
      </c>
      <c r="U91" s="416">
        <v>0</v>
      </c>
      <c r="V91" s="415">
        <v>6.1628021051476928E-3</v>
      </c>
      <c r="W91" s="415">
        <v>6.1628021051476928E-3</v>
      </c>
      <c r="X91" s="415">
        <v>0</v>
      </c>
      <c r="Y91" s="415">
        <v>0</v>
      </c>
      <c r="Z91" s="310" t="s">
        <v>545</v>
      </c>
      <c r="AA91" s="310" t="s">
        <v>542</v>
      </c>
      <c r="AB91" s="415">
        <v>2.9629773535481139</v>
      </c>
      <c r="AC91" s="415">
        <v>8.9028270997180101</v>
      </c>
      <c r="AD91" s="415">
        <v>6.2626182799562997</v>
      </c>
    </row>
    <row r="92" spans="1:30" s="376" customFormat="1" x14ac:dyDescent="0.2">
      <c r="A92" s="418"/>
      <c r="B92" s="417" t="s">
        <v>630</v>
      </c>
      <c r="C92" s="310" t="s">
        <v>556</v>
      </c>
      <c r="D92" s="310" t="s">
        <v>541</v>
      </c>
      <c r="E92" s="322">
        <v>1829</v>
      </c>
      <c r="F92" s="322">
        <v>3.74</v>
      </c>
      <c r="G92" s="322">
        <v>3.82</v>
      </c>
      <c r="H92" s="322">
        <v>7.5600000000000005</v>
      </c>
      <c r="I92" s="415">
        <v>4.9154799666572924</v>
      </c>
      <c r="J92" s="415">
        <v>6.2417128294428075</v>
      </c>
      <c r="K92" s="415">
        <v>0.14336778132962566</v>
      </c>
      <c r="L92" s="322">
        <v>5</v>
      </c>
      <c r="M92" s="416">
        <v>422520.47460000002</v>
      </c>
      <c r="N92" s="416">
        <v>422520.47460000002</v>
      </c>
      <c r="O92" s="415">
        <v>1.0608918527879766E-2</v>
      </c>
      <c r="P92" s="415">
        <v>1.0608918527879766E-2</v>
      </c>
      <c r="Q92" s="416">
        <v>15</v>
      </c>
      <c r="R92" s="416">
        <v>9705</v>
      </c>
      <c r="S92" s="415">
        <v>1.2977572745861274E-4</v>
      </c>
      <c r="T92" s="416">
        <v>0</v>
      </c>
      <c r="U92" s="416">
        <v>0</v>
      </c>
      <c r="V92" s="415">
        <v>0</v>
      </c>
      <c r="W92" s="415">
        <v>0</v>
      </c>
      <c r="X92" s="415">
        <v>0</v>
      </c>
      <c r="Y92" s="415">
        <v>0</v>
      </c>
      <c r="Z92" s="310" t="s">
        <v>542</v>
      </c>
      <c r="AA92" s="310" t="s">
        <v>542</v>
      </c>
      <c r="AB92" s="415">
        <v>1.6211417128400947</v>
      </c>
      <c r="AC92" s="415">
        <v>6.2417128294428075</v>
      </c>
      <c r="AD92" s="415">
        <v>0.14336778132962566</v>
      </c>
    </row>
    <row r="93" spans="1:30" s="376" customFormat="1" x14ac:dyDescent="0.2">
      <c r="A93" s="418"/>
      <c r="B93" s="417" t="s">
        <v>631</v>
      </c>
      <c r="C93" s="310" t="s">
        <v>556</v>
      </c>
      <c r="D93" s="310" t="s">
        <v>541</v>
      </c>
      <c r="E93" s="322">
        <v>0.5</v>
      </c>
      <c r="F93" s="322">
        <v>0.09</v>
      </c>
      <c r="G93" s="322">
        <v>2.92</v>
      </c>
      <c r="H93" s="322">
        <v>3.01</v>
      </c>
      <c r="I93" s="415">
        <v>7.5820352074980146</v>
      </c>
      <c r="J93" s="415">
        <v>0</v>
      </c>
      <c r="K93" s="415">
        <v>0</v>
      </c>
      <c r="L93" s="322"/>
      <c r="M93" s="416">
        <v>0</v>
      </c>
      <c r="N93" s="416">
        <v>0</v>
      </c>
      <c r="O93" s="415">
        <v>0</v>
      </c>
      <c r="P93" s="415">
        <v>0</v>
      </c>
      <c r="Q93" s="416">
        <v>2</v>
      </c>
      <c r="R93" s="416">
        <v>0</v>
      </c>
      <c r="S93" s="415">
        <v>0</v>
      </c>
      <c r="T93" s="416">
        <v>0</v>
      </c>
      <c r="U93" s="416">
        <v>0</v>
      </c>
      <c r="V93" s="415">
        <v>0</v>
      </c>
      <c r="W93" s="415">
        <v>0</v>
      </c>
      <c r="X93" s="415">
        <v>0</v>
      </c>
      <c r="Y93" s="415">
        <v>0</v>
      </c>
      <c r="Z93" s="310" t="s">
        <v>542</v>
      </c>
      <c r="AA93" s="310" t="s">
        <v>542</v>
      </c>
      <c r="AB93" s="415">
        <v>4.9322756547760367</v>
      </c>
      <c r="AC93" s="415">
        <v>0</v>
      </c>
      <c r="AD93" s="415">
        <v>0</v>
      </c>
    </row>
    <row r="94" spans="1:30" s="376" customFormat="1" x14ac:dyDescent="0.2">
      <c r="A94" s="418"/>
      <c r="B94" s="417" t="s">
        <v>632</v>
      </c>
      <c r="C94" s="310" t="s">
        <v>556</v>
      </c>
      <c r="D94" s="310" t="s">
        <v>541</v>
      </c>
      <c r="E94" s="322">
        <v>2566.5</v>
      </c>
      <c r="F94" s="322">
        <v>10.51</v>
      </c>
      <c r="G94" s="322">
        <v>1.86</v>
      </c>
      <c r="H94" s="322">
        <v>12.37</v>
      </c>
      <c r="I94" s="415">
        <v>8.1377879233543826</v>
      </c>
      <c r="J94" s="415">
        <v>10.669784179675638</v>
      </c>
      <c r="K94" s="415">
        <v>4.8218409894183063</v>
      </c>
      <c r="L94" s="322">
        <v>8</v>
      </c>
      <c r="M94" s="416">
        <v>731897.86719999986</v>
      </c>
      <c r="N94" s="416">
        <v>730424.28389999992</v>
      </c>
      <c r="O94" s="415">
        <v>9.8566518943780067E-3</v>
      </c>
      <c r="P94" s="415">
        <v>9.8551069452415957E-3</v>
      </c>
      <c r="Q94" s="416">
        <v>2</v>
      </c>
      <c r="R94" s="416">
        <v>330756</v>
      </c>
      <c r="S94" s="415">
        <v>2.0686868936557437E-3</v>
      </c>
      <c r="T94" s="416">
        <v>0</v>
      </c>
      <c r="U94" s="416">
        <v>1</v>
      </c>
      <c r="V94" s="415">
        <v>0</v>
      </c>
      <c r="W94" s="415">
        <v>0</v>
      </c>
      <c r="X94" s="415">
        <v>1.6561854742337245E-3</v>
      </c>
      <c r="Y94" s="415">
        <v>1.6561854742337245E-3</v>
      </c>
      <c r="Z94" s="310" t="s">
        <v>545</v>
      </c>
      <c r="AA94" s="310" t="s">
        <v>542</v>
      </c>
      <c r="AB94" s="415">
        <v>2.2449034755545627</v>
      </c>
      <c r="AC94" s="415">
        <v>10.669784179675638</v>
      </c>
      <c r="AD94" s="415">
        <v>4.8218409894183063</v>
      </c>
    </row>
    <row r="95" spans="1:30" s="376" customFormat="1" x14ac:dyDescent="0.2">
      <c r="A95" s="418"/>
      <c r="B95" s="417" t="s">
        <v>633</v>
      </c>
      <c r="C95" s="310" t="s">
        <v>556</v>
      </c>
      <c r="D95" s="310" t="s">
        <v>541</v>
      </c>
      <c r="E95" s="322">
        <v>337.5</v>
      </c>
      <c r="F95" s="322">
        <v>4.7300000000000004</v>
      </c>
      <c r="G95" s="322">
        <v>9.32</v>
      </c>
      <c r="H95" s="322">
        <v>14.05</v>
      </c>
      <c r="I95" s="415">
        <v>4.6349679610543157</v>
      </c>
      <c r="J95" s="415">
        <v>0</v>
      </c>
      <c r="K95" s="415">
        <v>0.21263502946067434</v>
      </c>
      <c r="L95" s="322">
        <v>0</v>
      </c>
      <c r="M95" s="416">
        <v>0</v>
      </c>
      <c r="N95" s="416">
        <v>0</v>
      </c>
      <c r="O95" s="415">
        <v>0</v>
      </c>
      <c r="P95" s="415">
        <v>0</v>
      </c>
      <c r="Q95" s="416">
        <v>1</v>
      </c>
      <c r="R95" s="416">
        <v>2190</v>
      </c>
      <c r="S95" s="415">
        <v>6.179796545648226E-6</v>
      </c>
      <c r="T95" s="416">
        <v>0</v>
      </c>
      <c r="U95" s="416">
        <v>0</v>
      </c>
      <c r="V95" s="415">
        <v>0</v>
      </c>
      <c r="W95" s="415">
        <v>0</v>
      </c>
      <c r="X95" s="415">
        <v>0</v>
      </c>
      <c r="Y95" s="415">
        <v>0</v>
      </c>
      <c r="Z95" s="310" t="s">
        <v>542</v>
      </c>
      <c r="AA95" s="310" t="s">
        <v>542</v>
      </c>
      <c r="AB95" s="415">
        <v>1.9661458203555502</v>
      </c>
      <c r="AC95" s="415">
        <v>0</v>
      </c>
      <c r="AD95" s="415">
        <v>0.21263502946067434</v>
      </c>
    </row>
    <row r="96" spans="1:30" s="376" customFormat="1" x14ac:dyDescent="0.2">
      <c r="A96" s="418"/>
      <c r="B96" s="417" t="s">
        <v>634</v>
      </c>
      <c r="C96" s="310" t="s">
        <v>556</v>
      </c>
      <c r="D96" s="310" t="s">
        <v>541</v>
      </c>
      <c r="E96" s="322">
        <v>3726.5</v>
      </c>
      <c r="F96" s="322">
        <v>28.78</v>
      </c>
      <c r="G96" s="322">
        <v>5.0999999999999996</v>
      </c>
      <c r="H96" s="322">
        <v>33.880000000000003</v>
      </c>
      <c r="I96" s="415">
        <v>11.520309900526344</v>
      </c>
      <c r="J96" s="415">
        <v>11.950014704230954</v>
      </c>
      <c r="K96" s="415">
        <v>16.282069544294217</v>
      </c>
      <c r="L96" s="322">
        <v>19</v>
      </c>
      <c r="M96" s="416">
        <v>548968.06109999993</v>
      </c>
      <c r="N96" s="416">
        <v>547973.44439999992</v>
      </c>
      <c r="O96" s="415">
        <v>8.9526403566978548E-3</v>
      </c>
      <c r="P96" s="415">
        <v>8.9495504584250311E-3</v>
      </c>
      <c r="Q96" s="416">
        <v>5</v>
      </c>
      <c r="R96" s="416">
        <v>747977</v>
      </c>
      <c r="S96" s="415">
        <v>3.1084376624610577E-3</v>
      </c>
      <c r="T96" s="416">
        <v>1</v>
      </c>
      <c r="U96" s="416">
        <v>2</v>
      </c>
      <c r="V96" s="415">
        <v>5.7951042106816238E-3</v>
      </c>
      <c r="W96" s="415">
        <v>5.7951042106816238E-3</v>
      </c>
      <c r="X96" s="415">
        <v>2.995656375502977E-3</v>
      </c>
      <c r="Y96" s="415">
        <v>2.995656375502977E-3</v>
      </c>
      <c r="Z96" s="310" t="s">
        <v>545</v>
      </c>
      <c r="AA96" s="310" t="s">
        <v>542</v>
      </c>
      <c r="AB96" s="415">
        <v>4.8671388684528321</v>
      </c>
      <c r="AC96" s="415">
        <v>11.950014704230954</v>
      </c>
      <c r="AD96" s="415">
        <v>16.282069544294217</v>
      </c>
    </row>
    <row r="97" spans="1:30" s="376" customFormat="1" x14ac:dyDescent="0.2">
      <c r="A97" s="418"/>
      <c r="B97" s="417" t="s">
        <v>635</v>
      </c>
      <c r="C97" s="310" t="s">
        <v>556</v>
      </c>
      <c r="D97" s="310" t="s">
        <v>541</v>
      </c>
      <c r="E97" s="322">
        <v>2285</v>
      </c>
      <c r="F97" s="322">
        <v>18.3</v>
      </c>
      <c r="G97" s="322">
        <v>6.15</v>
      </c>
      <c r="H97" s="322">
        <v>24.450000000000003</v>
      </c>
      <c r="I97" s="415">
        <v>10.066276351802253</v>
      </c>
      <c r="J97" s="415">
        <v>5.1286340586649528</v>
      </c>
      <c r="K97" s="415">
        <v>2.1856579165729859</v>
      </c>
      <c r="L97" s="322">
        <v>12</v>
      </c>
      <c r="M97" s="416">
        <v>195969.82620000001</v>
      </c>
      <c r="N97" s="416">
        <v>195862.65950000001</v>
      </c>
      <c r="O97" s="415">
        <v>2.4791953286917912E-3</v>
      </c>
      <c r="P97" s="415">
        <v>2.477650379555379E-3</v>
      </c>
      <c r="Q97" s="416">
        <v>6</v>
      </c>
      <c r="R97" s="416">
        <v>83516</v>
      </c>
      <c r="S97" s="415">
        <v>4.7120948660567724E-4</v>
      </c>
      <c r="T97" s="416">
        <v>1</v>
      </c>
      <c r="U97" s="416">
        <v>6</v>
      </c>
      <c r="V97" s="415">
        <v>3.5054895905189563E-3</v>
      </c>
      <c r="W97" s="415">
        <v>3.5054895905189563E-3</v>
      </c>
      <c r="X97" s="415">
        <v>8.5667429614048538E-3</v>
      </c>
      <c r="Y97" s="415">
        <v>8.5667429614048538E-3</v>
      </c>
      <c r="Z97" s="310" t="s">
        <v>542</v>
      </c>
      <c r="AA97" s="310" t="s">
        <v>542</v>
      </c>
      <c r="AB97" s="415">
        <v>3.5879795531653382</v>
      </c>
      <c r="AC97" s="415">
        <v>5.1286340586649528</v>
      </c>
      <c r="AD97" s="415">
        <v>2.1856579165729859</v>
      </c>
    </row>
    <row r="98" spans="1:30" s="376" customFormat="1" x14ac:dyDescent="0.2">
      <c r="A98" s="418"/>
      <c r="B98" s="417" t="s">
        <v>636</v>
      </c>
      <c r="C98" s="310" t="s">
        <v>556</v>
      </c>
      <c r="D98" s="310" t="s">
        <v>541</v>
      </c>
      <c r="E98" s="322">
        <v>3682.5</v>
      </c>
      <c r="F98" s="322">
        <v>14.21</v>
      </c>
      <c r="G98" s="322">
        <v>4.32</v>
      </c>
      <c r="H98" s="322">
        <v>18.53</v>
      </c>
      <c r="I98" s="415">
        <v>8.296003753012652</v>
      </c>
      <c r="J98" s="415">
        <v>3.9550104476761279</v>
      </c>
      <c r="K98" s="415">
        <v>3.269248588636791</v>
      </c>
      <c r="L98" s="322">
        <v>12</v>
      </c>
      <c r="M98" s="416">
        <v>357081.61589999998</v>
      </c>
      <c r="N98" s="416">
        <v>349046.04979999998</v>
      </c>
      <c r="O98" s="415">
        <v>6.0395306135533752E-3</v>
      </c>
      <c r="P98" s="415">
        <v>6.0074420199900972E-3</v>
      </c>
      <c r="Q98" s="416">
        <v>21</v>
      </c>
      <c r="R98" s="416">
        <v>295167</v>
      </c>
      <c r="S98" s="415">
        <v>4.6811958833285311E-4</v>
      </c>
      <c r="T98" s="416">
        <v>1</v>
      </c>
      <c r="U98" s="416">
        <v>0</v>
      </c>
      <c r="V98" s="415">
        <v>5.578811331583936E-3</v>
      </c>
      <c r="W98" s="415">
        <v>5.578811331583936E-3</v>
      </c>
      <c r="X98" s="415">
        <v>0</v>
      </c>
      <c r="Y98" s="415">
        <v>0</v>
      </c>
      <c r="Z98" s="310" t="s">
        <v>542</v>
      </c>
      <c r="AA98" s="310" t="s">
        <v>542</v>
      </c>
      <c r="AB98" s="415">
        <v>2.4472264028814159</v>
      </c>
      <c r="AC98" s="415">
        <v>3.9550104476761279</v>
      </c>
      <c r="AD98" s="415">
        <v>3.269248588636791</v>
      </c>
    </row>
    <row r="99" spans="1:30" s="376" customFormat="1" x14ac:dyDescent="0.2">
      <c r="A99" s="418"/>
      <c r="B99" s="417" t="s">
        <v>637</v>
      </c>
      <c r="C99" s="310" t="s">
        <v>556</v>
      </c>
      <c r="D99" s="310" t="s">
        <v>541</v>
      </c>
      <c r="E99" s="322">
        <v>1435</v>
      </c>
      <c r="F99" s="322">
        <v>4.07</v>
      </c>
      <c r="G99" s="322">
        <v>1.61</v>
      </c>
      <c r="H99" s="322">
        <v>5.6800000000000006</v>
      </c>
      <c r="I99" s="415">
        <v>7.0712622067019621</v>
      </c>
      <c r="J99" s="415">
        <v>6.386373133976325</v>
      </c>
      <c r="K99" s="415">
        <v>14.121656978733277</v>
      </c>
      <c r="L99" s="322">
        <v>2</v>
      </c>
      <c r="M99" s="416">
        <v>175450.44029999999</v>
      </c>
      <c r="N99" s="416">
        <v>174476.7236</v>
      </c>
      <c r="O99" s="415">
        <v>7.627614729854057E-3</v>
      </c>
      <c r="P99" s="415">
        <v>7.6260697807176443E-3</v>
      </c>
      <c r="Q99" s="416">
        <v>2</v>
      </c>
      <c r="R99" s="416">
        <v>387959</v>
      </c>
      <c r="S99" s="415">
        <v>1.8122253370113422E-3</v>
      </c>
      <c r="T99" s="416">
        <v>2</v>
      </c>
      <c r="U99" s="416">
        <v>0</v>
      </c>
      <c r="V99" s="415">
        <v>4.5545100541427427E-3</v>
      </c>
      <c r="W99" s="415">
        <v>4.5545100541427427E-3</v>
      </c>
      <c r="X99" s="415">
        <v>0</v>
      </c>
      <c r="Y99" s="415">
        <v>0</v>
      </c>
      <c r="Z99" s="310" t="s">
        <v>545</v>
      </c>
      <c r="AA99" s="310" t="s">
        <v>542</v>
      </c>
      <c r="AB99" s="415">
        <v>3.1340287655884649</v>
      </c>
      <c r="AC99" s="415">
        <v>6.386373133976325</v>
      </c>
      <c r="AD99" s="415">
        <v>14.121656978733277</v>
      </c>
    </row>
    <row r="100" spans="1:30" s="376" customFormat="1" x14ac:dyDescent="0.2">
      <c r="A100" s="418"/>
      <c r="B100" s="417" t="s">
        <v>638</v>
      </c>
      <c r="C100" s="310" t="s">
        <v>556</v>
      </c>
      <c r="D100" s="310" t="s">
        <v>541</v>
      </c>
      <c r="E100" s="322">
        <v>3963</v>
      </c>
      <c r="F100" s="322">
        <v>13.88</v>
      </c>
      <c r="G100" s="322">
        <v>10.77</v>
      </c>
      <c r="H100" s="322">
        <v>24.65</v>
      </c>
      <c r="I100" s="415">
        <v>10.597063321781736</v>
      </c>
      <c r="J100" s="415">
        <v>7.290169928560231</v>
      </c>
      <c r="K100" s="415">
        <v>3.8958381903110886</v>
      </c>
      <c r="L100" s="322">
        <v>16</v>
      </c>
      <c r="M100" s="416">
        <v>534770.02130000002</v>
      </c>
      <c r="N100" s="416">
        <v>534151.35459999996</v>
      </c>
      <c r="O100" s="415">
        <v>1.9003090670747395E-2</v>
      </c>
      <c r="P100" s="415">
        <v>1.9001545721610981E-2</v>
      </c>
      <c r="Q100" s="416">
        <v>0</v>
      </c>
      <c r="R100" s="416">
        <v>285779</v>
      </c>
      <c r="S100" s="415">
        <v>1.529499645047936E-3</v>
      </c>
      <c r="T100" s="416">
        <v>1</v>
      </c>
      <c r="U100" s="416">
        <v>2</v>
      </c>
      <c r="V100" s="415">
        <v>6.0716501060993824E-3</v>
      </c>
      <c r="W100" s="415">
        <v>6.0716501060993824E-3</v>
      </c>
      <c r="X100" s="415">
        <v>5.228107877618399E-3</v>
      </c>
      <c r="Y100" s="415">
        <v>5.228107877618399E-3</v>
      </c>
      <c r="Z100" s="310" t="s">
        <v>542</v>
      </c>
      <c r="AA100" s="310" t="s">
        <v>542</v>
      </c>
      <c r="AB100" s="415">
        <v>3.2414992175498218</v>
      </c>
      <c r="AC100" s="415">
        <v>7.290169928560231</v>
      </c>
      <c r="AD100" s="415">
        <v>3.8958381903110886</v>
      </c>
    </row>
    <row r="101" spans="1:30" s="376" customFormat="1" x14ac:dyDescent="0.2">
      <c r="A101" s="418"/>
      <c r="B101" s="417" t="s">
        <v>639</v>
      </c>
      <c r="C101" s="310" t="s">
        <v>556</v>
      </c>
      <c r="D101" s="310" t="s">
        <v>541</v>
      </c>
      <c r="E101" s="322">
        <v>3902.5</v>
      </c>
      <c r="F101" s="322">
        <v>13.82</v>
      </c>
      <c r="G101" s="322">
        <v>10.74</v>
      </c>
      <c r="H101" s="322">
        <v>24.560000000000002</v>
      </c>
      <c r="I101" s="415">
        <v>10.37065982383781</v>
      </c>
      <c r="J101" s="415">
        <v>8.9839030386564414</v>
      </c>
      <c r="K101" s="415">
        <v>6.3969146876619316</v>
      </c>
      <c r="L101" s="322">
        <v>18</v>
      </c>
      <c r="M101" s="416">
        <v>627244.05540000007</v>
      </c>
      <c r="N101" s="416">
        <v>627244.05540000007</v>
      </c>
      <c r="O101" s="415">
        <v>2.1100451820374944E-2</v>
      </c>
      <c r="P101" s="415">
        <v>2.1100451820374944E-2</v>
      </c>
      <c r="Q101" s="416">
        <v>14</v>
      </c>
      <c r="R101" s="416">
        <v>446624</v>
      </c>
      <c r="S101" s="415">
        <v>2.2849797727534315E-3</v>
      </c>
      <c r="T101" s="416">
        <v>0</v>
      </c>
      <c r="U101" s="416">
        <v>4</v>
      </c>
      <c r="V101" s="415">
        <v>0</v>
      </c>
      <c r="W101" s="415">
        <v>0</v>
      </c>
      <c r="X101" s="415">
        <v>8.7737661456840695E-3</v>
      </c>
      <c r="Y101" s="415">
        <v>8.7737661456840695E-3</v>
      </c>
      <c r="Z101" s="310" t="s">
        <v>545</v>
      </c>
      <c r="AA101" s="310" t="s">
        <v>542</v>
      </c>
      <c r="AB101" s="415">
        <v>3.3536880555367405</v>
      </c>
      <c r="AC101" s="415">
        <v>8.9839030386564414</v>
      </c>
      <c r="AD101" s="415">
        <v>6.3969146876619316</v>
      </c>
    </row>
    <row r="102" spans="1:30" s="376" customFormat="1" x14ac:dyDescent="0.2">
      <c r="A102" s="418"/>
      <c r="B102" s="417" t="s">
        <v>640</v>
      </c>
      <c r="C102" s="310" t="s">
        <v>556</v>
      </c>
      <c r="D102" s="310" t="s">
        <v>541</v>
      </c>
      <c r="E102" s="322">
        <v>3130</v>
      </c>
      <c r="F102" s="322">
        <v>11.17</v>
      </c>
      <c r="G102" s="322">
        <v>2.62</v>
      </c>
      <c r="H102" s="322">
        <v>13.79</v>
      </c>
      <c r="I102" s="415">
        <v>8.5225710340995757</v>
      </c>
      <c r="J102" s="415">
        <v>8.2975268859004974</v>
      </c>
      <c r="K102" s="415">
        <v>0.82579440493243339</v>
      </c>
      <c r="L102" s="322">
        <v>7</v>
      </c>
      <c r="M102" s="416">
        <v>468786.31599999999</v>
      </c>
      <c r="N102" s="416">
        <v>468786.31599999999</v>
      </c>
      <c r="O102" s="415">
        <v>9.9281830393938841E-3</v>
      </c>
      <c r="P102" s="415">
        <v>9.9281830393938841E-3</v>
      </c>
      <c r="Q102" s="416">
        <v>2</v>
      </c>
      <c r="R102" s="416">
        <v>46655</v>
      </c>
      <c r="S102" s="415">
        <v>2.9354033591829075E-4</v>
      </c>
      <c r="T102" s="416">
        <v>1</v>
      </c>
      <c r="U102" s="416">
        <v>1</v>
      </c>
      <c r="V102" s="415">
        <v>4.6502969006002896E-3</v>
      </c>
      <c r="W102" s="415">
        <v>4.6502969006002896E-3</v>
      </c>
      <c r="X102" s="415">
        <v>3.0574543409594606E-3</v>
      </c>
      <c r="Y102" s="415">
        <v>3.0574543409594606E-3</v>
      </c>
      <c r="Z102" s="310" t="s">
        <v>542</v>
      </c>
      <c r="AA102" s="310" t="s">
        <v>542</v>
      </c>
      <c r="AB102" s="415">
        <v>3.3240636426173187</v>
      </c>
      <c r="AC102" s="415">
        <v>8.2975268859004974</v>
      </c>
      <c r="AD102" s="415">
        <v>0.82579440493243339</v>
      </c>
    </row>
    <row r="103" spans="1:30" s="376" customFormat="1" x14ac:dyDescent="0.2">
      <c r="A103" s="418"/>
      <c r="B103" s="417" t="s">
        <v>641</v>
      </c>
      <c r="C103" s="310" t="s">
        <v>556</v>
      </c>
      <c r="D103" s="310" t="s">
        <v>541</v>
      </c>
      <c r="E103" s="322">
        <v>4471</v>
      </c>
      <c r="F103" s="322">
        <v>13.79</v>
      </c>
      <c r="G103" s="322">
        <v>2.58</v>
      </c>
      <c r="H103" s="322">
        <v>16.369999999999997</v>
      </c>
      <c r="I103" s="415">
        <v>11.006949535191795</v>
      </c>
      <c r="J103" s="415">
        <v>5.7281495564330731</v>
      </c>
      <c r="K103" s="415">
        <v>4.3222838007282789</v>
      </c>
      <c r="L103" s="322">
        <v>15</v>
      </c>
      <c r="M103" s="416">
        <v>419153.2127999998</v>
      </c>
      <c r="N103" s="416">
        <v>417757.65579999977</v>
      </c>
      <c r="O103" s="415">
        <v>7.1108910416896797E-3</v>
      </c>
      <c r="P103" s="415">
        <v>7.0955805957478371E-3</v>
      </c>
      <c r="Q103" s="416">
        <v>18</v>
      </c>
      <c r="R103" s="416">
        <v>316280</v>
      </c>
      <c r="S103" s="415">
        <v>1.48006127268275E-3</v>
      </c>
      <c r="T103" s="416">
        <v>2</v>
      </c>
      <c r="U103" s="416">
        <v>0</v>
      </c>
      <c r="V103" s="415">
        <v>1.3697519043429293E-2</v>
      </c>
      <c r="W103" s="415">
        <v>1.3697519043429293E-2</v>
      </c>
      <c r="X103" s="415">
        <v>0</v>
      </c>
      <c r="Y103" s="415">
        <v>0</v>
      </c>
      <c r="Z103" s="310" t="s">
        <v>542</v>
      </c>
      <c r="AA103" s="310" t="s">
        <v>542</v>
      </c>
      <c r="AB103" s="415">
        <v>3.6660422802054136</v>
      </c>
      <c r="AC103" s="415">
        <v>5.7281495564330731</v>
      </c>
      <c r="AD103" s="415">
        <v>4.3222838007282789</v>
      </c>
    </row>
    <row r="104" spans="1:30" s="376" customFormat="1" x14ac:dyDescent="0.2">
      <c r="A104" s="418"/>
      <c r="B104" s="417" t="s">
        <v>642</v>
      </c>
      <c r="C104" s="310" t="s">
        <v>556</v>
      </c>
      <c r="D104" s="310" t="s">
        <v>541</v>
      </c>
      <c r="E104" s="322">
        <v>2322</v>
      </c>
      <c r="F104" s="322">
        <v>4.47</v>
      </c>
      <c r="G104" s="322">
        <v>2.46</v>
      </c>
      <c r="H104" s="322">
        <v>6.93</v>
      </c>
      <c r="I104" s="415">
        <v>5.8976329997720267</v>
      </c>
      <c r="J104" s="415">
        <v>3.2132320900584541</v>
      </c>
      <c r="K104" s="415">
        <v>7.7966842342963929</v>
      </c>
      <c r="L104" s="322">
        <v>4</v>
      </c>
      <c r="M104" s="416">
        <v>203311.82250000001</v>
      </c>
      <c r="N104" s="416">
        <v>197681.38370000001</v>
      </c>
      <c r="O104" s="415">
        <v>3.7324735176406157E-3</v>
      </c>
      <c r="P104" s="415">
        <v>3.6947458597294332E-3</v>
      </c>
      <c r="Q104" s="416">
        <v>22</v>
      </c>
      <c r="R104" s="416">
        <v>493322</v>
      </c>
      <c r="S104" s="415">
        <v>1.8014106930564577E-3</v>
      </c>
      <c r="T104" s="416">
        <v>0</v>
      </c>
      <c r="U104" s="416">
        <v>0</v>
      </c>
      <c r="V104" s="415">
        <v>0</v>
      </c>
      <c r="W104" s="415">
        <v>0</v>
      </c>
      <c r="X104" s="415">
        <v>0</v>
      </c>
      <c r="Y104" s="415">
        <v>0</v>
      </c>
      <c r="Z104" s="310" t="s">
        <v>545</v>
      </c>
      <c r="AA104" s="310" t="s">
        <v>542</v>
      </c>
      <c r="AB104" s="415">
        <v>2.201876355650414</v>
      </c>
      <c r="AC104" s="415">
        <v>3.2132320900584541</v>
      </c>
      <c r="AD104" s="415">
        <v>7.7966842342963929</v>
      </c>
    </row>
    <row r="105" spans="1:30" s="376" customFormat="1" x14ac:dyDescent="0.2">
      <c r="A105" s="418"/>
      <c r="B105" s="417" t="s">
        <v>643</v>
      </c>
      <c r="C105" s="310" t="s">
        <v>556</v>
      </c>
      <c r="D105" s="310" t="s">
        <v>541</v>
      </c>
      <c r="E105" s="322">
        <v>1443</v>
      </c>
      <c r="F105" s="322">
        <v>5.52</v>
      </c>
      <c r="G105" s="322">
        <v>1.98</v>
      </c>
      <c r="H105" s="322">
        <v>7.5</v>
      </c>
      <c r="I105" s="415">
        <v>6.6441751636474864</v>
      </c>
      <c r="J105" s="415">
        <v>0.28525152700626644</v>
      </c>
      <c r="K105" s="415">
        <v>5.4098512099746601E-2</v>
      </c>
      <c r="L105" s="322">
        <v>4</v>
      </c>
      <c r="M105" s="416">
        <v>9781.0745999999999</v>
      </c>
      <c r="N105" s="416">
        <v>9781.0745999999999</v>
      </c>
      <c r="O105" s="415">
        <v>8.6239060794520987E-5</v>
      </c>
      <c r="P105" s="415">
        <v>8.6239060794520987E-5</v>
      </c>
      <c r="Q105" s="416">
        <v>8</v>
      </c>
      <c r="R105" s="416">
        <v>1855</v>
      </c>
      <c r="S105" s="415">
        <v>1.0814643954884394E-5</v>
      </c>
      <c r="T105" s="416">
        <v>0</v>
      </c>
      <c r="U105" s="416">
        <v>0</v>
      </c>
      <c r="V105" s="415">
        <v>0</v>
      </c>
      <c r="W105" s="415">
        <v>0</v>
      </c>
      <c r="X105" s="415">
        <v>0</v>
      </c>
      <c r="Y105" s="415">
        <v>0</v>
      </c>
      <c r="Z105" s="310" t="s">
        <v>542</v>
      </c>
      <c r="AA105" s="310" t="s">
        <v>542</v>
      </c>
      <c r="AB105" s="415">
        <v>2.5249860795666099</v>
      </c>
      <c r="AC105" s="415">
        <v>0.28525152700626644</v>
      </c>
      <c r="AD105" s="415">
        <v>5.4098512099746601E-2</v>
      </c>
    </row>
    <row r="106" spans="1:30" s="376" customFormat="1" x14ac:dyDescent="0.2">
      <c r="A106" s="418"/>
      <c r="B106" s="417" t="s">
        <v>644</v>
      </c>
      <c r="C106" s="310" t="s">
        <v>556</v>
      </c>
      <c r="D106" s="310" t="s">
        <v>541</v>
      </c>
      <c r="E106" s="322">
        <v>2309</v>
      </c>
      <c r="F106" s="322">
        <v>11.15</v>
      </c>
      <c r="G106" s="322">
        <v>1.02</v>
      </c>
      <c r="H106" s="322">
        <v>12.17</v>
      </c>
      <c r="I106" s="415">
        <v>5.7786286480195264</v>
      </c>
      <c r="J106" s="415">
        <v>9.013982543353988</v>
      </c>
      <c r="K106" s="415">
        <v>3.3701185344127182</v>
      </c>
      <c r="L106" s="322">
        <v>6</v>
      </c>
      <c r="M106" s="416">
        <v>527245.93830000004</v>
      </c>
      <c r="N106" s="416">
        <v>250500.93830000001</v>
      </c>
      <c r="O106" s="415">
        <v>8.8053603555236955E-3</v>
      </c>
      <c r="P106" s="415">
        <v>6.1990311623965561E-3</v>
      </c>
      <c r="Q106" s="416">
        <v>12</v>
      </c>
      <c r="R106" s="416">
        <v>197125</v>
      </c>
      <c r="S106" s="415">
        <v>8.0491850007068143E-4</v>
      </c>
      <c r="T106" s="416">
        <v>2</v>
      </c>
      <c r="U106" s="416">
        <v>1</v>
      </c>
      <c r="V106" s="415">
        <v>7.1283953154052289E-3</v>
      </c>
      <c r="W106" s="415">
        <v>7.1283953154052289E-3</v>
      </c>
      <c r="X106" s="415">
        <v>2.876695291999248E-3</v>
      </c>
      <c r="Y106" s="415">
        <v>2.876695291999248E-3</v>
      </c>
      <c r="Z106" s="310" t="s">
        <v>545</v>
      </c>
      <c r="AA106" s="310" t="s">
        <v>542</v>
      </c>
      <c r="AB106" s="415">
        <v>2.3685287089792668</v>
      </c>
      <c r="AC106" s="415">
        <v>9.013982543353988</v>
      </c>
      <c r="AD106" s="415">
        <v>3.3701185344127182</v>
      </c>
    </row>
    <row r="107" spans="1:30" s="376" customFormat="1" x14ac:dyDescent="0.2">
      <c r="A107" s="418"/>
      <c r="B107" s="417" t="s">
        <v>645</v>
      </c>
      <c r="C107" s="310" t="s">
        <v>556</v>
      </c>
      <c r="D107" s="310" t="s">
        <v>541</v>
      </c>
      <c r="E107" s="322">
        <v>3194.5</v>
      </c>
      <c r="F107" s="322">
        <v>13.9</v>
      </c>
      <c r="G107" s="322">
        <v>1.64</v>
      </c>
      <c r="H107" s="322">
        <v>15.540000000000001</v>
      </c>
      <c r="I107" s="415">
        <v>5.5600909383930039</v>
      </c>
      <c r="J107" s="415">
        <v>1.6901439687797615</v>
      </c>
      <c r="K107" s="415">
        <v>0.37222050868317808</v>
      </c>
      <c r="L107" s="322">
        <v>7</v>
      </c>
      <c r="M107" s="416">
        <v>227489.38024782421</v>
      </c>
      <c r="N107" s="416">
        <v>72537.637199999997</v>
      </c>
      <c r="O107" s="415">
        <v>1.0479731161679749E-2</v>
      </c>
      <c r="P107" s="415">
        <v>3.3040282231308241E-4</v>
      </c>
      <c r="Q107" s="416">
        <v>27</v>
      </c>
      <c r="R107" s="416">
        <v>50100</v>
      </c>
      <c r="S107" s="415">
        <v>2.271075230525723E-4</v>
      </c>
      <c r="T107" s="416">
        <v>0</v>
      </c>
      <c r="U107" s="416">
        <v>0</v>
      </c>
      <c r="V107" s="415">
        <v>0</v>
      </c>
      <c r="W107" s="415">
        <v>0</v>
      </c>
      <c r="X107" s="415">
        <v>0</v>
      </c>
      <c r="Y107" s="415">
        <v>0</v>
      </c>
      <c r="Z107" s="310" t="s">
        <v>542</v>
      </c>
      <c r="AA107" s="310" t="s">
        <v>542</v>
      </c>
      <c r="AB107" s="415">
        <v>1.4240220538783381</v>
      </c>
      <c r="AC107" s="415">
        <v>1.6901439687797615</v>
      </c>
      <c r="AD107" s="415">
        <v>0.37222050868317808</v>
      </c>
    </row>
    <row r="108" spans="1:30" s="376" customFormat="1" x14ac:dyDescent="0.2">
      <c r="A108" s="418"/>
      <c r="B108" s="417" t="s">
        <v>646</v>
      </c>
      <c r="C108" s="310" t="s">
        <v>556</v>
      </c>
      <c r="D108" s="310" t="s">
        <v>541</v>
      </c>
      <c r="E108" s="322">
        <v>4513</v>
      </c>
      <c r="F108" s="322">
        <v>21.78</v>
      </c>
      <c r="G108" s="322">
        <v>10.52</v>
      </c>
      <c r="H108" s="322">
        <v>32.299999999999997</v>
      </c>
      <c r="I108" s="415">
        <v>12.361019632952695</v>
      </c>
      <c r="J108" s="415">
        <v>3.4506098644593939</v>
      </c>
      <c r="K108" s="415">
        <v>1.8076747511913396</v>
      </c>
      <c r="L108" s="322">
        <v>19</v>
      </c>
      <c r="M108" s="416">
        <v>302629.79385035555</v>
      </c>
      <c r="N108" s="416">
        <v>58290.717100000009</v>
      </c>
      <c r="O108" s="415">
        <v>1.6144619274315826E-2</v>
      </c>
      <c r="P108" s="415">
        <v>6.2899514190744058E-4</v>
      </c>
      <c r="Q108" s="416">
        <v>72</v>
      </c>
      <c r="R108" s="416">
        <v>158539</v>
      </c>
      <c r="S108" s="415">
        <v>8.6517151639075164E-4</v>
      </c>
      <c r="T108" s="416">
        <v>5</v>
      </c>
      <c r="U108" s="416">
        <v>2</v>
      </c>
      <c r="V108" s="415">
        <v>3.7290437305577809E-2</v>
      </c>
      <c r="W108" s="415">
        <v>3.7290437305577809E-2</v>
      </c>
      <c r="X108" s="415">
        <v>3.5240289801558994E-3</v>
      </c>
      <c r="Y108" s="415">
        <v>3.5240289801558994E-3</v>
      </c>
      <c r="Z108" s="310" t="s">
        <v>542</v>
      </c>
      <c r="AA108" s="310" t="s">
        <v>545</v>
      </c>
      <c r="AB108" s="415">
        <v>3.0874558886305006</v>
      </c>
      <c r="AC108" s="415">
        <v>3.4506098644593939</v>
      </c>
      <c r="AD108" s="415">
        <v>1.8076747511913396</v>
      </c>
    </row>
    <row r="109" spans="1:30" s="376" customFormat="1" x14ac:dyDescent="0.2">
      <c r="A109" s="418"/>
      <c r="B109" s="417" t="s">
        <v>647</v>
      </c>
      <c r="C109" s="310" t="s">
        <v>556</v>
      </c>
      <c r="D109" s="310" t="s">
        <v>856</v>
      </c>
      <c r="E109" s="322">
        <v>3158</v>
      </c>
      <c r="F109" s="322">
        <v>168.28</v>
      </c>
      <c r="G109" s="322">
        <v>7.16</v>
      </c>
      <c r="H109" s="322">
        <v>175.44</v>
      </c>
      <c r="I109" s="415">
        <v>7.1135326666853791</v>
      </c>
      <c r="J109" s="415">
        <v>31.07376521533914</v>
      </c>
      <c r="K109" s="415">
        <v>6.1075311196709663</v>
      </c>
      <c r="L109" s="322">
        <v>63</v>
      </c>
      <c r="M109" s="416">
        <v>1650037.7803380582</v>
      </c>
      <c r="N109" s="416">
        <v>1386737.2144000004</v>
      </c>
      <c r="O109" s="415">
        <v>3.9669164548675834E-2</v>
      </c>
      <c r="P109" s="415">
        <v>2.9267284697819532E-2</v>
      </c>
      <c r="Q109" s="416">
        <v>7</v>
      </c>
      <c r="R109" s="416">
        <v>324314</v>
      </c>
      <c r="S109" s="415">
        <v>1.9064672343324777E-3</v>
      </c>
      <c r="T109" s="416">
        <v>4</v>
      </c>
      <c r="U109" s="416">
        <v>26</v>
      </c>
      <c r="V109" s="415">
        <v>2.1575214689994369E-2</v>
      </c>
      <c r="W109" s="415">
        <v>2.1575214689994369E-2</v>
      </c>
      <c r="X109" s="415">
        <v>4.541068996655958E-2</v>
      </c>
      <c r="Y109" s="415">
        <v>4.4072764014426731E-2</v>
      </c>
      <c r="Z109" s="310" t="s">
        <v>545</v>
      </c>
      <c r="AA109" s="310" t="s">
        <v>545</v>
      </c>
      <c r="AB109" s="415">
        <v>3.5683164974538712</v>
      </c>
      <c r="AC109" s="415">
        <v>31.07376521533914</v>
      </c>
      <c r="AD109" s="415">
        <v>6.1075311196709663</v>
      </c>
    </row>
    <row r="110" spans="1:30" s="376" customFormat="1" x14ac:dyDescent="0.2">
      <c r="A110" s="418"/>
      <c r="B110" s="417" t="s">
        <v>648</v>
      </c>
      <c r="C110" s="310" t="s">
        <v>556</v>
      </c>
      <c r="D110" s="310" t="s">
        <v>541</v>
      </c>
      <c r="E110" s="322">
        <v>2818</v>
      </c>
      <c r="F110" s="322">
        <v>15.93</v>
      </c>
      <c r="G110" s="322">
        <v>1.41</v>
      </c>
      <c r="H110" s="322">
        <v>17.34</v>
      </c>
      <c r="I110" s="415">
        <v>7.0854905103139671</v>
      </c>
      <c r="J110" s="415">
        <v>20.217522495388661</v>
      </c>
      <c r="K110" s="415">
        <v>4.275156789949329</v>
      </c>
      <c r="L110" s="322">
        <v>15</v>
      </c>
      <c r="M110" s="416">
        <v>1472632.8914684437</v>
      </c>
      <c r="N110" s="416">
        <v>1350901.0561000006</v>
      </c>
      <c r="O110" s="415">
        <v>1.5343571094883306E-2</v>
      </c>
      <c r="P110" s="415">
        <v>7.483378278478627E-3</v>
      </c>
      <c r="Q110" s="416">
        <v>11</v>
      </c>
      <c r="R110" s="416">
        <v>311400</v>
      </c>
      <c r="S110" s="415">
        <v>1.2235997160383487E-3</v>
      </c>
      <c r="T110" s="416">
        <v>9</v>
      </c>
      <c r="U110" s="416">
        <v>3</v>
      </c>
      <c r="V110" s="415">
        <v>3.6999986867932343E-2</v>
      </c>
      <c r="W110" s="415">
        <v>3.6999986867932343E-2</v>
      </c>
      <c r="X110" s="415">
        <v>6.3111172222432496E-3</v>
      </c>
      <c r="Y110" s="415">
        <v>6.3111172222432496E-3</v>
      </c>
      <c r="Z110" s="310" t="s">
        <v>545</v>
      </c>
      <c r="AA110" s="310" t="s">
        <v>545</v>
      </c>
      <c r="AB110" s="415">
        <v>2.3212701029050495</v>
      </c>
      <c r="AC110" s="415">
        <v>20.217522495388661</v>
      </c>
      <c r="AD110" s="415">
        <v>4.275156789949329</v>
      </c>
    </row>
    <row r="111" spans="1:30" s="376" customFormat="1" x14ac:dyDescent="0.2">
      <c r="A111" s="418"/>
      <c r="B111" s="417" t="s">
        <v>649</v>
      </c>
      <c r="C111" s="310" t="s">
        <v>556</v>
      </c>
      <c r="D111" s="310" t="s">
        <v>856</v>
      </c>
      <c r="E111" s="322">
        <v>1742.5</v>
      </c>
      <c r="F111" s="322">
        <v>41.46</v>
      </c>
      <c r="G111" s="322">
        <v>7.67</v>
      </c>
      <c r="H111" s="322">
        <v>49.13</v>
      </c>
      <c r="I111" s="415">
        <v>5.270142633065638</v>
      </c>
      <c r="J111" s="415">
        <v>1.712033791484862</v>
      </c>
      <c r="K111" s="415">
        <v>1.7607648657289459</v>
      </c>
      <c r="L111" s="322">
        <v>21</v>
      </c>
      <c r="M111" s="416">
        <v>113076.40994886926</v>
      </c>
      <c r="N111" s="416">
        <v>30392.534599999999</v>
      </c>
      <c r="O111" s="415">
        <v>5.7620162147318226E-3</v>
      </c>
      <c r="P111" s="415">
        <v>3.5173856988693288E-4</v>
      </c>
      <c r="Q111" s="416">
        <v>11</v>
      </c>
      <c r="R111" s="416">
        <v>116295</v>
      </c>
      <c r="S111" s="415">
        <v>6.1797965456482254E-4</v>
      </c>
      <c r="T111" s="416">
        <v>4</v>
      </c>
      <c r="U111" s="416">
        <v>1</v>
      </c>
      <c r="V111" s="415">
        <v>1.0525738466375341E-2</v>
      </c>
      <c r="W111" s="415">
        <v>1.0525738466375341E-2</v>
      </c>
      <c r="X111" s="415">
        <v>8.3597197771256362E-3</v>
      </c>
      <c r="Y111" s="415">
        <v>8.3597197771256362E-3</v>
      </c>
      <c r="Z111" s="310" t="s">
        <v>542</v>
      </c>
      <c r="AA111" s="310" t="s">
        <v>542</v>
      </c>
      <c r="AB111" s="415">
        <v>1.5829396509906812</v>
      </c>
      <c r="AC111" s="415">
        <v>1.712033791484862</v>
      </c>
      <c r="AD111" s="415">
        <v>1.7607648657289459</v>
      </c>
    </row>
    <row r="112" spans="1:30" s="376" customFormat="1" x14ac:dyDescent="0.2">
      <c r="A112" s="418"/>
      <c r="B112" s="417" t="s">
        <v>650</v>
      </c>
      <c r="C112" s="310" t="s">
        <v>556</v>
      </c>
      <c r="D112" s="310" t="s">
        <v>541</v>
      </c>
      <c r="E112" s="322">
        <v>3349.5</v>
      </c>
      <c r="F112" s="322">
        <v>5.89</v>
      </c>
      <c r="G112" s="322">
        <v>10.82</v>
      </c>
      <c r="H112" s="322">
        <v>16.71</v>
      </c>
      <c r="I112" s="415">
        <v>5.6467974018199021</v>
      </c>
      <c r="J112" s="415">
        <v>0.92435637242195046</v>
      </c>
      <c r="K112" s="415">
        <v>1.0929832224454685</v>
      </c>
      <c r="L112" s="322">
        <v>7</v>
      </c>
      <c r="M112" s="416">
        <v>107906.94298690007</v>
      </c>
      <c r="N112" s="416">
        <v>43142.503100000009</v>
      </c>
      <c r="O112" s="415">
        <v>5.7847533071148172E-3</v>
      </c>
      <c r="P112" s="415">
        <v>5.2074055591904778E-4</v>
      </c>
      <c r="Q112" s="416">
        <v>1</v>
      </c>
      <c r="R112" s="416">
        <v>127592</v>
      </c>
      <c r="S112" s="415">
        <v>7.2149124670443042E-4</v>
      </c>
      <c r="T112" s="416">
        <v>2</v>
      </c>
      <c r="U112" s="416">
        <v>0</v>
      </c>
      <c r="V112" s="415">
        <v>9.7424492542144275E-3</v>
      </c>
      <c r="W112" s="415">
        <v>4.8696796779708019E-3</v>
      </c>
      <c r="X112" s="415">
        <v>0</v>
      </c>
      <c r="Y112" s="415">
        <v>0</v>
      </c>
      <c r="Z112" s="310" t="s">
        <v>542</v>
      </c>
      <c r="AA112" s="310" t="s">
        <v>542</v>
      </c>
      <c r="AB112" s="415">
        <v>1.721556509929038</v>
      </c>
      <c r="AC112" s="415">
        <v>0.92435637242195046</v>
      </c>
      <c r="AD112" s="415">
        <v>1.0929832224454685</v>
      </c>
    </row>
    <row r="113" spans="1:30" s="376" customFormat="1" x14ac:dyDescent="0.2">
      <c r="A113" s="418"/>
      <c r="B113" s="417" t="s">
        <v>651</v>
      </c>
      <c r="C113" s="310" t="s">
        <v>556</v>
      </c>
      <c r="D113" s="310" t="s">
        <v>541</v>
      </c>
      <c r="E113" s="322">
        <v>2432.5</v>
      </c>
      <c r="F113" s="322">
        <v>9.06</v>
      </c>
      <c r="G113" s="322">
        <v>0.7</v>
      </c>
      <c r="H113" s="322">
        <v>9.76</v>
      </c>
      <c r="I113" s="415">
        <v>9.1719965526400316</v>
      </c>
      <c r="J113" s="415">
        <v>4.232973096610043</v>
      </c>
      <c r="K113" s="415">
        <v>6.796684662805931E-2</v>
      </c>
      <c r="L113" s="322">
        <v>5</v>
      </c>
      <c r="M113" s="416">
        <v>549309.32600729691</v>
      </c>
      <c r="N113" s="416">
        <v>522157.49330000003</v>
      </c>
      <c r="O113" s="415">
        <v>1.108304213403544E-2</v>
      </c>
      <c r="P113" s="415">
        <v>7.3699635623746184E-3</v>
      </c>
      <c r="Q113" s="416">
        <v>7</v>
      </c>
      <c r="R113" s="416">
        <v>8820</v>
      </c>
      <c r="S113" s="415">
        <v>3.2443931864653185E-5</v>
      </c>
      <c r="T113" s="416">
        <v>0</v>
      </c>
      <c r="U113" s="416">
        <v>0</v>
      </c>
      <c r="V113" s="415">
        <v>0</v>
      </c>
      <c r="W113" s="415">
        <v>0</v>
      </c>
      <c r="X113" s="415">
        <v>0</v>
      </c>
      <c r="Y113" s="415">
        <v>0</v>
      </c>
      <c r="Z113" s="310" t="s">
        <v>542</v>
      </c>
      <c r="AA113" s="310" t="s">
        <v>542</v>
      </c>
      <c r="AB113" s="415">
        <v>1.1246894858690766</v>
      </c>
      <c r="AC113" s="415">
        <v>4.232973096610043</v>
      </c>
      <c r="AD113" s="415">
        <v>6.796684662805931E-2</v>
      </c>
    </row>
    <row r="114" spans="1:30" s="376" customFormat="1" x14ac:dyDescent="0.2">
      <c r="A114" s="418"/>
      <c r="B114" s="417" t="s">
        <v>652</v>
      </c>
      <c r="C114" s="310" t="s">
        <v>556</v>
      </c>
      <c r="D114" s="310" t="s">
        <v>541</v>
      </c>
      <c r="E114" s="322">
        <v>4277.5</v>
      </c>
      <c r="F114" s="322">
        <v>7.77</v>
      </c>
      <c r="G114" s="322">
        <v>17.7</v>
      </c>
      <c r="H114" s="322">
        <v>25.47</v>
      </c>
      <c r="I114" s="415">
        <v>8.3928427136638266</v>
      </c>
      <c r="J114" s="415">
        <v>0.57387117185384517</v>
      </c>
      <c r="K114" s="415">
        <v>0.41101156977872633</v>
      </c>
      <c r="L114" s="322">
        <v>8</v>
      </c>
      <c r="M114" s="416">
        <v>97886.26209918414</v>
      </c>
      <c r="N114" s="416">
        <v>50232.383600000016</v>
      </c>
      <c r="O114" s="415">
        <v>6.7071725927169354E-3</v>
      </c>
      <c r="P114" s="415">
        <v>2.3921992428204282E-4</v>
      </c>
      <c r="Q114" s="416">
        <v>4</v>
      </c>
      <c r="R114" s="416">
        <v>70107</v>
      </c>
      <c r="S114" s="415">
        <v>4.3104080905896375E-4</v>
      </c>
      <c r="T114" s="416">
        <v>0</v>
      </c>
      <c r="U114" s="416">
        <v>0</v>
      </c>
      <c r="V114" s="415">
        <v>0</v>
      </c>
      <c r="W114" s="415">
        <v>0</v>
      </c>
      <c r="X114" s="415">
        <v>0</v>
      </c>
      <c r="Y114" s="415">
        <v>0</v>
      </c>
      <c r="Z114" s="310" t="s">
        <v>542</v>
      </c>
      <c r="AA114" s="310" t="s">
        <v>542</v>
      </c>
      <c r="AB114" s="415">
        <v>1.5046446058697436</v>
      </c>
      <c r="AC114" s="415">
        <v>0.57387117185384517</v>
      </c>
      <c r="AD114" s="415">
        <v>0.41101156977872633</v>
      </c>
    </row>
    <row r="115" spans="1:30" s="376" customFormat="1" x14ac:dyDescent="0.2">
      <c r="A115" s="418"/>
      <c r="B115" s="417" t="s">
        <v>653</v>
      </c>
      <c r="C115" s="310" t="s">
        <v>556</v>
      </c>
      <c r="D115" s="310" t="s">
        <v>541</v>
      </c>
      <c r="E115" s="322">
        <v>70.5</v>
      </c>
      <c r="F115" s="322">
        <v>4.3099999999999996</v>
      </c>
      <c r="G115" s="322">
        <v>0.55000000000000004</v>
      </c>
      <c r="H115" s="322">
        <v>4.8599999999999994</v>
      </c>
      <c r="I115" s="415">
        <v>10.929389656893614</v>
      </c>
      <c r="J115" s="415">
        <v>0.786096412278386</v>
      </c>
      <c r="K115" s="415">
        <v>5.7273202970675934</v>
      </c>
      <c r="L115" s="322">
        <v>2</v>
      </c>
      <c r="M115" s="416">
        <v>952.54129649519291</v>
      </c>
      <c r="N115" s="416">
        <v>144.05000000000001</v>
      </c>
      <c r="O115" s="415">
        <v>1.1210808278388073E-4</v>
      </c>
      <c r="P115" s="415">
        <v>1.5449491364120565E-6</v>
      </c>
      <c r="Q115" s="416">
        <v>16</v>
      </c>
      <c r="R115" s="416">
        <v>6940</v>
      </c>
      <c r="S115" s="415">
        <v>4.1713626683125524E-5</v>
      </c>
      <c r="T115" s="416">
        <v>0</v>
      </c>
      <c r="U115" s="416">
        <v>0</v>
      </c>
      <c r="V115" s="415">
        <v>0</v>
      </c>
      <c r="W115" s="415">
        <v>0</v>
      </c>
      <c r="X115" s="415">
        <v>0</v>
      </c>
      <c r="Y115" s="415">
        <v>0</v>
      </c>
      <c r="Z115" s="310" t="s">
        <v>542</v>
      </c>
      <c r="AA115" s="310" t="s">
        <v>542</v>
      </c>
      <c r="AB115" s="415">
        <v>3.4908594894230434</v>
      </c>
      <c r="AC115" s="415">
        <v>0.786096412278386</v>
      </c>
      <c r="AD115" s="415">
        <v>5.7273202970675934</v>
      </c>
    </row>
    <row r="116" spans="1:30" s="376" customFormat="1" x14ac:dyDescent="0.2">
      <c r="A116" s="418"/>
      <c r="B116" s="417" t="s">
        <v>654</v>
      </c>
      <c r="C116" s="310" t="s">
        <v>556</v>
      </c>
      <c r="D116" s="310" t="s">
        <v>541</v>
      </c>
      <c r="E116" s="322">
        <v>479.5</v>
      </c>
      <c r="F116" s="322">
        <v>5.8</v>
      </c>
      <c r="G116" s="322">
        <v>3.21</v>
      </c>
      <c r="H116" s="322">
        <v>9.01</v>
      </c>
      <c r="I116" s="415">
        <v>8.1670093195983444</v>
      </c>
      <c r="J116" s="415">
        <v>0.59435362291019156</v>
      </c>
      <c r="K116" s="415">
        <v>0.13451990119454674</v>
      </c>
      <c r="L116" s="322">
        <v>3</v>
      </c>
      <c r="M116" s="416">
        <v>7038.4033357758453</v>
      </c>
      <c r="N116" s="416">
        <v>873.65719999999988</v>
      </c>
      <c r="O116" s="415">
        <v>8.7811423945850233E-4</v>
      </c>
      <c r="P116" s="415">
        <v>3.5070345396553679E-5</v>
      </c>
      <c r="Q116" s="416">
        <v>43</v>
      </c>
      <c r="R116" s="416">
        <v>1593</v>
      </c>
      <c r="S116" s="415">
        <v>1.5449491364120565E-5</v>
      </c>
      <c r="T116" s="416">
        <v>3</v>
      </c>
      <c r="U116" s="416">
        <v>0</v>
      </c>
      <c r="V116" s="415">
        <v>2.5352615328521847E-3</v>
      </c>
      <c r="W116" s="415">
        <v>2.5352615328521847E-3</v>
      </c>
      <c r="X116" s="415">
        <v>0</v>
      </c>
      <c r="Y116" s="415">
        <v>0</v>
      </c>
      <c r="Z116" s="310" t="s">
        <v>542</v>
      </c>
      <c r="AA116" s="310" t="s">
        <v>542</v>
      </c>
      <c r="AB116" s="415">
        <v>2.4294648822141305</v>
      </c>
      <c r="AC116" s="415">
        <v>0.59435362291019156</v>
      </c>
      <c r="AD116" s="415">
        <v>0.13451990119454674</v>
      </c>
    </row>
    <row r="117" spans="1:30" s="376" customFormat="1" x14ac:dyDescent="0.2">
      <c r="A117" s="418"/>
      <c r="B117" s="417" t="s">
        <v>655</v>
      </c>
      <c r="C117" s="310" t="s">
        <v>556</v>
      </c>
      <c r="D117" s="310" t="s">
        <v>541</v>
      </c>
      <c r="E117" s="322">
        <v>4410</v>
      </c>
      <c r="F117" s="322">
        <v>8.18</v>
      </c>
      <c r="G117" s="322">
        <v>13.57</v>
      </c>
      <c r="H117" s="322">
        <v>21.75</v>
      </c>
      <c r="I117" s="415">
        <v>9.8855697863782268</v>
      </c>
      <c r="J117" s="415">
        <v>4.9918050109890126</v>
      </c>
      <c r="K117" s="415">
        <v>0.26706216848753372</v>
      </c>
      <c r="L117" s="322">
        <v>9</v>
      </c>
      <c r="M117" s="416">
        <v>411120.57105845178</v>
      </c>
      <c r="N117" s="416">
        <v>362128.24430000002</v>
      </c>
      <c r="O117" s="415">
        <v>1.3906434869402686E-2</v>
      </c>
      <c r="P117" s="415">
        <v>7.2066160901817708E-3</v>
      </c>
      <c r="Q117" s="416">
        <v>7</v>
      </c>
      <c r="R117" s="416">
        <v>21995</v>
      </c>
      <c r="S117" s="415">
        <v>1.3750047314067302E-4</v>
      </c>
      <c r="T117" s="416">
        <v>0</v>
      </c>
      <c r="U117" s="416">
        <v>0</v>
      </c>
      <c r="V117" s="415">
        <v>0</v>
      </c>
      <c r="W117" s="415">
        <v>0</v>
      </c>
      <c r="X117" s="415">
        <v>0</v>
      </c>
      <c r="Y117" s="415">
        <v>0</v>
      </c>
      <c r="Z117" s="310" t="s">
        <v>542</v>
      </c>
      <c r="AA117" s="310" t="s">
        <v>542</v>
      </c>
      <c r="AB117" s="415">
        <v>3.2127597081973818</v>
      </c>
      <c r="AC117" s="415">
        <v>4.9918050109890126</v>
      </c>
      <c r="AD117" s="415">
        <v>0.26706216848753372</v>
      </c>
    </row>
    <row r="118" spans="1:30" s="376" customFormat="1" x14ac:dyDescent="0.2">
      <c r="A118" s="418"/>
      <c r="B118" s="417" t="s">
        <v>656</v>
      </c>
      <c r="C118" s="310" t="s">
        <v>556</v>
      </c>
      <c r="D118" s="310" t="s">
        <v>541</v>
      </c>
      <c r="E118" s="322">
        <v>192.5</v>
      </c>
      <c r="F118" s="322">
        <v>6.78</v>
      </c>
      <c r="G118" s="322">
        <v>3.47</v>
      </c>
      <c r="H118" s="322">
        <v>10.25</v>
      </c>
      <c r="I118" s="415">
        <v>6.5239851407115896</v>
      </c>
      <c r="J118" s="415">
        <v>2.6275445379120264</v>
      </c>
      <c r="K118" s="415">
        <v>0.80445336138714307</v>
      </c>
      <c r="L118" s="322">
        <v>4</v>
      </c>
      <c r="M118" s="416">
        <v>24366.213373792471</v>
      </c>
      <c r="N118" s="416">
        <v>3948.3183999999997</v>
      </c>
      <c r="O118" s="415">
        <v>4.9100616315234764E-4</v>
      </c>
      <c r="P118" s="415">
        <v>9.7331795593959562E-5</v>
      </c>
      <c r="Q118" s="416">
        <v>19</v>
      </c>
      <c r="R118" s="416">
        <v>7460</v>
      </c>
      <c r="S118" s="415">
        <v>6.7977762002130479E-5</v>
      </c>
      <c r="T118" s="416">
        <v>2</v>
      </c>
      <c r="U118" s="416">
        <v>0</v>
      </c>
      <c r="V118" s="415">
        <v>3.7851253842095383E-4</v>
      </c>
      <c r="W118" s="415">
        <v>3.7851253842095383E-4</v>
      </c>
      <c r="X118" s="415">
        <v>1.5449491364120677E-6</v>
      </c>
      <c r="Y118" s="415">
        <v>0</v>
      </c>
      <c r="Z118" s="310" t="s">
        <v>542</v>
      </c>
      <c r="AA118" s="310" t="s">
        <v>542</v>
      </c>
      <c r="AB118" s="415">
        <v>1.2455008477240621</v>
      </c>
      <c r="AC118" s="415">
        <v>2.6275445379120264</v>
      </c>
      <c r="AD118" s="415">
        <v>0.80445336138714307</v>
      </c>
    </row>
    <row r="119" spans="1:30" s="376" customFormat="1" ht="12.75" customHeight="1" x14ac:dyDescent="0.2">
      <c r="A119" s="418"/>
      <c r="B119" s="417" t="s">
        <v>657</v>
      </c>
      <c r="C119" s="310" t="s">
        <v>556</v>
      </c>
      <c r="D119" s="310" t="s">
        <v>541</v>
      </c>
      <c r="E119" s="322">
        <v>933</v>
      </c>
      <c r="F119" s="322">
        <v>8.07</v>
      </c>
      <c r="G119" s="322">
        <v>1.77</v>
      </c>
      <c r="H119" s="322">
        <v>9.84</v>
      </c>
      <c r="I119" s="415">
        <v>6.8606015100525477</v>
      </c>
      <c r="J119" s="415">
        <v>17.805594905936822</v>
      </c>
      <c r="K119" s="415">
        <v>7.8574712055950444E-2</v>
      </c>
      <c r="L119" s="322">
        <v>9</v>
      </c>
      <c r="M119" s="416">
        <v>433952.77377013059</v>
      </c>
      <c r="N119" s="416">
        <v>416032.05590000004</v>
      </c>
      <c r="O119" s="415">
        <v>4.5820630973207035E-3</v>
      </c>
      <c r="P119" s="415">
        <v>3.0375553960824728E-3</v>
      </c>
      <c r="Q119" s="416">
        <v>10</v>
      </c>
      <c r="R119" s="416">
        <v>1915</v>
      </c>
      <c r="S119" s="415">
        <v>4.7893423228773754E-5</v>
      </c>
      <c r="T119" s="416">
        <v>0</v>
      </c>
      <c r="U119" s="416">
        <v>0</v>
      </c>
      <c r="V119" s="415">
        <v>0</v>
      </c>
      <c r="W119" s="415">
        <v>0</v>
      </c>
      <c r="X119" s="415">
        <v>0</v>
      </c>
      <c r="Y119" s="415">
        <v>0</v>
      </c>
      <c r="Z119" s="310" t="s">
        <v>545</v>
      </c>
      <c r="AA119" s="310" t="s">
        <v>542</v>
      </c>
      <c r="AB119" s="415">
        <v>2.2969255252700291</v>
      </c>
      <c r="AC119" s="415">
        <v>17.805594905936822</v>
      </c>
      <c r="AD119" s="415">
        <v>7.8574712055950444E-2</v>
      </c>
    </row>
    <row r="120" spans="1:30" s="376" customFormat="1" x14ac:dyDescent="0.2">
      <c r="A120" s="418"/>
      <c r="B120" s="417" t="s">
        <v>658</v>
      </c>
      <c r="C120" s="310" t="s">
        <v>556</v>
      </c>
      <c r="D120" s="310" t="s">
        <v>541</v>
      </c>
      <c r="E120" s="322">
        <v>373.5</v>
      </c>
      <c r="F120" s="322">
        <v>6.71</v>
      </c>
      <c r="G120" s="322">
        <v>1.23</v>
      </c>
      <c r="H120" s="322">
        <v>7.9399999999999995</v>
      </c>
      <c r="I120" s="415">
        <v>6.8380391213090839</v>
      </c>
      <c r="J120" s="415">
        <v>0.25651913267771109</v>
      </c>
      <c r="K120" s="415">
        <v>13.244611280932148</v>
      </c>
      <c r="L120" s="322">
        <v>5</v>
      </c>
      <c r="M120" s="416">
        <v>2964.4372050522848</v>
      </c>
      <c r="N120" s="416">
        <v>1246.3932</v>
      </c>
      <c r="O120" s="415">
        <v>2.4617843922258658E-4</v>
      </c>
      <c r="P120" s="415">
        <v>1.123178022171565E-5</v>
      </c>
      <c r="Q120" s="416">
        <v>1</v>
      </c>
      <c r="R120" s="416">
        <v>153060</v>
      </c>
      <c r="S120" s="415">
        <v>4.4803524955949639E-4</v>
      </c>
      <c r="T120" s="416">
        <v>1</v>
      </c>
      <c r="U120" s="416">
        <v>0</v>
      </c>
      <c r="V120" s="415">
        <v>8.6826141466357577E-4</v>
      </c>
      <c r="W120" s="415">
        <v>8.6826141466357577E-4</v>
      </c>
      <c r="X120" s="415">
        <v>0</v>
      </c>
      <c r="Y120" s="415">
        <v>0</v>
      </c>
      <c r="Z120" s="310" t="s">
        <v>545</v>
      </c>
      <c r="AA120" s="310" t="s">
        <v>542</v>
      </c>
      <c r="AB120" s="415">
        <v>1.9391855403481606</v>
      </c>
      <c r="AC120" s="415">
        <v>0.25651913267771109</v>
      </c>
      <c r="AD120" s="415">
        <v>13.244611280932148</v>
      </c>
    </row>
    <row r="121" spans="1:30" s="376" customFormat="1" x14ac:dyDescent="0.2">
      <c r="A121" s="418"/>
      <c r="B121" s="417" t="s">
        <v>659</v>
      </c>
      <c r="C121" s="310" t="s">
        <v>556</v>
      </c>
      <c r="D121" s="310" t="s">
        <v>541</v>
      </c>
      <c r="E121" s="322">
        <v>1010</v>
      </c>
      <c r="F121" s="322">
        <v>5.88</v>
      </c>
      <c r="G121" s="322">
        <v>0.99</v>
      </c>
      <c r="H121" s="322">
        <v>6.87</v>
      </c>
      <c r="I121" s="415">
        <v>5.9948876526170185</v>
      </c>
      <c r="J121" s="415">
        <v>2.2913752775860541</v>
      </c>
      <c r="K121" s="415">
        <v>2.8101953434615972</v>
      </c>
      <c r="L121" s="322">
        <v>2</v>
      </c>
      <c r="M121" s="416">
        <v>65841.06785326924</v>
      </c>
      <c r="N121" s="416">
        <v>55061.183900000004</v>
      </c>
      <c r="O121" s="415">
        <v>3.0515681835762924E-3</v>
      </c>
      <c r="P121" s="415">
        <v>1.5773930682767097E-3</v>
      </c>
      <c r="Q121" s="416">
        <v>8</v>
      </c>
      <c r="R121" s="416">
        <v>80749</v>
      </c>
      <c r="S121" s="415">
        <v>2.8581559023623047E-4</v>
      </c>
      <c r="T121" s="416">
        <v>1</v>
      </c>
      <c r="U121" s="416">
        <v>0</v>
      </c>
      <c r="V121" s="415">
        <v>1.5434041872756444E-3</v>
      </c>
      <c r="W121" s="415">
        <v>1.5434041872756444E-3</v>
      </c>
      <c r="X121" s="415">
        <v>0</v>
      </c>
      <c r="Y121" s="415">
        <v>0</v>
      </c>
      <c r="Z121" s="310" t="s">
        <v>542</v>
      </c>
      <c r="AA121" s="310" t="s">
        <v>542</v>
      </c>
      <c r="AB121" s="415">
        <v>2.1089776692438642</v>
      </c>
      <c r="AC121" s="415">
        <v>2.2913752775860541</v>
      </c>
      <c r="AD121" s="415">
        <v>2.8101953434615972</v>
      </c>
    </row>
    <row r="122" spans="1:30" s="376" customFormat="1" x14ac:dyDescent="0.2">
      <c r="A122" s="418"/>
      <c r="B122" s="417" t="s">
        <v>660</v>
      </c>
      <c r="C122" s="310" t="s">
        <v>556</v>
      </c>
      <c r="D122" s="310" t="s">
        <v>541</v>
      </c>
      <c r="E122" s="322">
        <v>838</v>
      </c>
      <c r="F122" s="322">
        <v>4.4400000000000004</v>
      </c>
      <c r="G122" s="322">
        <v>3.32</v>
      </c>
      <c r="H122" s="322">
        <v>7.76</v>
      </c>
      <c r="I122" s="415">
        <v>9.8238804113853089</v>
      </c>
      <c r="J122" s="415">
        <v>8.4742649427390901</v>
      </c>
      <c r="K122" s="415">
        <v>0.48972101472788399</v>
      </c>
      <c r="L122" s="322">
        <v>3</v>
      </c>
      <c r="M122" s="416">
        <v>142760.23220372695</v>
      </c>
      <c r="N122" s="416">
        <v>133047.10759999999</v>
      </c>
      <c r="O122" s="415">
        <v>3.5097613834618852E-3</v>
      </c>
      <c r="P122" s="415">
        <v>2.1814681806138236E-3</v>
      </c>
      <c r="Q122" s="416">
        <v>3</v>
      </c>
      <c r="R122" s="416">
        <v>8250</v>
      </c>
      <c r="S122" s="415">
        <v>3.7078779273889354E-5</v>
      </c>
      <c r="T122" s="416">
        <v>0</v>
      </c>
      <c r="U122" s="416">
        <v>0</v>
      </c>
      <c r="V122" s="415">
        <v>0</v>
      </c>
      <c r="W122" s="415">
        <v>0</v>
      </c>
      <c r="X122" s="415">
        <v>0</v>
      </c>
      <c r="Y122" s="415">
        <v>0</v>
      </c>
      <c r="Z122" s="310" t="s">
        <v>542</v>
      </c>
      <c r="AA122" s="310" t="s">
        <v>542</v>
      </c>
      <c r="AB122" s="415">
        <v>2.9846269843052129</v>
      </c>
      <c r="AC122" s="415">
        <v>8.4742649427390901</v>
      </c>
      <c r="AD122" s="415">
        <v>0.48972101472788399</v>
      </c>
    </row>
    <row r="123" spans="1:30" s="376" customFormat="1" ht="12.75" customHeight="1" x14ac:dyDescent="0.2">
      <c r="A123" s="418"/>
      <c r="B123" s="417" t="s">
        <v>661</v>
      </c>
      <c r="C123" s="310" t="s">
        <v>556</v>
      </c>
      <c r="D123" s="310" t="s">
        <v>541</v>
      </c>
      <c r="E123" s="322">
        <v>189.5</v>
      </c>
      <c r="F123" s="322">
        <v>2.12</v>
      </c>
      <c r="G123" s="322">
        <v>6.18</v>
      </c>
      <c r="H123" s="322">
        <v>8.3000000000000007</v>
      </c>
      <c r="I123" s="415">
        <v>6.1495944307490706</v>
      </c>
      <c r="J123" s="415">
        <v>0.75374755481081746</v>
      </c>
      <c r="K123" s="415">
        <v>1.6337632510133424</v>
      </c>
      <c r="L123" s="322">
        <v>2</v>
      </c>
      <c r="M123" s="416">
        <v>3909.0749702876624</v>
      </c>
      <c r="N123" s="416">
        <v>899.69069999999999</v>
      </c>
      <c r="O123" s="415">
        <v>4.1920350073773713E-4</v>
      </c>
      <c r="P123" s="415">
        <v>7.6629477166037996E-6</v>
      </c>
      <c r="Q123" s="416">
        <v>3</v>
      </c>
      <c r="R123" s="416">
        <v>8473</v>
      </c>
      <c r="S123" s="415">
        <v>3.55338301374773E-5</v>
      </c>
      <c r="T123" s="416">
        <v>0</v>
      </c>
      <c r="U123" s="416">
        <v>0</v>
      </c>
      <c r="V123" s="415">
        <v>0</v>
      </c>
      <c r="W123" s="415">
        <v>0</v>
      </c>
      <c r="X123" s="415">
        <v>0</v>
      </c>
      <c r="Y123" s="415">
        <v>0</v>
      </c>
      <c r="Z123" s="310" t="s">
        <v>542</v>
      </c>
      <c r="AA123" s="310" t="s">
        <v>542</v>
      </c>
      <c r="AB123" s="415">
        <v>2.1923625827949609</v>
      </c>
      <c r="AC123" s="415">
        <v>0.75374755481081746</v>
      </c>
      <c r="AD123" s="415">
        <v>1.6337632510133424</v>
      </c>
    </row>
    <row r="124" spans="1:30" s="376" customFormat="1" x14ac:dyDescent="0.2">
      <c r="A124" s="418"/>
      <c r="B124" s="417" t="s">
        <v>662</v>
      </c>
      <c r="C124" s="310" t="s">
        <v>556</v>
      </c>
      <c r="D124" s="310" t="s">
        <v>541</v>
      </c>
      <c r="E124" s="322">
        <v>91.5</v>
      </c>
      <c r="F124" s="322">
        <v>5.37</v>
      </c>
      <c r="G124" s="322">
        <v>1.96</v>
      </c>
      <c r="H124" s="322">
        <v>7.33</v>
      </c>
      <c r="I124" s="415">
        <v>6.9463345741929485</v>
      </c>
      <c r="J124" s="415">
        <v>4.5561944958072527</v>
      </c>
      <c r="K124" s="415">
        <v>3.1167130412164945</v>
      </c>
      <c r="L124" s="322">
        <v>4</v>
      </c>
      <c r="M124" s="416">
        <v>6797.643583265025</v>
      </c>
      <c r="N124" s="416">
        <v>5820.7166000000007</v>
      </c>
      <c r="O124" s="415">
        <v>2.7519170817618961E-4</v>
      </c>
      <c r="P124" s="415">
        <v>1.4159458835216499E-4</v>
      </c>
      <c r="Q124" s="416">
        <v>2</v>
      </c>
      <c r="R124" s="416">
        <v>4650</v>
      </c>
      <c r="S124" s="415">
        <v>4.7893423228773754E-5</v>
      </c>
      <c r="T124" s="416">
        <v>2</v>
      </c>
      <c r="U124" s="416">
        <v>0</v>
      </c>
      <c r="V124" s="415">
        <v>2.6418630232646168E-4</v>
      </c>
      <c r="W124" s="415">
        <v>2.6418630232646168E-4</v>
      </c>
      <c r="X124" s="415">
        <v>0</v>
      </c>
      <c r="Y124" s="415">
        <v>0</v>
      </c>
      <c r="Z124" s="310" t="s">
        <v>542</v>
      </c>
      <c r="AA124" s="310" t="s">
        <v>542</v>
      </c>
      <c r="AB124" s="415">
        <v>3.6797321712427</v>
      </c>
      <c r="AC124" s="415">
        <v>4.5561944958072527</v>
      </c>
      <c r="AD124" s="415">
        <v>3.1167130412164945</v>
      </c>
    </row>
    <row r="125" spans="1:30" s="376" customFormat="1" ht="12.75" customHeight="1" x14ac:dyDescent="0.2">
      <c r="A125" s="418"/>
      <c r="B125" s="417" t="s">
        <v>663</v>
      </c>
      <c r="C125" s="310" t="s">
        <v>556</v>
      </c>
      <c r="D125" s="310" t="s">
        <v>541</v>
      </c>
      <c r="E125" s="322">
        <v>1</v>
      </c>
      <c r="F125" s="322">
        <v>0</v>
      </c>
      <c r="G125" s="322">
        <v>0.53</v>
      </c>
      <c r="H125" s="322">
        <v>0.53</v>
      </c>
      <c r="I125" s="415">
        <v>11.427772263515001</v>
      </c>
      <c r="J125" s="415">
        <v>1.1848874916594119</v>
      </c>
      <c r="K125" s="415">
        <v>0</v>
      </c>
      <c r="L125" s="322">
        <v>1</v>
      </c>
      <c r="M125" s="416">
        <v>11.229045784655456</v>
      </c>
      <c r="N125" s="416">
        <v>0</v>
      </c>
      <c r="O125" s="415">
        <v>1.5355990784370648E-6</v>
      </c>
      <c r="P125" s="415">
        <v>0</v>
      </c>
      <c r="Q125" s="416">
        <v>0</v>
      </c>
      <c r="R125" s="416">
        <v>0</v>
      </c>
      <c r="S125" s="415">
        <v>0</v>
      </c>
      <c r="T125" s="416">
        <v>0</v>
      </c>
      <c r="U125" s="416">
        <v>0</v>
      </c>
      <c r="V125" s="415">
        <v>0</v>
      </c>
      <c r="W125" s="415">
        <v>0</v>
      </c>
      <c r="X125" s="415">
        <v>0</v>
      </c>
      <c r="Y125" s="415">
        <v>0</v>
      </c>
      <c r="Z125" s="310" t="s">
        <v>542</v>
      </c>
      <c r="AA125" s="310" t="s">
        <v>542</v>
      </c>
      <c r="AB125" s="415">
        <v>6.3311924150059093</v>
      </c>
      <c r="AC125" s="415">
        <v>1.1848874916594119</v>
      </c>
      <c r="AD125" s="415">
        <v>0</v>
      </c>
    </row>
    <row r="126" spans="1:30" s="376" customFormat="1" x14ac:dyDescent="0.2">
      <c r="A126" s="418"/>
      <c r="B126" s="417" t="s">
        <v>664</v>
      </c>
      <c r="C126" s="310" t="s">
        <v>556</v>
      </c>
      <c r="D126" s="310" t="s">
        <v>541</v>
      </c>
      <c r="E126" s="322">
        <v>143</v>
      </c>
      <c r="F126" s="322">
        <v>2.87</v>
      </c>
      <c r="G126" s="322">
        <v>2.11</v>
      </c>
      <c r="H126" s="322">
        <v>4.9800000000000004</v>
      </c>
      <c r="I126" s="415">
        <v>6.3698630045211555</v>
      </c>
      <c r="J126" s="415">
        <v>2.5686676302727744</v>
      </c>
      <c r="K126" s="415">
        <v>5.298759487524503</v>
      </c>
      <c r="L126" s="322">
        <v>4</v>
      </c>
      <c r="M126" s="416">
        <v>9123.3287556364212</v>
      </c>
      <c r="N126" s="416">
        <v>4887.8666999999996</v>
      </c>
      <c r="O126" s="415">
        <v>4.5598658620349489E-4</v>
      </c>
      <c r="P126" s="415">
        <v>1.8539389636944677E-5</v>
      </c>
      <c r="Q126" s="416">
        <v>4</v>
      </c>
      <c r="R126" s="416">
        <v>18820</v>
      </c>
      <c r="S126" s="415">
        <v>5.0983321501597862E-5</v>
      </c>
      <c r="T126" s="416">
        <v>1</v>
      </c>
      <c r="U126" s="416">
        <v>0</v>
      </c>
      <c r="V126" s="415">
        <v>2.1938277737051202E-4</v>
      </c>
      <c r="W126" s="415">
        <v>2.1938277737051202E-4</v>
      </c>
      <c r="X126" s="415">
        <v>0</v>
      </c>
      <c r="Y126" s="415">
        <v>0</v>
      </c>
      <c r="Z126" s="310" t="s">
        <v>542</v>
      </c>
      <c r="AA126" s="310" t="s">
        <v>542</v>
      </c>
      <c r="AB126" s="415">
        <v>2.4156937514856662</v>
      </c>
      <c r="AC126" s="415">
        <v>2.5686676302727744</v>
      </c>
      <c r="AD126" s="415">
        <v>5.298759487524503</v>
      </c>
    </row>
    <row r="127" spans="1:30" s="376" customFormat="1" x14ac:dyDescent="0.2">
      <c r="A127" s="418"/>
      <c r="B127" s="417" t="s">
        <v>665</v>
      </c>
      <c r="C127" s="310" t="s">
        <v>556</v>
      </c>
      <c r="D127" s="310" t="s">
        <v>541</v>
      </c>
      <c r="E127" s="322">
        <v>216</v>
      </c>
      <c r="F127" s="322">
        <v>4.2</v>
      </c>
      <c r="G127" s="322">
        <v>2.29</v>
      </c>
      <c r="H127" s="322">
        <v>6.49</v>
      </c>
      <c r="I127" s="415">
        <v>10.266169487514961</v>
      </c>
      <c r="J127" s="415">
        <v>20.196545389897604</v>
      </c>
      <c r="K127" s="415">
        <v>0.4855619085370172</v>
      </c>
      <c r="L127" s="322">
        <v>4</v>
      </c>
      <c r="M127" s="416">
        <v>47833.297443700925</v>
      </c>
      <c r="N127" s="416">
        <v>45419.052600000003</v>
      </c>
      <c r="O127" s="415">
        <v>4.5374973277693341E-4</v>
      </c>
      <c r="P127" s="415">
        <v>1.2359593091296452E-4</v>
      </c>
      <c r="Q127" s="416">
        <v>2</v>
      </c>
      <c r="R127" s="416">
        <v>1150</v>
      </c>
      <c r="S127" s="415">
        <v>4.6348474092361693E-6</v>
      </c>
      <c r="T127" s="416">
        <v>1</v>
      </c>
      <c r="U127" s="416">
        <v>0</v>
      </c>
      <c r="V127" s="415">
        <v>3.0589992900958719E-4</v>
      </c>
      <c r="W127" s="415">
        <v>3.0589992900958719E-4</v>
      </c>
      <c r="X127" s="415">
        <v>0</v>
      </c>
      <c r="Y127" s="415">
        <v>0</v>
      </c>
      <c r="Z127" s="310" t="s">
        <v>542</v>
      </c>
      <c r="AA127" s="310" t="s">
        <v>542</v>
      </c>
      <c r="AB127" s="415">
        <v>-5.4720715953389067</v>
      </c>
      <c r="AC127" s="415">
        <v>20.196545389897604</v>
      </c>
      <c r="AD127" s="415">
        <v>0.4855619085370172</v>
      </c>
    </row>
    <row r="128" spans="1:30" s="376" customFormat="1" x14ac:dyDescent="0.2">
      <c r="A128" s="418"/>
      <c r="B128" s="417" t="s">
        <v>666</v>
      </c>
      <c r="C128" s="310" t="s">
        <v>556</v>
      </c>
      <c r="D128" s="310" t="s">
        <v>541</v>
      </c>
      <c r="E128" s="322">
        <v>12</v>
      </c>
      <c r="F128" s="322">
        <v>1.8</v>
      </c>
      <c r="G128" s="322">
        <v>0.42</v>
      </c>
      <c r="H128" s="322">
        <v>2.2200000000000002</v>
      </c>
      <c r="I128" s="415">
        <v>6.0602215520651628</v>
      </c>
      <c r="J128" s="415">
        <v>6.4233874836450271</v>
      </c>
      <c r="K128" s="415">
        <v>0</v>
      </c>
      <c r="L128" s="322">
        <v>2</v>
      </c>
      <c r="M128" s="416">
        <v>1382.7104952005209</v>
      </c>
      <c r="N128" s="416">
        <v>1236.7329</v>
      </c>
      <c r="O128" s="415">
        <v>4.0047126793038577E-5</v>
      </c>
      <c r="P128" s="415">
        <v>2.0084338773356735E-5</v>
      </c>
      <c r="Q128" s="416">
        <v>4</v>
      </c>
      <c r="R128" s="416">
        <v>0</v>
      </c>
      <c r="S128" s="415">
        <v>0</v>
      </c>
      <c r="T128" s="416">
        <v>0</v>
      </c>
      <c r="U128" s="416">
        <v>0</v>
      </c>
      <c r="V128" s="415">
        <v>0</v>
      </c>
      <c r="W128" s="415">
        <v>0</v>
      </c>
      <c r="X128" s="415">
        <v>0</v>
      </c>
      <c r="Y128" s="415">
        <v>0</v>
      </c>
      <c r="Z128" s="310" t="s">
        <v>542</v>
      </c>
      <c r="AA128" s="310" t="s">
        <v>542</v>
      </c>
      <c r="AB128" s="415">
        <v>-3.3447630608703274</v>
      </c>
      <c r="AC128" s="415">
        <v>6.4233874836450271</v>
      </c>
      <c r="AD128" s="415">
        <v>0</v>
      </c>
    </row>
    <row r="129" spans="1:30" s="376" customFormat="1" x14ac:dyDescent="0.2">
      <c r="A129" s="418"/>
      <c r="B129" s="417" t="s">
        <v>667</v>
      </c>
      <c r="C129" s="310" t="s">
        <v>556</v>
      </c>
      <c r="D129" s="310" t="s">
        <v>541</v>
      </c>
      <c r="E129" s="322">
        <v>164.5</v>
      </c>
      <c r="F129" s="322">
        <v>2.78</v>
      </c>
      <c r="G129" s="322">
        <v>0.11</v>
      </c>
      <c r="H129" s="322">
        <v>2.8899999999999997</v>
      </c>
      <c r="I129" s="415">
        <v>3.4173231940156725</v>
      </c>
      <c r="J129" s="415">
        <v>0.29895670879724706</v>
      </c>
      <c r="K129" s="415">
        <v>0</v>
      </c>
      <c r="L129" s="322">
        <v>1</v>
      </c>
      <c r="M129" s="416">
        <v>2042.7372665300493</v>
      </c>
      <c r="N129" s="416">
        <v>88.883300000000006</v>
      </c>
      <c r="O129" s="415">
        <v>2.6873918878446136E-4</v>
      </c>
      <c r="P129" s="415">
        <v>1.5449491364120565E-6</v>
      </c>
      <c r="Q129" s="416">
        <v>4</v>
      </c>
      <c r="R129" s="416">
        <v>0</v>
      </c>
      <c r="S129" s="415">
        <v>0</v>
      </c>
      <c r="T129" s="416">
        <v>0</v>
      </c>
      <c r="U129" s="416">
        <v>0</v>
      </c>
      <c r="V129" s="415">
        <v>0</v>
      </c>
      <c r="W129" s="415">
        <v>0</v>
      </c>
      <c r="X129" s="415">
        <v>0</v>
      </c>
      <c r="Y129" s="415">
        <v>0</v>
      </c>
      <c r="Z129" s="310" t="s">
        <v>542</v>
      </c>
      <c r="AA129" s="310" t="s">
        <v>542</v>
      </c>
      <c r="AB129" s="415">
        <v>-1.4444846942265461</v>
      </c>
      <c r="AC129" s="415">
        <v>0.29895670879724706</v>
      </c>
      <c r="AD129" s="415">
        <v>0</v>
      </c>
    </row>
    <row r="130" spans="1:30" s="376" customFormat="1" x14ac:dyDescent="0.2">
      <c r="A130" s="418"/>
      <c r="B130" s="417" t="s">
        <v>668</v>
      </c>
      <c r="C130" s="310" t="s">
        <v>556</v>
      </c>
      <c r="D130" s="310" t="s">
        <v>541</v>
      </c>
      <c r="E130" s="322">
        <v>3546.5</v>
      </c>
      <c r="F130" s="322">
        <v>11.74</v>
      </c>
      <c r="G130" s="322">
        <v>5.12</v>
      </c>
      <c r="H130" s="322">
        <v>16.86</v>
      </c>
      <c r="I130" s="415">
        <v>7.4832202262594274</v>
      </c>
      <c r="J130" s="415">
        <v>28.086850756918928</v>
      </c>
      <c r="K130" s="415">
        <v>0.56409541662198937</v>
      </c>
      <c r="L130" s="322">
        <v>15</v>
      </c>
      <c r="M130" s="416">
        <v>1878961.3526041408</v>
      </c>
      <c r="N130" s="416">
        <v>671153.83800000011</v>
      </c>
      <c r="O130" s="415">
        <v>2.851711521130847E-2</v>
      </c>
      <c r="P130" s="415">
        <v>1.1804848204884975E-2</v>
      </c>
      <c r="Q130" s="416">
        <v>4</v>
      </c>
      <c r="R130" s="416">
        <v>37737</v>
      </c>
      <c r="S130" s="415">
        <v>1.8230399809662266E-4</v>
      </c>
      <c r="T130" s="416">
        <v>1</v>
      </c>
      <c r="U130" s="416">
        <v>2</v>
      </c>
      <c r="V130" s="415">
        <v>5.9511440734592415E-3</v>
      </c>
      <c r="W130" s="415">
        <v>5.9511440734592415E-3</v>
      </c>
      <c r="X130" s="415">
        <v>4.6703812393736463E-3</v>
      </c>
      <c r="Y130" s="415">
        <v>4.6688362902372353E-3</v>
      </c>
      <c r="Z130" s="310" t="s">
        <v>545</v>
      </c>
      <c r="AA130" s="310" t="s">
        <v>542</v>
      </c>
      <c r="AB130" s="415">
        <v>3.1808003737179193</v>
      </c>
      <c r="AC130" s="415">
        <v>28.086850756918928</v>
      </c>
      <c r="AD130" s="415">
        <v>0.56409541662198937</v>
      </c>
    </row>
    <row r="131" spans="1:30" s="376" customFormat="1" x14ac:dyDescent="0.2">
      <c r="A131" s="418"/>
      <c r="B131" s="417" t="s">
        <v>669</v>
      </c>
      <c r="C131" s="310" t="s">
        <v>556</v>
      </c>
      <c r="D131" s="310" t="s">
        <v>541</v>
      </c>
      <c r="E131" s="322">
        <v>41</v>
      </c>
      <c r="F131" s="322">
        <v>2.93</v>
      </c>
      <c r="G131" s="322">
        <v>0.71</v>
      </c>
      <c r="H131" s="322">
        <v>3.64</v>
      </c>
      <c r="I131" s="415">
        <v>5.5284867060753431</v>
      </c>
      <c r="J131" s="415">
        <v>1.3242040422747283</v>
      </c>
      <c r="K131" s="415">
        <v>5.4831143453019768</v>
      </c>
      <c r="L131" s="322">
        <v>3</v>
      </c>
      <c r="M131" s="416">
        <v>1498.5436313862181</v>
      </c>
      <c r="N131" s="416">
        <v>1049.3817999999999</v>
      </c>
      <c r="O131" s="415">
        <v>6.9658542034558855E-5</v>
      </c>
      <c r="P131" s="415">
        <v>8.2345788970762608E-6</v>
      </c>
      <c r="Q131" s="416">
        <v>2</v>
      </c>
      <c r="R131" s="416">
        <v>6205</v>
      </c>
      <c r="S131" s="415">
        <v>2.6264135319004962E-5</v>
      </c>
      <c r="T131" s="416">
        <v>1</v>
      </c>
      <c r="U131" s="416">
        <v>0</v>
      </c>
      <c r="V131" s="415">
        <v>5.8708067183658147E-5</v>
      </c>
      <c r="W131" s="415">
        <v>5.8708067183658147E-5</v>
      </c>
      <c r="X131" s="415">
        <v>0</v>
      </c>
      <c r="Y131" s="415">
        <v>0</v>
      </c>
      <c r="Z131" s="310" t="s">
        <v>542</v>
      </c>
      <c r="AA131" s="310" t="s">
        <v>542</v>
      </c>
      <c r="AB131" s="415">
        <v>2.17380520377806</v>
      </c>
      <c r="AC131" s="415">
        <v>1.3242040422747283</v>
      </c>
      <c r="AD131" s="415">
        <v>5.4831143453019768</v>
      </c>
    </row>
    <row r="132" spans="1:30" s="376" customFormat="1" x14ac:dyDescent="0.2">
      <c r="A132" s="418"/>
      <c r="B132" s="417" t="s">
        <v>670</v>
      </c>
      <c r="C132" s="310" t="s">
        <v>556</v>
      </c>
      <c r="D132" s="310" t="s">
        <v>541</v>
      </c>
      <c r="E132" s="322">
        <v>182</v>
      </c>
      <c r="F132" s="322">
        <v>4.5999999999999996</v>
      </c>
      <c r="G132" s="322">
        <v>1.07</v>
      </c>
      <c r="H132" s="322">
        <v>5.67</v>
      </c>
      <c r="I132" s="415">
        <v>8.1457950587098704</v>
      </c>
      <c r="J132" s="415">
        <v>31.509799536079239</v>
      </c>
      <c r="K132" s="415">
        <v>0.92848090727121224</v>
      </c>
      <c r="L132" s="322">
        <v>4</v>
      </c>
      <c r="M132" s="416">
        <v>100113.96885329988</v>
      </c>
      <c r="N132" s="416">
        <v>22921.316699999999</v>
      </c>
      <c r="O132" s="415">
        <v>6.0539784965266477E-4</v>
      </c>
      <c r="P132" s="415">
        <v>2.7809084455417016E-5</v>
      </c>
      <c r="Q132" s="416">
        <v>1</v>
      </c>
      <c r="R132" s="416">
        <v>2950</v>
      </c>
      <c r="S132" s="415">
        <v>1.5449491364120565E-5</v>
      </c>
      <c r="T132" s="416">
        <v>0</v>
      </c>
      <c r="U132" s="416">
        <v>0</v>
      </c>
      <c r="V132" s="415">
        <v>0</v>
      </c>
      <c r="W132" s="415">
        <v>0</v>
      </c>
      <c r="X132" s="415">
        <v>0</v>
      </c>
      <c r="Y132" s="415">
        <v>0</v>
      </c>
      <c r="Z132" s="310" t="s">
        <v>545</v>
      </c>
      <c r="AA132" s="310" t="s">
        <v>542</v>
      </c>
      <c r="AB132" s="415">
        <v>3.4369530533564872</v>
      </c>
      <c r="AC132" s="415">
        <v>31.509799536079239</v>
      </c>
      <c r="AD132" s="415">
        <v>0.92848090727121224</v>
      </c>
    </row>
    <row r="133" spans="1:30" s="376" customFormat="1" x14ac:dyDescent="0.2">
      <c r="A133" s="418"/>
      <c r="B133" s="417" t="s">
        <v>671</v>
      </c>
      <c r="C133" s="310" t="s">
        <v>556</v>
      </c>
      <c r="D133" s="310" t="s">
        <v>541</v>
      </c>
      <c r="E133" s="322">
        <v>174.5</v>
      </c>
      <c r="F133" s="322">
        <v>3.46</v>
      </c>
      <c r="G133" s="322">
        <v>8.64</v>
      </c>
      <c r="H133" s="322">
        <v>12.100000000000001</v>
      </c>
      <c r="I133" s="415">
        <v>14.53320881280788</v>
      </c>
      <c r="J133" s="415">
        <v>12.239334974564359</v>
      </c>
      <c r="K133" s="415">
        <v>29.324962284572429</v>
      </c>
      <c r="L133" s="322">
        <v>3</v>
      </c>
      <c r="M133" s="416">
        <v>19746.152488190906</v>
      </c>
      <c r="N133" s="416">
        <v>17983.192299999999</v>
      </c>
      <c r="O133" s="415">
        <v>3.238828795349413E-4</v>
      </c>
      <c r="P133" s="415">
        <v>8.2793824220322112E-5</v>
      </c>
      <c r="Q133" s="416">
        <v>0</v>
      </c>
      <c r="R133" s="416">
        <v>47311</v>
      </c>
      <c r="S133" s="415">
        <v>1.6685450673250209E-4</v>
      </c>
      <c r="T133" s="416">
        <v>3</v>
      </c>
      <c r="U133" s="416">
        <v>0</v>
      </c>
      <c r="V133" s="415">
        <v>8.1264324575274166E-4</v>
      </c>
      <c r="W133" s="415">
        <v>8.1264324575274166E-4</v>
      </c>
      <c r="X133" s="415">
        <v>0</v>
      </c>
      <c r="Y133" s="415">
        <v>0</v>
      </c>
      <c r="Z133" s="310" t="s">
        <v>545</v>
      </c>
      <c r="AA133" s="310" t="s">
        <v>542</v>
      </c>
      <c r="AB133" s="415">
        <v>-6.489661075003136</v>
      </c>
      <c r="AC133" s="415">
        <v>12.239334974564359</v>
      </c>
      <c r="AD133" s="415">
        <v>29.324962284572429</v>
      </c>
    </row>
    <row r="134" spans="1:30" s="376" customFormat="1" x14ac:dyDescent="0.2">
      <c r="A134" s="418"/>
      <c r="B134" s="417" t="s">
        <v>672</v>
      </c>
      <c r="C134" s="310" t="s">
        <v>556</v>
      </c>
      <c r="D134" s="310" t="s">
        <v>541</v>
      </c>
      <c r="E134" s="322">
        <v>318</v>
      </c>
      <c r="F134" s="322">
        <v>3.92</v>
      </c>
      <c r="G134" s="322">
        <v>2.59</v>
      </c>
      <c r="H134" s="322">
        <v>6.51</v>
      </c>
      <c r="I134" s="415">
        <v>3.0615593806674206</v>
      </c>
      <c r="J134" s="415">
        <v>0.43449682200500678</v>
      </c>
      <c r="K134" s="415">
        <v>0.18972365385887707</v>
      </c>
      <c r="L134" s="322">
        <v>3</v>
      </c>
      <c r="M134" s="416">
        <v>5129.9501221664686</v>
      </c>
      <c r="N134" s="416">
        <v>1592.8007</v>
      </c>
      <c r="O134" s="415">
        <v>5.3488242510564272E-4</v>
      </c>
      <c r="P134" s="415">
        <v>5.1168715397967315E-5</v>
      </c>
      <c r="Q134" s="416">
        <v>2</v>
      </c>
      <c r="R134" s="416">
        <v>2240</v>
      </c>
      <c r="S134" s="415">
        <v>6.179796545648226E-6</v>
      </c>
      <c r="T134" s="416">
        <v>0</v>
      </c>
      <c r="U134" s="416">
        <v>0</v>
      </c>
      <c r="V134" s="415">
        <v>0</v>
      </c>
      <c r="W134" s="415">
        <v>0</v>
      </c>
      <c r="X134" s="415">
        <v>0</v>
      </c>
      <c r="Y134" s="415">
        <v>0</v>
      </c>
      <c r="Z134" s="310" t="s">
        <v>542</v>
      </c>
      <c r="AA134" s="310" t="s">
        <v>542</v>
      </c>
      <c r="AB134" s="415">
        <v>1.6160389801907924</v>
      </c>
      <c r="AC134" s="415">
        <v>0.43449682200500678</v>
      </c>
      <c r="AD134" s="415">
        <v>0.18972365385887707</v>
      </c>
    </row>
    <row r="135" spans="1:30" s="376" customFormat="1" x14ac:dyDescent="0.2">
      <c r="A135" s="418"/>
      <c r="B135" s="417" t="s">
        <v>673</v>
      </c>
      <c r="C135" s="310" t="s">
        <v>556</v>
      </c>
      <c r="D135" s="310" t="s">
        <v>541</v>
      </c>
      <c r="E135" s="322">
        <v>80.5</v>
      </c>
      <c r="F135" s="322">
        <v>2.79</v>
      </c>
      <c r="G135" s="322">
        <v>1.56</v>
      </c>
      <c r="H135" s="322">
        <v>4.3499999999999996</v>
      </c>
      <c r="I135" s="415">
        <v>10.241753433079978</v>
      </c>
      <c r="J135" s="415">
        <v>0.97885132555142551</v>
      </c>
      <c r="K135" s="415">
        <v>0</v>
      </c>
      <c r="L135" s="322">
        <v>1</v>
      </c>
      <c r="M135" s="416">
        <v>932.01080012640284</v>
      </c>
      <c r="N135" s="416">
        <v>0</v>
      </c>
      <c r="O135" s="415">
        <v>1.2745472351027639E-4</v>
      </c>
      <c r="P135" s="415">
        <v>0</v>
      </c>
      <c r="Q135" s="416">
        <v>2</v>
      </c>
      <c r="R135" s="416">
        <v>0</v>
      </c>
      <c r="S135" s="415">
        <v>0</v>
      </c>
      <c r="T135" s="416">
        <v>1</v>
      </c>
      <c r="U135" s="416">
        <v>0</v>
      </c>
      <c r="V135" s="415">
        <v>1.282307783222007E-4</v>
      </c>
      <c r="W135" s="415">
        <v>1.282307783222007E-4</v>
      </c>
      <c r="X135" s="415">
        <v>0</v>
      </c>
      <c r="Y135" s="415">
        <v>0</v>
      </c>
      <c r="Z135" s="310" t="s">
        <v>542</v>
      </c>
      <c r="AA135" s="310" t="s">
        <v>542</v>
      </c>
      <c r="AB135" s="415">
        <v>5.072743686845878</v>
      </c>
      <c r="AC135" s="415">
        <v>0.97885132555142551</v>
      </c>
      <c r="AD135" s="415">
        <v>0</v>
      </c>
    </row>
    <row r="136" spans="1:30" s="376" customFormat="1" x14ac:dyDescent="0.2">
      <c r="A136" s="418"/>
      <c r="B136" s="417" t="s">
        <v>674</v>
      </c>
      <c r="C136" s="310" t="s">
        <v>556</v>
      </c>
      <c r="D136" s="310" t="s">
        <v>541</v>
      </c>
      <c r="E136" s="322">
        <v>103.5</v>
      </c>
      <c r="F136" s="322">
        <v>2.12</v>
      </c>
      <c r="G136" s="322">
        <v>2.0099999999999998</v>
      </c>
      <c r="H136" s="322">
        <v>4.13</v>
      </c>
      <c r="I136" s="415">
        <v>9.272706611391186</v>
      </c>
      <c r="J136" s="415">
        <v>0.79257713335152047</v>
      </c>
      <c r="K136" s="415">
        <v>10.048466036364974</v>
      </c>
      <c r="L136" s="322">
        <v>2</v>
      </c>
      <c r="M136" s="416">
        <v>1126.3412169877811</v>
      </c>
      <c r="N136" s="416">
        <v>239.2466</v>
      </c>
      <c r="O136" s="415">
        <v>1.2656515426032913E-4</v>
      </c>
      <c r="P136" s="415">
        <v>5.252827063800992E-6</v>
      </c>
      <c r="Q136" s="416">
        <v>0</v>
      </c>
      <c r="R136" s="416">
        <v>14280</v>
      </c>
      <c r="S136" s="415">
        <v>4.3258575819537578E-5</v>
      </c>
      <c r="T136" s="416">
        <v>1</v>
      </c>
      <c r="U136" s="416">
        <v>0</v>
      </c>
      <c r="V136" s="415">
        <v>1.2205098177655246E-4</v>
      </c>
      <c r="W136" s="415">
        <v>1.2205098177655246E-4</v>
      </c>
      <c r="X136" s="415">
        <v>0</v>
      </c>
      <c r="Y136" s="415">
        <v>0</v>
      </c>
      <c r="Z136" s="310" t="s">
        <v>542</v>
      </c>
      <c r="AA136" s="310" t="s">
        <v>542</v>
      </c>
      <c r="AB136" s="415">
        <v>4.3698161124528356</v>
      </c>
      <c r="AC136" s="415">
        <v>0.79257713335152047</v>
      </c>
      <c r="AD136" s="415">
        <v>10.048466036364974</v>
      </c>
    </row>
    <row r="137" spans="1:30" s="376" customFormat="1" x14ac:dyDescent="0.2">
      <c r="A137" s="418"/>
      <c r="B137" s="417" t="s">
        <v>675</v>
      </c>
      <c r="C137" s="310" t="s">
        <v>556</v>
      </c>
      <c r="D137" s="310" t="s">
        <v>541</v>
      </c>
      <c r="E137" s="322">
        <v>157.5</v>
      </c>
      <c r="F137" s="322">
        <v>4.54</v>
      </c>
      <c r="G137" s="322">
        <v>4.12</v>
      </c>
      <c r="H137" s="322">
        <v>8.66</v>
      </c>
      <c r="I137" s="415">
        <v>10.423069383009183</v>
      </c>
      <c r="J137" s="415">
        <v>10.661053038899189</v>
      </c>
      <c r="K137" s="415">
        <v>0.11355947076484334</v>
      </c>
      <c r="L137" s="322">
        <v>4</v>
      </c>
      <c r="M137" s="416">
        <v>24127.363508683495</v>
      </c>
      <c r="N137" s="416">
        <v>22285.8</v>
      </c>
      <c r="O137" s="415">
        <v>6.9523865101393887E-4</v>
      </c>
      <c r="P137" s="415">
        <v>4.4340040215026019E-4</v>
      </c>
      <c r="Q137" s="416">
        <v>0</v>
      </c>
      <c r="R137" s="416">
        <v>257</v>
      </c>
      <c r="S137" s="415">
        <v>1.5449491364120565E-6</v>
      </c>
      <c r="T137" s="416">
        <v>0</v>
      </c>
      <c r="U137" s="416">
        <v>0</v>
      </c>
      <c r="V137" s="415">
        <v>0</v>
      </c>
      <c r="W137" s="415">
        <v>0</v>
      </c>
      <c r="X137" s="415">
        <v>0</v>
      </c>
      <c r="Y137" s="415">
        <v>0</v>
      </c>
      <c r="Z137" s="310" t="s">
        <v>542</v>
      </c>
      <c r="AA137" s="310" t="s">
        <v>542</v>
      </c>
      <c r="AB137" s="415">
        <v>4.1756303452442394</v>
      </c>
      <c r="AC137" s="415">
        <v>10.661053038899189</v>
      </c>
      <c r="AD137" s="415">
        <v>0.11355947076484334</v>
      </c>
    </row>
    <row r="138" spans="1:30" s="376" customFormat="1" x14ac:dyDescent="0.2">
      <c r="A138" s="418"/>
      <c r="B138" s="417" t="s">
        <v>676</v>
      </c>
      <c r="C138" s="310" t="s">
        <v>556</v>
      </c>
      <c r="D138" s="310" t="s">
        <v>541</v>
      </c>
      <c r="E138" s="322">
        <v>167</v>
      </c>
      <c r="F138" s="322">
        <v>3.54</v>
      </c>
      <c r="G138" s="322">
        <v>1.82</v>
      </c>
      <c r="H138" s="322">
        <v>5.36</v>
      </c>
      <c r="I138" s="415">
        <v>9.5858388164638182</v>
      </c>
      <c r="J138" s="415">
        <v>0.8782908231942802</v>
      </c>
      <c r="K138" s="415">
        <v>2.2081706616225176</v>
      </c>
      <c r="L138" s="322">
        <v>1</v>
      </c>
      <c r="M138" s="416">
        <v>1841.5635086834948</v>
      </c>
      <c r="N138" s="416">
        <v>0</v>
      </c>
      <c r="O138" s="415">
        <v>2.5183824886367863E-4</v>
      </c>
      <c r="P138" s="415">
        <v>0</v>
      </c>
      <c r="Q138" s="416">
        <v>5</v>
      </c>
      <c r="R138" s="416">
        <v>4630</v>
      </c>
      <c r="S138" s="415">
        <v>1.699444050053262E-5</v>
      </c>
      <c r="T138" s="416">
        <v>0</v>
      </c>
      <c r="U138" s="416">
        <v>0</v>
      </c>
      <c r="V138" s="415">
        <v>0</v>
      </c>
      <c r="W138" s="415">
        <v>0</v>
      </c>
      <c r="X138" s="415">
        <v>0</v>
      </c>
      <c r="Y138" s="415">
        <v>0</v>
      </c>
      <c r="Z138" s="310" t="s">
        <v>542</v>
      </c>
      <c r="AA138" s="310" t="s">
        <v>542</v>
      </c>
      <c r="AB138" s="415">
        <v>4.7788056219130945</v>
      </c>
      <c r="AC138" s="415">
        <v>0.8782908231942802</v>
      </c>
      <c r="AD138" s="415">
        <v>2.2081706616225176</v>
      </c>
    </row>
    <row r="139" spans="1:30" s="376" customFormat="1" x14ac:dyDescent="0.2">
      <c r="A139" s="418"/>
      <c r="B139" s="417" t="s">
        <v>677</v>
      </c>
      <c r="C139" s="310" t="s">
        <v>556</v>
      </c>
      <c r="D139" s="310" t="s">
        <v>856</v>
      </c>
      <c r="E139" s="322">
        <v>84</v>
      </c>
      <c r="F139" s="322">
        <v>2.8</v>
      </c>
      <c r="G139" s="322">
        <v>1.69</v>
      </c>
      <c r="H139" s="322">
        <v>4.49</v>
      </c>
      <c r="I139" s="415">
        <v>0</v>
      </c>
      <c r="J139" s="415">
        <v>0.58602131806144186</v>
      </c>
      <c r="K139" s="415">
        <v>0</v>
      </c>
      <c r="L139" s="322">
        <v>3</v>
      </c>
      <c r="M139" s="416">
        <v>2654.9205376067721</v>
      </c>
      <c r="N139" s="416">
        <v>757.21180000000004</v>
      </c>
      <c r="O139" s="415">
        <v>2.7125785769259561E-4</v>
      </c>
      <c r="P139" s="415">
        <v>1.1741613436731629E-5</v>
      </c>
      <c r="Q139" s="416">
        <v>4</v>
      </c>
      <c r="R139" s="416">
        <v>0</v>
      </c>
      <c r="S139" s="415">
        <v>0</v>
      </c>
      <c r="T139" s="416">
        <v>1</v>
      </c>
      <c r="U139" s="416">
        <v>0</v>
      </c>
      <c r="V139" s="415">
        <v>2.5955145491722548E-4</v>
      </c>
      <c r="W139" s="415">
        <v>2.5955145491722548E-4</v>
      </c>
      <c r="X139" s="415">
        <v>0</v>
      </c>
      <c r="Y139" s="415">
        <v>0</v>
      </c>
      <c r="Z139" s="310" t="s">
        <v>542</v>
      </c>
      <c r="AA139" s="310" t="s">
        <v>542</v>
      </c>
      <c r="AB139" s="415">
        <v>1.1124805436520095</v>
      </c>
      <c r="AC139" s="415">
        <v>0.58602131806144186</v>
      </c>
      <c r="AD139" s="415">
        <v>0</v>
      </c>
    </row>
    <row r="140" spans="1:30" s="376" customFormat="1" x14ac:dyDescent="0.2">
      <c r="A140" s="418"/>
      <c r="B140" s="417" t="s">
        <v>678</v>
      </c>
      <c r="C140" s="310" t="s">
        <v>556</v>
      </c>
      <c r="D140" s="310" t="s">
        <v>856</v>
      </c>
      <c r="E140" s="322">
        <v>1250</v>
      </c>
      <c r="F140" s="322">
        <v>24.82</v>
      </c>
      <c r="G140" s="322">
        <v>13.47</v>
      </c>
      <c r="H140" s="322">
        <v>38.29</v>
      </c>
      <c r="I140" s="415">
        <v>9.0263400597283212</v>
      </c>
      <c r="J140" s="415">
        <v>37.259236822807985</v>
      </c>
      <c r="K140" s="415">
        <v>0.6481589752746536</v>
      </c>
      <c r="L140" s="322">
        <v>12</v>
      </c>
      <c r="M140" s="416">
        <v>600427.89417414111</v>
      </c>
      <c r="N140" s="416">
        <v>119535.0739</v>
      </c>
      <c r="O140" s="415">
        <v>1.086808490065929E-2</v>
      </c>
      <c r="P140" s="415">
        <v>3.9565374908944557E-3</v>
      </c>
      <c r="Q140" s="416">
        <v>1</v>
      </c>
      <c r="R140" s="416">
        <v>10445</v>
      </c>
      <c r="S140" s="415">
        <v>5.4073219774421977E-5</v>
      </c>
      <c r="T140" s="416">
        <v>2</v>
      </c>
      <c r="U140" s="416">
        <v>3</v>
      </c>
      <c r="V140" s="415">
        <v>3.8144794178013672E-3</v>
      </c>
      <c r="W140" s="415">
        <v>3.8144794178013672E-3</v>
      </c>
      <c r="X140" s="415">
        <v>2.7561892593591089E-3</v>
      </c>
      <c r="Y140" s="415">
        <v>1.5712132717310614E-3</v>
      </c>
      <c r="Z140" s="310" t="s">
        <v>542</v>
      </c>
      <c r="AA140" s="310" t="s">
        <v>542</v>
      </c>
      <c r="AB140" s="415">
        <v>4.6540855093919591</v>
      </c>
      <c r="AC140" s="415">
        <v>37.259236822807985</v>
      </c>
      <c r="AD140" s="415">
        <v>0.6481589752746536</v>
      </c>
    </row>
    <row r="141" spans="1:30" s="376" customFormat="1" x14ac:dyDescent="0.2">
      <c r="A141" s="418"/>
      <c r="B141" s="417" t="s">
        <v>679</v>
      </c>
      <c r="C141" s="310" t="s">
        <v>556</v>
      </c>
      <c r="D141" s="310" t="s">
        <v>541</v>
      </c>
      <c r="E141" s="322">
        <v>266.5</v>
      </c>
      <c r="F141" s="322">
        <v>2.14</v>
      </c>
      <c r="G141" s="322">
        <v>2.25</v>
      </c>
      <c r="H141" s="322">
        <v>4.3900000000000006</v>
      </c>
      <c r="I141" s="415">
        <v>11.082307541257952</v>
      </c>
      <c r="J141" s="415">
        <v>0.86273944155858606</v>
      </c>
      <c r="K141" s="415">
        <v>1.6111926878263766E-2</v>
      </c>
      <c r="L141" s="322">
        <v>2</v>
      </c>
      <c r="M141" s="416">
        <v>3748.2643364385031</v>
      </c>
      <c r="N141" s="416">
        <v>1581.0585000000001</v>
      </c>
      <c r="O141" s="415">
        <v>3.0658273593003725E-4</v>
      </c>
      <c r="P141" s="415">
        <v>1.0212113791683693E-5</v>
      </c>
      <c r="Q141" s="416">
        <v>2</v>
      </c>
      <c r="R141" s="416">
        <v>70</v>
      </c>
      <c r="S141" s="415">
        <v>1.5449491364120565E-6</v>
      </c>
      <c r="T141" s="416">
        <v>0</v>
      </c>
      <c r="U141" s="416">
        <v>0</v>
      </c>
      <c r="V141" s="415">
        <v>0</v>
      </c>
      <c r="W141" s="415">
        <v>0</v>
      </c>
      <c r="X141" s="415">
        <v>0</v>
      </c>
      <c r="Y141" s="415">
        <v>0</v>
      </c>
      <c r="Z141" s="310" t="s">
        <v>542</v>
      </c>
      <c r="AA141" s="310" t="s">
        <v>542</v>
      </c>
      <c r="AB141" s="415">
        <v>3.680424439763395</v>
      </c>
      <c r="AC141" s="415">
        <v>0.86273944155858606</v>
      </c>
      <c r="AD141" s="415">
        <v>1.6111926878263766E-2</v>
      </c>
    </row>
    <row r="142" spans="1:30" s="376" customFormat="1" x14ac:dyDescent="0.2">
      <c r="A142" s="418"/>
      <c r="B142" s="417" t="s">
        <v>680</v>
      </c>
      <c r="C142" s="310" t="s">
        <v>556</v>
      </c>
      <c r="D142" s="310" t="s">
        <v>541</v>
      </c>
      <c r="E142" s="322">
        <v>143</v>
      </c>
      <c r="F142" s="322">
        <v>3.56</v>
      </c>
      <c r="G142" s="322">
        <v>2.33</v>
      </c>
      <c r="H142" s="322">
        <v>5.8900000000000006</v>
      </c>
      <c r="I142" s="415">
        <v>6.6834190355760033</v>
      </c>
      <c r="J142" s="415">
        <v>1.6282829766851303</v>
      </c>
      <c r="K142" s="415">
        <v>0.23241733508817905</v>
      </c>
      <c r="L142" s="322">
        <v>3</v>
      </c>
      <c r="M142" s="416">
        <v>6725.6242182824535</v>
      </c>
      <c r="N142" s="416">
        <v>5176.0159000000003</v>
      </c>
      <c r="O142" s="415">
        <v>2.6444094346232488E-4</v>
      </c>
      <c r="P142" s="415">
        <v>5.2528270638009923E-5</v>
      </c>
      <c r="Q142" s="416">
        <v>9</v>
      </c>
      <c r="R142" s="416">
        <v>960</v>
      </c>
      <c r="S142" s="415">
        <v>6.179796545648226E-6</v>
      </c>
      <c r="T142" s="416">
        <v>2</v>
      </c>
      <c r="U142" s="416">
        <v>0</v>
      </c>
      <c r="V142" s="415">
        <v>4.1713626683125525E-4</v>
      </c>
      <c r="W142" s="415">
        <v>4.1713626683125525E-4</v>
      </c>
      <c r="X142" s="415">
        <v>0</v>
      </c>
      <c r="Y142" s="415">
        <v>0</v>
      </c>
      <c r="Z142" s="310" t="s">
        <v>542</v>
      </c>
      <c r="AA142" s="310" t="s">
        <v>542</v>
      </c>
      <c r="AB142" s="415">
        <v>2.0772299323506003</v>
      </c>
      <c r="AC142" s="415">
        <v>1.6282829766851303</v>
      </c>
      <c r="AD142" s="415">
        <v>0.23241733508817905</v>
      </c>
    </row>
    <row r="143" spans="1:30" s="376" customFormat="1" x14ac:dyDescent="0.2">
      <c r="A143" s="418"/>
      <c r="B143" s="417" t="s">
        <v>681</v>
      </c>
      <c r="C143" s="310" t="s">
        <v>556</v>
      </c>
      <c r="D143" s="310" t="s">
        <v>541</v>
      </c>
      <c r="E143" s="322">
        <v>94.5</v>
      </c>
      <c r="F143" s="322">
        <v>1.98</v>
      </c>
      <c r="G143" s="322">
        <v>3.03</v>
      </c>
      <c r="H143" s="322">
        <v>5.01</v>
      </c>
      <c r="I143" s="415">
        <v>9.1291549508713423</v>
      </c>
      <c r="J143" s="415">
        <v>10.918890336088431</v>
      </c>
      <c r="K143" s="415">
        <v>0</v>
      </c>
      <c r="L143" s="322">
        <v>4</v>
      </c>
      <c r="M143" s="416">
        <v>18457.970042279849</v>
      </c>
      <c r="N143" s="416">
        <v>17638.2497</v>
      </c>
      <c r="O143" s="415">
        <v>4.2881330569037731E-4</v>
      </c>
      <c r="P143" s="415">
        <v>3.1671457296447155E-4</v>
      </c>
      <c r="Q143" s="416">
        <v>1</v>
      </c>
      <c r="R143" s="416">
        <v>0</v>
      </c>
      <c r="S143" s="415">
        <v>0</v>
      </c>
      <c r="T143" s="416">
        <v>0</v>
      </c>
      <c r="U143" s="416">
        <v>0</v>
      </c>
      <c r="V143" s="415">
        <v>0</v>
      </c>
      <c r="W143" s="415">
        <v>0</v>
      </c>
      <c r="X143" s="415">
        <v>0</v>
      </c>
      <c r="Y143" s="415">
        <v>0</v>
      </c>
      <c r="Z143" s="310" t="s">
        <v>542</v>
      </c>
      <c r="AA143" s="310" t="s">
        <v>542</v>
      </c>
      <c r="AB143" s="415">
        <v>3.3541125087867218</v>
      </c>
      <c r="AC143" s="415">
        <v>10.918890336088431</v>
      </c>
      <c r="AD143" s="415">
        <v>0</v>
      </c>
    </row>
    <row r="144" spans="1:30" s="376" customFormat="1" x14ac:dyDescent="0.2">
      <c r="A144" s="418"/>
      <c r="B144" s="417" t="s">
        <v>682</v>
      </c>
      <c r="C144" s="310" t="s">
        <v>556</v>
      </c>
      <c r="D144" s="310" t="s">
        <v>541</v>
      </c>
      <c r="E144" s="322">
        <v>662</v>
      </c>
      <c r="F144" s="322">
        <v>19.52</v>
      </c>
      <c r="G144" s="322">
        <v>5.93</v>
      </c>
      <c r="H144" s="322">
        <v>25.45</v>
      </c>
      <c r="I144" s="415">
        <v>9.8954136361302609</v>
      </c>
      <c r="J144" s="415">
        <v>42.99100798281944</v>
      </c>
      <c r="K144" s="415">
        <v>1.0595685529545147</v>
      </c>
      <c r="L144" s="322">
        <v>9</v>
      </c>
      <c r="M144" s="416">
        <v>428421.59860710532</v>
      </c>
      <c r="N144" s="416">
        <v>191991.84509999998</v>
      </c>
      <c r="O144" s="415">
        <v>3.0410362717637278E-3</v>
      </c>
      <c r="P144" s="415">
        <v>8.4766724267520315E-4</v>
      </c>
      <c r="Q144" s="416">
        <v>0</v>
      </c>
      <c r="R144" s="416">
        <v>10559</v>
      </c>
      <c r="S144" s="415">
        <v>6.3342914592894316E-5</v>
      </c>
      <c r="T144" s="416">
        <v>0</v>
      </c>
      <c r="U144" s="416">
        <v>0</v>
      </c>
      <c r="V144" s="415">
        <v>0</v>
      </c>
      <c r="W144" s="415">
        <v>0</v>
      </c>
      <c r="X144" s="415">
        <v>0</v>
      </c>
      <c r="Y144" s="415">
        <v>0</v>
      </c>
      <c r="Z144" s="310" t="s">
        <v>545</v>
      </c>
      <c r="AA144" s="310" t="s">
        <v>542</v>
      </c>
      <c r="AB144" s="415">
        <v>3.985800068505855</v>
      </c>
      <c r="AC144" s="415">
        <v>42.99100798281944</v>
      </c>
      <c r="AD144" s="415">
        <v>1.0595685529545147</v>
      </c>
    </row>
    <row r="145" spans="1:30" s="376" customFormat="1" x14ac:dyDescent="0.2">
      <c r="A145" s="418"/>
      <c r="B145" s="417" t="s">
        <v>683</v>
      </c>
      <c r="C145" s="310" t="s">
        <v>556</v>
      </c>
      <c r="D145" s="310" t="s">
        <v>541</v>
      </c>
      <c r="E145" s="322">
        <v>1241</v>
      </c>
      <c r="F145" s="322">
        <v>4.26</v>
      </c>
      <c r="G145" s="322">
        <v>1.8</v>
      </c>
      <c r="H145" s="322">
        <v>6.06</v>
      </c>
      <c r="I145" s="415">
        <v>8.0280554930817463</v>
      </c>
      <c r="J145" s="415">
        <v>1.1531890414065984</v>
      </c>
      <c r="K145" s="415">
        <v>1.7427032195946808</v>
      </c>
      <c r="L145" s="322">
        <v>2</v>
      </c>
      <c r="M145" s="416">
        <v>28050.492427847304</v>
      </c>
      <c r="N145" s="416">
        <v>821.03340000000003</v>
      </c>
      <c r="O145" s="415">
        <v>1.9292191730052569E-3</v>
      </c>
      <c r="P145" s="415">
        <v>1.3904542227708508E-5</v>
      </c>
      <c r="Q145" s="416">
        <v>3</v>
      </c>
      <c r="R145" s="416">
        <v>42390</v>
      </c>
      <c r="S145" s="415">
        <v>2.4255701441669287E-4</v>
      </c>
      <c r="T145" s="416">
        <v>0</v>
      </c>
      <c r="U145" s="416">
        <v>1</v>
      </c>
      <c r="V145" s="415">
        <v>0</v>
      </c>
      <c r="W145" s="415">
        <v>0</v>
      </c>
      <c r="X145" s="415">
        <v>6.0870995974635024E-4</v>
      </c>
      <c r="Y145" s="415">
        <v>6.0870995974635024E-4</v>
      </c>
      <c r="Z145" s="310" t="s">
        <v>542</v>
      </c>
      <c r="AA145" s="310" t="s">
        <v>542</v>
      </c>
      <c r="AB145" s="415">
        <v>3.0611389887006353</v>
      </c>
      <c r="AC145" s="415">
        <v>1.1531890414065984</v>
      </c>
      <c r="AD145" s="415">
        <v>1.7427032195946808</v>
      </c>
    </row>
    <row r="146" spans="1:30" s="376" customFormat="1" x14ac:dyDescent="0.2">
      <c r="A146" s="418"/>
      <c r="B146" s="417" t="s">
        <v>684</v>
      </c>
      <c r="C146" s="310" t="s">
        <v>556</v>
      </c>
      <c r="D146" s="310" t="s">
        <v>541</v>
      </c>
      <c r="E146" s="322">
        <v>1783.5</v>
      </c>
      <c r="F146" s="322">
        <v>8.31</v>
      </c>
      <c r="G146" s="322">
        <v>0.34</v>
      </c>
      <c r="H146" s="322">
        <v>8.65</v>
      </c>
      <c r="I146" s="415">
        <v>3.8971143170299736</v>
      </c>
      <c r="J146" s="415">
        <v>3.7501217887266063</v>
      </c>
      <c r="K146" s="415">
        <v>1.9700868859840244</v>
      </c>
      <c r="L146" s="322">
        <v>2</v>
      </c>
      <c r="M146" s="416">
        <v>352000.98336015595</v>
      </c>
      <c r="N146" s="416">
        <v>1292.3167000000001</v>
      </c>
      <c r="O146" s="415">
        <v>5.6205636280309054E-3</v>
      </c>
      <c r="P146" s="415">
        <v>1.3904542227708508E-5</v>
      </c>
      <c r="Q146" s="416">
        <v>1</v>
      </c>
      <c r="R146" s="416">
        <v>184920</v>
      </c>
      <c r="S146" s="415">
        <v>9.1769978702876151E-4</v>
      </c>
      <c r="T146" s="416">
        <v>0</v>
      </c>
      <c r="U146" s="416">
        <v>0</v>
      </c>
      <c r="V146" s="415">
        <v>0</v>
      </c>
      <c r="W146" s="415">
        <v>0</v>
      </c>
      <c r="X146" s="415">
        <v>0</v>
      </c>
      <c r="Y146" s="415">
        <v>0</v>
      </c>
      <c r="Z146" s="310" t="s">
        <v>545</v>
      </c>
      <c r="AA146" s="310" t="s">
        <v>542</v>
      </c>
      <c r="AB146" s="415">
        <v>1.1400551463830328</v>
      </c>
      <c r="AC146" s="415">
        <v>3.7501217887266063</v>
      </c>
      <c r="AD146" s="415">
        <v>1.9700868859840244</v>
      </c>
    </row>
    <row r="147" spans="1:30" s="376" customFormat="1" x14ac:dyDescent="0.2">
      <c r="A147" s="418"/>
      <c r="B147" s="417" t="s">
        <v>685</v>
      </c>
      <c r="C147" s="310" t="s">
        <v>556</v>
      </c>
      <c r="D147" s="310" t="s">
        <v>541</v>
      </c>
      <c r="E147" s="322">
        <v>516.5</v>
      </c>
      <c r="F147" s="322">
        <v>3.55</v>
      </c>
      <c r="G147" s="322">
        <v>2.33</v>
      </c>
      <c r="H147" s="322">
        <v>5.88</v>
      </c>
      <c r="I147" s="415">
        <v>5.4873969404307257</v>
      </c>
      <c r="J147" s="415">
        <v>3.3017416230931085</v>
      </c>
      <c r="K147" s="415">
        <v>1.4314252063998831</v>
      </c>
      <c r="L147" s="322">
        <v>3</v>
      </c>
      <c r="M147" s="416">
        <v>36421.393165041052</v>
      </c>
      <c r="N147" s="416">
        <v>25049.356199999998</v>
      </c>
      <c r="O147" s="415">
        <v>1.6046089831069992E-3</v>
      </c>
      <c r="P147" s="415">
        <v>8.0470220719158379E-4</v>
      </c>
      <c r="Q147" s="416">
        <v>2</v>
      </c>
      <c r="R147" s="416">
        <v>15790</v>
      </c>
      <c r="S147" s="415">
        <v>1.0196664300319572E-4</v>
      </c>
      <c r="T147" s="416">
        <v>1</v>
      </c>
      <c r="U147" s="416">
        <v>0</v>
      </c>
      <c r="V147" s="415">
        <v>7.7247456820602823E-4</v>
      </c>
      <c r="W147" s="415">
        <v>7.7247456820602823E-4</v>
      </c>
      <c r="X147" s="415">
        <v>0</v>
      </c>
      <c r="Y147" s="415">
        <v>0</v>
      </c>
      <c r="Z147" s="310" t="s">
        <v>542</v>
      </c>
      <c r="AA147" s="310" t="s">
        <v>542</v>
      </c>
      <c r="AB147" s="415">
        <v>2.8093646071141469</v>
      </c>
      <c r="AC147" s="415">
        <v>3.3017416230931085</v>
      </c>
      <c r="AD147" s="415">
        <v>1.4314252063998831</v>
      </c>
    </row>
    <row r="148" spans="1:30" s="376" customFormat="1" x14ac:dyDescent="0.2">
      <c r="A148" s="418"/>
      <c r="B148" s="417" t="s">
        <v>686</v>
      </c>
      <c r="C148" s="310" t="s">
        <v>556</v>
      </c>
      <c r="D148" s="310" t="s">
        <v>541</v>
      </c>
      <c r="E148" s="322">
        <v>2064</v>
      </c>
      <c r="F148" s="322">
        <v>6.88</v>
      </c>
      <c r="G148" s="322">
        <v>1.41</v>
      </c>
      <c r="H148" s="322">
        <v>8.2899999999999991</v>
      </c>
      <c r="I148" s="415">
        <v>4.0919700328814725</v>
      </c>
      <c r="J148" s="415">
        <v>1.1451834306282764</v>
      </c>
      <c r="K148" s="415">
        <v>0.21604756523323285</v>
      </c>
      <c r="L148" s="322">
        <v>3</v>
      </c>
      <c r="M148" s="416">
        <v>118362.57436330453</v>
      </c>
      <c r="N148" s="416">
        <v>72081.555400000012</v>
      </c>
      <c r="O148" s="415">
        <v>6.4510166386335579E-3</v>
      </c>
      <c r="P148" s="415">
        <v>3.1956191422287897E-3</v>
      </c>
      <c r="Q148" s="416">
        <v>0</v>
      </c>
      <c r="R148" s="416">
        <v>22330</v>
      </c>
      <c r="S148" s="415">
        <v>8.0337355093426939E-5</v>
      </c>
      <c r="T148" s="416">
        <v>0</v>
      </c>
      <c r="U148" s="416">
        <v>0</v>
      </c>
      <c r="V148" s="415">
        <v>0</v>
      </c>
      <c r="W148" s="415">
        <v>0</v>
      </c>
      <c r="X148" s="415">
        <v>0</v>
      </c>
      <c r="Y148" s="415">
        <v>0</v>
      </c>
      <c r="Z148" s="310" t="s">
        <v>542</v>
      </c>
      <c r="AA148" s="310" t="s">
        <v>542</v>
      </c>
      <c r="AB148" s="415">
        <v>1.1981787048134149</v>
      </c>
      <c r="AC148" s="415">
        <v>1.1451834306282764</v>
      </c>
      <c r="AD148" s="415">
        <v>0.21604756523323285</v>
      </c>
    </row>
    <row r="149" spans="1:30" s="376" customFormat="1" x14ac:dyDescent="0.2">
      <c r="A149" s="418"/>
      <c r="B149" s="417" t="s">
        <v>687</v>
      </c>
      <c r="C149" s="310" t="s">
        <v>556</v>
      </c>
      <c r="D149" s="310" t="s">
        <v>541</v>
      </c>
      <c r="E149" s="322">
        <v>1281</v>
      </c>
      <c r="F149" s="322">
        <v>6.53</v>
      </c>
      <c r="G149" s="322">
        <v>0.83</v>
      </c>
      <c r="H149" s="322">
        <v>7.36</v>
      </c>
      <c r="I149" s="415">
        <v>4.1309411760517722</v>
      </c>
      <c r="J149" s="415">
        <v>1.1308308527978064</v>
      </c>
      <c r="K149" s="415">
        <v>0.31765391178516528</v>
      </c>
      <c r="L149" s="322">
        <v>3</v>
      </c>
      <c r="M149" s="416">
        <v>48700.06473188485</v>
      </c>
      <c r="N149" s="416">
        <v>15408.199999999997</v>
      </c>
      <c r="O149" s="415">
        <v>2.4381445692795776E-3</v>
      </c>
      <c r="P149" s="415">
        <v>2.9663023419111484E-4</v>
      </c>
      <c r="Q149" s="416">
        <v>7</v>
      </c>
      <c r="R149" s="416">
        <v>13680</v>
      </c>
      <c r="S149" s="415">
        <v>5.8708067183658147E-5</v>
      </c>
      <c r="T149" s="416">
        <v>0</v>
      </c>
      <c r="U149" s="416">
        <v>0</v>
      </c>
      <c r="V149" s="415">
        <v>0</v>
      </c>
      <c r="W149" s="415">
        <v>0</v>
      </c>
      <c r="X149" s="415">
        <v>0</v>
      </c>
      <c r="Y149" s="415">
        <v>0</v>
      </c>
      <c r="Z149" s="310" t="s">
        <v>542</v>
      </c>
      <c r="AA149" s="310" t="s">
        <v>542</v>
      </c>
      <c r="AB149" s="415">
        <v>1.7847134254245471</v>
      </c>
      <c r="AC149" s="415">
        <v>1.1308308527978064</v>
      </c>
      <c r="AD149" s="415">
        <v>0.31765391178516528</v>
      </c>
    </row>
    <row r="150" spans="1:30" s="376" customFormat="1" x14ac:dyDescent="0.2">
      <c r="A150" s="418"/>
      <c r="B150" s="417" t="s">
        <v>688</v>
      </c>
      <c r="C150" s="310" t="s">
        <v>556</v>
      </c>
      <c r="D150" s="310" t="s">
        <v>541</v>
      </c>
      <c r="E150" s="322">
        <v>1910</v>
      </c>
      <c r="F150" s="322">
        <v>8.23</v>
      </c>
      <c r="G150" s="322">
        <v>0.39</v>
      </c>
      <c r="H150" s="322">
        <v>8.620000000000001</v>
      </c>
      <c r="I150" s="415">
        <v>7.5267634750677894</v>
      </c>
      <c r="J150" s="415">
        <v>2.6144018185826758</v>
      </c>
      <c r="K150" s="415">
        <v>6.9131392922588084</v>
      </c>
      <c r="L150" s="322">
        <v>5</v>
      </c>
      <c r="M150" s="416">
        <v>125655.53557181997</v>
      </c>
      <c r="N150" s="416">
        <v>82274.159500000009</v>
      </c>
      <c r="O150" s="415">
        <v>6.304837442874865E-3</v>
      </c>
      <c r="P150" s="415">
        <v>3.2534002399306006E-3</v>
      </c>
      <c r="Q150" s="416">
        <v>1</v>
      </c>
      <c r="R150" s="416">
        <v>332265</v>
      </c>
      <c r="S150" s="415">
        <v>1.2452290039481175E-3</v>
      </c>
      <c r="T150" s="416">
        <v>1</v>
      </c>
      <c r="U150" s="416">
        <v>0</v>
      </c>
      <c r="V150" s="415">
        <v>2.9570326470926759E-3</v>
      </c>
      <c r="W150" s="415">
        <v>2.9570326470926759E-3</v>
      </c>
      <c r="X150" s="415">
        <v>0</v>
      </c>
      <c r="Y150" s="415">
        <v>0</v>
      </c>
      <c r="Z150" s="310" t="s">
        <v>542</v>
      </c>
      <c r="AA150" s="310" t="s">
        <v>542</v>
      </c>
      <c r="AB150" s="415">
        <v>2.3843792240917923</v>
      </c>
      <c r="AC150" s="415">
        <v>2.6144018185826758</v>
      </c>
      <c r="AD150" s="415">
        <v>6.9131392922588084</v>
      </c>
    </row>
    <row r="151" spans="1:30" s="376" customFormat="1" x14ac:dyDescent="0.2">
      <c r="A151" s="418"/>
      <c r="B151" s="417" t="s">
        <v>689</v>
      </c>
      <c r="C151" s="310" t="s">
        <v>556</v>
      </c>
      <c r="D151" s="310" t="s">
        <v>541</v>
      </c>
      <c r="E151" s="322">
        <v>441.5</v>
      </c>
      <c r="F151" s="322">
        <v>2.65</v>
      </c>
      <c r="G151" s="322">
        <v>2.17</v>
      </c>
      <c r="H151" s="322">
        <v>4.82</v>
      </c>
      <c r="I151" s="415">
        <v>7.5836544699140687</v>
      </c>
      <c r="J151" s="415">
        <v>22.815052586383164</v>
      </c>
      <c r="K151" s="415">
        <v>0</v>
      </c>
      <c r="L151" s="322">
        <v>2</v>
      </c>
      <c r="M151" s="416">
        <v>138213.28186010628</v>
      </c>
      <c r="N151" s="416">
        <v>0</v>
      </c>
      <c r="O151" s="415">
        <v>1.398225003886058E-3</v>
      </c>
      <c r="P151" s="415">
        <v>0</v>
      </c>
      <c r="Q151" s="416">
        <v>1</v>
      </c>
      <c r="R151" s="416">
        <v>0</v>
      </c>
      <c r="S151" s="415">
        <v>0</v>
      </c>
      <c r="T151" s="416">
        <v>0</v>
      </c>
      <c r="U151" s="416">
        <v>0</v>
      </c>
      <c r="V151" s="415">
        <v>0</v>
      </c>
      <c r="W151" s="415">
        <v>0</v>
      </c>
      <c r="X151" s="415">
        <v>1.5449491364120565E-6</v>
      </c>
      <c r="Y151" s="415">
        <v>1.5449491364120565E-6</v>
      </c>
      <c r="Z151" s="310" t="s">
        <v>545</v>
      </c>
      <c r="AA151" s="310" t="s">
        <v>542</v>
      </c>
      <c r="AB151" s="415">
        <v>4.3727399775153941</v>
      </c>
      <c r="AC151" s="415">
        <v>22.815052586383164</v>
      </c>
      <c r="AD151" s="415">
        <v>0</v>
      </c>
    </row>
    <row r="152" spans="1:30" s="376" customFormat="1" x14ac:dyDescent="0.2">
      <c r="A152" s="418"/>
      <c r="B152" s="417" t="s">
        <v>690</v>
      </c>
      <c r="C152" s="310" t="s">
        <v>556</v>
      </c>
      <c r="D152" s="310" t="s">
        <v>541</v>
      </c>
      <c r="E152" s="322">
        <v>1038.5</v>
      </c>
      <c r="F152" s="322">
        <v>2.98</v>
      </c>
      <c r="G152" s="322">
        <v>0.81</v>
      </c>
      <c r="H152" s="322">
        <v>3.79</v>
      </c>
      <c r="I152" s="415">
        <v>2.5331243060694835</v>
      </c>
      <c r="J152" s="415">
        <v>0.92255000288612854</v>
      </c>
      <c r="K152" s="415">
        <v>0</v>
      </c>
      <c r="L152" s="322">
        <v>6</v>
      </c>
      <c r="M152" s="416">
        <v>71020.778874029929</v>
      </c>
      <c r="N152" s="416">
        <v>19597.504700000001</v>
      </c>
      <c r="O152" s="415">
        <v>2.0303615362328126E-3</v>
      </c>
      <c r="P152" s="415">
        <v>2.621006209923054E-4</v>
      </c>
      <c r="Q152" s="416">
        <v>0</v>
      </c>
      <c r="R152" s="416">
        <v>0</v>
      </c>
      <c r="S152" s="415">
        <v>0</v>
      </c>
      <c r="T152" s="416">
        <v>0</v>
      </c>
      <c r="U152" s="416">
        <v>0</v>
      </c>
      <c r="V152" s="415">
        <v>0</v>
      </c>
      <c r="W152" s="415">
        <v>0</v>
      </c>
      <c r="X152" s="415">
        <v>0</v>
      </c>
      <c r="Y152" s="415">
        <v>0</v>
      </c>
      <c r="Z152" s="310" t="s">
        <v>542</v>
      </c>
      <c r="AA152" s="310" t="s">
        <v>542</v>
      </c>
      <c r="AB152" s="415">
        <v>0.80939820136012053</v>
      </c>
      <c r="AC152" s="415">
        <v>0.92255000288612854</v>
      </c>
      <c r="AD152" s="415">
        <v>0</v>
      </c>
    </row>
    <row r="153" spans="1:30" s="376" customFormat="1" x14ac:dyDescent="0.2">
      <c r="A153" s="418"/>
      <c r="B153" s="417" t="s">
        <v>691</v>
      </c>
      <c r="C153" s="310" t="s">
        <v>556</v>
      </c>
      <c r="D153" s="310" t="s">
        <v>541</v>
      </c>
      <c r="E153" s="322">
        <v>1956</v>
      </c>
      <c r="F153" s="322">
        <v>6.35</v>
      </c>
      <c r="G153" s="322">
        <v>3.58</v>
      </c>
      <c r="H153" s="322">
        <v>9.93</v>
      </c>
      <c r="I153" s="415">
        <v>6.7496466738751497</v>
      </c>
      <c r="J153" s="415">
        <v>1.5598394132445086</v>
      </c>
      <c r="K153" s="415">
        <v>2.4431019660729452</v>
      </c>
      <c r="L153" s="322">
        <v>4</v>
      </c>
      <c r="M153" s="416">
        <v>58598.4798570239</v>
      </c>
      <c r="N153" s="416">
        <v>13540.819799999999</v>
      </c>
      <c r="O153" s="415">
        <v>3.3265623957906454E-3</v>
      </c>
      <c r="P153" s="415">
        <v>1.8116073573567774E-4</v>
      </c>
      <c r="Q153" s="416">
        <v>5</v>
      </c>
      <c r="R153" s="416">
        <v>91780</v>
      </c>
      <c r="S153" s="415">
        <v>3.4761355569271269E-4</v>
      </c>
      <c r="T153" s="416">
        <v>1</v>
      </c>
      <c r="U153" s="416">
        <v>2</v>
      </c>
      <c r="V153" s="415">
        <v>3.0497295952773996E-3</v>
      </c>
      <c r="W153" s="415">
        <v>0</v>
      </c>
      <c r="X153" s="415">
        <v>3.9828788736702815E-3</v>
      </c>
      <c r="Y153" s="415">
        <v>3.9828788736702815E-3</v>
      </c>
      <c r="Z153" s="310" t="s">
        <v>542</v>
      </c>
      <c r="AA153" s="310" t="s">
        <v>542</v>
      </c>
      <c r="AB153" s="415">
        <v>3.1240188138845162</v>
      </c>
      <c r="AC153" s="415">
        <v>1.5598394132445086</v>
      </c>
      <c r="AD153" s="415">
        <v>2.4431019660729452</v>
      </c>
    </row>
    <row r="154" spans="1:30" s="376" customFormat="1" x14ac:dyDescent="0.2">
      <c r="A154" s="418"/>
      <c r="B154" s="417" t="s">
        <v>692</v>
      </c>
      <c r="C154" s="310" t="s">
        <v>556</v>
      </c>
      <c r="D154" s="310" t="s">
        <v>541</v>
      </c>
      <c r="E154" s="322">
        <v>3737.5</v>
      </c>
      <c r="F154" s="322">
        <v>19.12</v>
      </c>
      <c r="G154" s="322">
        <v>1.97</v>
      </c>
      <c r="H154" s="322">
        <v>21.09</v>
      </c>
      <c r="I154" s="415">
        <v>8.2618823521035445</v>
      </c>
      <c r="J154" s="415">
        <v>7.3176033883866438</v>
      </c>
      <c r="K154" s="415">
        <v>2.7347067087552577</v>
      </c>
      <c r="L154" s="322">
        <v>15</v>
      </c>
      <c r="M154" s="416">
        <v>644646.97975439846</v>
      </c>
      <c r="N154" s="416">
        <v>560217.53399999999</v>
      </c>
      <c r="O154" s="415">
        <v>3.0649485418061267E-2</v>
      </c>
      <c r="P154" s="415">
        <v>2.4710735310816731E-2</v>
      </c>
      <c r="Q154" s="416">
        <v>1</v>
      </c>
      <c r="R154" s="416">
        <v>240915</v>
      </c>
      <c r="S154" s="415">
        <v>9.0843009221028921E-4</v>
      </c>
      <c r="T154" s="416">
        <v>1</v>
      </c>
      <c r="U154" s="416">
        <v>0</v>
      </c>
      <c r="V154" s="415">
        <v>5.7533905839984986E-3</v>
      </c>
      <c r="W154" s="415">
        <v>5.7533905839984986E-3</v>
      </c>
      <c r="X154" s="415">
        <v>0</v>
      </c>
      <c r="Y154" s="415">
        <v>0</v>
      </c>
      <c r="Z154" s="310" t="s">
        <v>542</v>
      </c>
      <c r="AA154" s="310" t="s">
        <v>542</v>
      </c>
      <c r="AB154" s="415">
        <v>2.5455367222396554</v>
      </c>
      <c r="AC154" s="415">
        <v>7.3176033883866438</v>
      </c>
      <c r="AD154" s="415">
        <v>2.7347067087552577</v>
      </c>
    </row>
    <row r="155" spans="1:30" s="376" customFormat="1" x14ac:dyDescent="0.2">
      <c r="A155" s="418"/>
      <c r="B155" s="417" t="s">
        <v>693</v>
      </c>
      <c r="C155" s="310" t="s">
        <v>556</v>
      </c>
      <c r="D155" s="310" t="s">
        <v>541</v>
      </c>
      <c r="E155" s="322">
        <v>2468</v>
      </c>
      <c r="F155" s="322">
        <v>7.95</v>
      </c>
      <c r="G155" s="322">
        <v>1.7</v>
      </c>
      <c r="H155" s="322">
        <v>9.65</v>
      </c>
      <c r="I155" s="415">
        <v>7.7865385885356817</v>
      </c>
      <c r="J155" s="415">
        <v>2.5905335726692367</v>
      </c>
      <c r="K155" s="415">
        <v>0</v>
      </c>
      <c r="L155" s="322">
        <v>7</v>
      </c>
      <c r="M155" s="416">
        <v>141132.06891982188</v>
      </c>
      <c r="N155" s="416">
        <v>85631.091700000034</v>
      </c>
      <c r="O155" s="415">
        <v>8.355621181131985E-3</v>
      </c>
      <c r="P155" s="415">
        <v>4.4516936891145203E-3</v>
      </c>
      <c r="Q155" s="416">
        <v>7</v>
      </c>
      <c r="R155" s="416">
        <v>0</v>
      </c>
      <c r="S155" s="415">
        <v>0</v>
      </c>
      <c r="T155" s="416">
        <v>0</v>
      </c>
      <c r="U155" s="416">
        <v>0</v>
      </c>
      <c r="V155" s="415">
        <v>0</v>
      </c>
      <c r="W155" s="415">
        <v>0</v>
      </c>
      <c r="X155" s="415">
        <v>0</v>
      </c>
      <c r="Y155" s="415">
        <v>0</v>
      </c>
      <c r="Z155" s="310" t="s">
        <v>542</v>
      </c>
      <c r="AA155" s="310" t="s">
        <v>542</v>
      </c>
      <c r="AB155" s="415">
        <v>2.7180655281032542</v>
      </c>
      <c r="AC155" s="415">
        <v>2.5905335726692367</v>
      </c>
      <c r="AD155" s="415">
        <v>0</v>
      </c>
    </row>
    <row r="156" spans="1:30" s="376" customFormat="1" x14ac:dyDescent="0.2">
      <c r="A156" s="418"/>
      <c r="B156" s="417" t="s">
        <v>694</v>
      </c>
      <c r="C156" s="310" t="s">
        <v>556</v>
      </c>
      <c r="D156" s="310" t="s">
        <v>541</v>
      </c>
      <c r="E156" s="322">
        <v>1307.5</v>
      </c>
      <c r="F156" s="322">
        <v>2.37</v>
      </c>
      <c r="G156" s="322">
        <v>1</v>
      </c>
      <c r="H156" s="322">
        <v>3.37</v>
      </c>
      <c r="I156" s="415">
        <v>3.7382852579759076</v>
      </c>
      <c r="J156" s="415">
        <v>6.774635791866392</v>
      </c>
      <c r="K156" s="415">
        <v>0.17086968551107962</v>
      </c>
      <c r="L156" s="322">
        <v>2</v>
      </c>
      <c r="M156" s="416">
        <v>343827.17690000002</v>
      </c>
      <c r="N156" s="416">
        <v>343827.17690000002</v>
      </c>
      <c r="O156" s="415">
        <v>2.1033555522768301E-3</v>
      </c>
      <c r="P156" s="415">
        <v>2.1033555522768301E-3</v>
      </c>
      <c r="Q156" s="416">
        <v>3</v>
      </c>
      <c r="R156" s="416">
        <v>8672</v>
      </c>
      <c r="S156" s="415">
        <v>4.9438372365185808E-5</v>
      </c>
      <c r="T156" s="416">
        <v>0</v>
      </c>
      <c r="U156" s="416">
        <v>0</v>
      </c>
      <c r="V156" s="415">
        <v>0</v>
      </c>
      <c r="W156" s="415">
        <v>0</v>
      </c>
      <c r="X156" s="415">
        <v>0</v>
      </c>
      <c r="Y156" s="415">
        <v>0</v>
      </c>
      <c r="Z156" s="310" t="s">
        <v>542</v>
      </c>
      <c r="AA156" s="310" t="s">
        <v>542</v>
      </c>
      <c r="AB156" s="415">
        <v>1.5457480198736389</v>
      </c>
      <c r="AC156" s="415">
        <v>6.774635791866392</v>
      </c>
      <c r="AD156" s="415">
        <v>0.17086968551107962</v>
      </c>
    </row>
    <row r="157" spans="1:30" s="376" customFormat="1" x14ac:dyDescent="0.2">
      <c r="A157" s="418"/>
      <c r="B157" s="417" t="s">
        <v>695</v>
      </c>
      <c r="C157" s="310" t="s">
        <v>556</v>
      </c>
      <c r="D157" s="310" t="s">
        <v>541</v>
      </c>
      <c r="E157" s="322">
        <v>209</v>
      </c>
      <c r="F157" s="322">
        <v>2.6</v>
      </c>
      <c r="G157" s="322">
        <v>0.05</v>
      </c>
      <c r="H157" s="322">
        <v>2.65</v>
      </c>
      <c r="I157" s="415">
        <v>4.3460010256554202</v>
      </c>
      <c r="J157" s="415">
        <v>1.2916645385591023</v>
      </c>
      <c r="K157" s="415">
        <v>0.40256336422204581</v>
      </c>
      <c r="L157" s="322">
        <v>3</v>
      </c>
      <c r="M157" s="416">
        <v>14727.470899999998</v>
      </c>
      <c r="N157" s="416">
        <v>14727.470899999998</v>
      </c>
      <c r="O157" s="415">
        <v>5.2049336405722177E-5</v>
      </c>
      <c r="P157" s="415">
        <v>5.2049336405722177E-5</v>
      </c>
      <c r="Q157" s="416">
        <v>2</v>
      </c>
      <c r="R157" s="416">
        <v>4590</v>
      </c>
      <c r="S157" s="415">
        <v>2.6264135319004962E-5</v>
      </c>
      <c r="T157" s="416">
        <v>0</v>
      </c>
      <c r="U157" s="416">
        <v>0</v>
      </c>
      <c r="V157" s="415">
        <v>0</v>
      </c>
      <c r="W157" s="415">
        <v>0</v>
      </c>
      <c r="X157" s="415">
        <v>0</v>
      </c>
      <c r="Y157" s="415">
        <v>0</v>
      </c>
      <c r="Z157" s="310" t="s">
        <v>542</v>
      </c>
      <c r="AA157" s="310" t="s">
        <v>542</v>
      </c>
      <c r="AB157" s="415">
        <v>1.0998136355870272</v>
      </c>
      <c r="AC157" s="415">
        <v>1.2916645385591023</v>
      </c>
      <c r="AD157" s="415">
        <v>0.40256336422204581</v>
      </c>
    </row>
    <row r="158" spans="1:30" s="376" customFormat="1" x14ac:dyDescent="0.2">
      <c r="A158" s="418"/>
      <c r="B158" s="417" t="s">
        <v>696</v>
      </c>
      <c r="C158" s="310" t="s">
        <v>556</v>
      </c>
      <c r="D158" s="310" t="s">
        <v>541</v>
      </c>
      <c r="E158" s="322">
        <v>283</v>
      </c>
      <c r="F158" s="322">
        <v>0.53</v>
      </c>
      <c r="G158" s="322">
        <v>0.82</v>
      </c>
      <c r="H158" s="322">
        <v>1.35</v>
      </c>
      <c r="I158" s="415">
        <v>2.9255508468724152</v>
      </c>
      <c r="J158" s="415">
        <v>0.47368963654127644</v>
      </c>
      <c r="K158" s="415">
        <v>2.4659509802848173E-2</v>
      </c>
      <c r="L158" s="322">
        <v>1</v>
      </c>
      <c r="M158" s="416">
        <v>8644.1433000000015</v>
      </c>
      <c r="N158" s="416">
        <v>8644.1433000000015</v>
      </c>
      <c r="O158" s="415">
        <v>6.9399115207629573E-5</v>
      </c>
      <c r="P158" s="415">
        <v>6.9399115207629573E-5</v>
      </c>
      <c r="Q158" s="416">
        <v>1</v>
      </c>
      <c r="R158" s="416">
        <v>450</v>
      </c>
      <c r="S158" s="415">
        <v>1.5449491364120565E-6</v>
      </c>
      <c r="T158" s="416">
        <v>0</v>
      </c>
      <c r="U158" s="416">
        <v>0</v>
      </c>
      <c r="V158" s="415">
        <v>0</v>
      </c>
      <c r="W158" s="415">
        <v>0</v>
      </c>
      <c r="X158" s="415">
        <v>0</v>
      </c>
      <c r="Y158" s="415">
        <v>0</v>
      </c>
      <c r="Z158" s="310" t="s">
        <v>542</v>
      </c>
      <c r="AA158" s="310" t="s">
        <v>542</v>
      </c>
      <c r="AB158" s="415">
        <v>0.93048550322747103</v>
      </c>
      <c r="AC158" s="415">
        <v>0.47368963654127644</v>
      </c>
      <c r="AD158" s="415">
        <v>2.4659509802848173E-2</v>
      </c>
    </row>
    <row r="159" spans="1:30" s="376" customFormat="1" x14ac:dyDescent="0.2">
      <c r="A159" s="418"/>
      <c r="B159" s="417" t="s">
        <v>697</v>
      </c>
      <c r="C159" s="310" t="s">
        <v>556</v>
      </c>
      <c r="D159" s="310" t="s">
        <v>541</v>
      </c>
      <c r="E159" s="322">
        <v>1105.5</v>
      </c>
      <c r="F159" s="322">
        <v>3.39</v>
      </c>
      <c r="G159" s="322">
        <v>0.42</v>
      </c>
      <c r="H159" s="322">
        <v>3.81</v>
      </c>
      <c r="I159" s="415">
        <v>3.3236694035998959</v>
      </c>
      <c r="J159" s="415">
        <v>1.9114267155162366</v>
      </c>
      <c r="K159" s="415">
        <v>1.5884095485889926E-2</v>
      </c>
      <c r="L159" s="322">
        <v>2</v>
      </c>
      <c r="M159" s="416">
        <v>96268.709400000007</v>
      </c>
      <c r="N159" s="416">
        <v>612.86660000000006</v>
      </c>
      <c r="O159" s="415">
        <v>1.8077449845157472E-3</v>
      </c>
      <c r="P159" s="415">
        <v>7.7247456820602827E-6</v>
      </c>
      <c r="Q159" s="416">
        <v>6</v>
      </c>
      <c r="R159" s="416">
        <v>800</v>
      </c>
      <c r="S159" s="415">
        <v>3.089898272824113E-6</v>
      </c>
      <c r="T159" s="416">
        <v>1</v>
      </c>
      <c r="U159" s="416">
        <v>0</v>
      </c>
      <c r="V159" s="415">
        <v>1.7643319137825686E-3</v>
      </c>
      <c r="W159" s="415">
        <v>0</v>
      </c>
      <c r="X159" s="415">
        <v>0</v>
      </c>
      <c r="Y159" s="415">
        <v>0</v>
      </c>
      <c r="Z159" s="310" t="s">
        <v>542</v>
      </c>
      <c r="AA159" s="310" t="s">
        <v>542</v>
      </c>
      <c r="AB159" s="415">
        <v>1.3169900669738486</v>
      </c>
      <c r="AC159" s="415">
        <v>1.9114267155162366</v>
      </c>
      <c r="AD159" s="415">
        <v>1.5884095485889926E-2</v>
      </c>
    </row>
    <row r="160" spans="1:30" s="376" customFormat="1" x14ac:dyDescent="0.2">
      <c r="A160" s="418"/>
      <c r="B160" s="417" t="s">
        <v>698</v>
      </c>
      <c r="C160" s="310" t="s">
        <v>556</v>
      </c>
      <c r="D160" s="310" t="s">
        <v>541</v>
      </c>
      <c r="E160" s="322">
        <v>1150.5</v>
      </c>
      <c r="F160" s="322">
        <v>2.92</v>
      </c>
      <c r="G160" s="322">
        <v>0.96</v>
      </c>
      <c r="H160" s="322">
        <v>3.88</v>
      </c>
      <c r="I160" s="415">
        <v>3.7705851987774888</v>
      </c>
      <c r="J160" s="415">
        <v>0.49295520995500242</v>
      </c>
      <c r="K160" s="415">
        <v>0.85531509840010145</v>
      </c>
      <c r="L160" s="322">
        <v>4</v>
      </c>
      <c r="M160" s="416">
        <v>28489.576300000001</v>
      </c>
      <c r="N160" s="416">
        <v>28489.576300000001</v>
      </c>
      <c r="O160" s="415">
        <v>4.5906618639347845E-4</v>
      </c>
      <c r="P160" s="415">
        <v>4.5906618639347845E-4</v>
      </c>
      <c r="Q160" s="416">
        <v>0</v>
      </c>
      <c r="R160" s="416">
        <v>49431.6</v>
      </c>
      <c r="S160" s="415">
        <v>4.2795091078613962E-4</v>
      </c>
      <c r="T160" s="416">
        <v>1</v>
      </c>
      <c r="U160" s="416">
        <v>0</v>
      </c>
      <c r="V160" s="415">
        <v>1.5047804588653429E-3</v>
      </c>
      <c r="W160" s="415">
        <v>1.5047804588653429E-3</v>
      </c>
      <c r="X160" s="415">
        <v>0</v>
      </c>
      <c r="Y160" s="415">
        <v>0</v>
      </c>
      <c r="Z160" s="310" t="s">
        <v>542</v>
      </c>
      <c r="AA160" s="310" t="s">
        <v>542</v>
      </c>
      <c r="AB160" s="415">
        <v>1.1944262626044677</v>
      </c>
      <c r="AC160" s="415">
        <v>0.49295520995500242</v>
      </c>
      <c r="AD160" s="415">
        <v>0.85531509840010145</v>
      </c>
    </row>
    <row r="161" spans="1:30" s="376" customFormat="1" x14ac:dyDescent="0.2">
      <c r="A161" s="418"/>
      <c r="B161" s="417" t="s">
        <v>699</v>
      </c>
      <c r="C161" s="310" t="s">
        <v>556</v>
      </c>
      <c r="D161" s="310" t="s">
        <v>541</v>
      </c>
      <c r="E161" s="322">
        <v>838</v>
      </c>
      <c r="F161" s="322">
        <v>1.0900000000000001</v>
      </c>
      <c r="G161" s="322">
        <v>3.44</v>
      </c>
      <c r="H161" s="322">
        <v>4.53</v>
      </c>
      <c r="I161" s="415">
        <v>2.5042599182794887</v>
      </c>
      <c r="J161" s="415">
        <v>1.5158489730786009E-2</v>
      </c>
      <c r="K161" s="415">
        <v>0</v>
      </c>
      <c r="L161" s="322">
        <v>0</v>
      </c>
      <c r="M161" s="416">
        <v>865.33339999999987</v>
      </c>
      <c r="N161" s="416">
        <v>865.33339999999987</v>
      </c>
      <c r="O161" s="415">
        <v>7.7247456820602827E-6</v>
      </c>
      <c r="P161" s="415">
        <v>7.7247456820602827E-6</v>
      </c>
      <c r="Q161" s="416">
        <v>0</v>
      </c>
      <c r="R161" s="416">
        <v>0</v>
      </c>
      <c r="S161" s="415">
        <v>0</v>
      </c>
      <c r="T161" s="416">
        <v>1</v>
      </c>
      <c r="U161" s="416">
        <v>0</v>
      </c>
      <c r="V161" s="415">
        <v>1.3533754434969616E-3</v>
      </c>
      <c r="W161" s="415">
        <v>1.3533754434969616E-3</v>
      </c>
      <c r="X161" s="415">
        <v>0</v>
      </c>
      <c r="Y161" s="415">
        <v>0</v>
      </c>
      <c r="Z161" s="310" t="s">
        <v>542</v>
      </c>
      <c r="AA161" s="310" t="s">
        <v>542</v>
      </c>
      <c r="AB161" s="415">
        <v>0.88078059123098751</v>
      </c>
      <c r="AC161" s="415">
        <v>1.5158489730786009E-2</v>
      </c>
      <c r="AD161" s="415">
        <v>0</v>
      </c>
    </row>
    <row r="162" spans="1:30" s="376" customFormat="1" x14ac:dyDescent="0.2">
      <c r="A162" s="418"/>
      <c r="B162" s="417" t="s">
        <v>700</v>
      </c>
      <c r="C162" s="310" t="s">
        <v>556</v>
      </c>
      <c r="D162" s="310" t="s">
        <v>541</v>
      </c>
      <c r="E162" s="322">
        <v>1514</v>
      </c>
      <c r="F162" s="322">
        <v>3.67</v>
      </c>
      <c r="G162" s="322">
        <v>0.25</v>
      </c>
      <c r="H162" s="322">
        <v>3.92</v>
      </c>
      <c r="I162" s="415">
        <v>3.60128003909721</v>
      </c>
      <c r="J162" s="415">
        <v>0.12623596128890557</v>
      </c>
      <c r="K162" s="415">
        <v>2.0030876002129792</v>
      </c>
      <c r="L162" s="322">
        <v>3</v>
      </c>
      <c r="M162" s="416">
        <v>11547.280899999998</v>
      </c>
      <c r="N162" s="416">
        <v>11547.280899999998</v>
      </c>
      <c r="O162" s="415">
        <v>1.8316916961301342E-4</v>
      </c>
      <c r="P162" s="415">
        <v>1.8316916961301342E-4</v>
      </c>
      <c r="Q162" s="416">
        <v>5</v>
      </c>
      <c r="R162" s="416">
        <v>183230</v>
      </c>
      <c r="S162" s="415">
        <v>7.4621043288702329E-4</v>
      </c>
      <c r="T162" s="416">
        <v>0</v>
      </c>
      <c r="U162" s="416">
        <v>0</v>
      </c>
      <c r="V162" s="415">
        <v>0</v>
      </c>
      <c r="W162" s="415">
        <v>0</v>
      </c>
      <c r="X162" s="415">
        <v>0</v>
      </c>
      <c r="Y162" s="415">
        <v>0</v>
      </c>
      <c r="Z162" s="310" t="s">
        <v>542</v>
      </c>
      <c r="AA162" s="310" t="s">
        <v>542</v>
      </c>
      <c r="AB162" s="415">
        <v>0.99307142718630703</v>
      </c>
      <c r="AC162" s="415">
        <v>0.12623596128890557</v>
      </c>
      <c r="AD162" s="415">
        <v>2.0030876002129792</v>
      </c>
    </row>
    <row r="163" spans="1:30" s="376" customFormat="1" x14ac:dyDescent="0.2">
      <c r="A163" s="418"/>
      <c r="B163" s="417" t="s">
        <v>701</v>
      </c>
      <c r="C163" s="310" t="s">
        <v>556</v>
      </c>
      <c r="D163" s="310" t="s">
        <v>541</v>
      </c>
      <c r="E163" s="322">
        <v>327.5</v>
      </c>
      <c r="F163" s="322">
        <v>1.2</v>
      </c>
      <c r="G163" s="322">
        <v>1.34</v>
      </c>
      <c r="H163" s="322">
        <v>2.54</v>
      </c>
      <c r="I163" s="415">
        <v>2.0849257292628329</v>
      </c>
      <c r="J163" s="415">
        <v>0.28815321111756365</v>
      </c>
      <c r="K163" s="415">
        <v>0</v>
      </c>
      <c r="L163" s="322">
        <v>2</v>
      </c>
      <c r="M163" s="416">
        <v>10384.1158</v>
      </c>
      <c r="N163" s="416">
        <v>10384.1158</v>
      </c>
      <c r="O163" s="415">
        <v>8.2623879815316777E-5</v>
      </c>
      <c r="P163" s="415">
        <v>8.2623879815316777E-5</v>
      </c>
      <c r="Q163" s="416">
        <v>8</v>
      </c>
      <c r="R163" s="416">
        <v>0</v>
      </c>
      <c r="S163" s="415">
        <v>0</v>
      </c>
      <c r="T163" s="416">
        <v>0</v>
      </c>
      <c r="U163" s="416">
        <v>0</v>
      </c>
      <c r="V163" s="415">
        <v>0</v>
      </c>
      <c r="W163" s="415">
        <v>0</v>
      </c>
      <c r="X163" s="415">
        <v>0</v>
      </c>
      <c r="Y163" s="415">
        <v>0</v>
      </c>
      <c r="Z163" s="310" t="s">
        <v>542</v>
      </c>
      <c r="AA163" s="310" t="s">
        <v>542</v>
      </c>
      <c r="AB163" s="415">
        <v>0.54527614170675232</v>
      </c>
      <c r="AC163" s="415">
        <v>0.28815321111756365</v>
      </c>
      <c r="AD163" s="415">
        <v>0</v>
      </c>
    </row>
    <row r="164" spans="1:30" s="376" customFormat="1" x14ac:dyDescent="0.2">
      <c r="A164" s="418"/>
      <c r="B164" s="417" t="s">
        <v>702</v>
      </c>
      <c r="C164" s="310" t="s">
        <v>556</v>
      </c>
      <c r="D164" s="310" t="s">
        <v>541</v>
      </c>
      <c r="E164" s="322">
        <v>1339</v>
      </c>
      <c r="F164" s="322">
        <v>3.46</v>
      </c>
      <c r="G164" s="322">
        <v>0.21</v>
      </c>
      <c r="H164" s="322">
        <v>3.67</v>
      </c>
      <c r="I164" s="415">
        <v>3.3859861237163984</v>
      </c>
      <c r="J164" s="415">
        <v>6.789954221550068E-2</v>
      </c>
      <c r="K164" s="415">
        <v>5.2406501881241012E-2</v>
      </c>
      <c r="L164" s="322">
        <v>1</v>
      </c>
      <c r="M164" s="416">
        <v>4955.7925000000005</v>
      </c>
      <c r="N164" s="416">
        <v>4333.1424999999999</v>
      </c>
      <c r="O164" s="415">
        <v>3.6337203688411571E-5</v>
      </c>
      <c r="P164" s="415">
        <v>3.479225455199951E-5</v>
      </c>
      <c r="Q164" s="416">
        <v>0</v>
      </c>
      <c r="R164" s="416">
        <v>3825</v>
      </c>
      <c r="S164" s="415">
        <v>6.9522711138542546E-5</v>
      </c>
      <c r="T164" s="416">
        <v>0</v>
      </c>
      <c r="U164" s="416">
        <v>0</v>
      </c>
      <c r="V164" s="415">
        <v>0</v>
      </c>
      <c r="W164" s="415">
        <v>0</v>
      </c>
      <c r="X164" s="415">
        <v>0</v>
      </c>
      <c r="Y164" s="415">
        <v>0</v>
      </c>
      <c r="Z164" s="310" t="s">
        <v>542</v>
      </c>
      <c r="AA164" s="310" t="s">
        <v>542</v>
      </c>
      <c r="AB164" s="415">
        <v>1.1007420551997131</v>
      </c>
      <c r="AC164" s="415">
        <v>6.789954221550068E-2</v>
      </c>
      <c r="AD164" s="415">
        <v>5.2406501881241012E-2</v>
      </c>
    </row>
    <row r="165" spans="1:30" s="376" customFormat="1" x14ac:dyDescent="0.2">
      <c r="A165" s="418"/>
      <c r="B165" s="417" t="s">
        <v>703</v>
      </c>
      <c r="C165" s="310" t="s">
        <v>556</v>
      </c>
      <c r="D165" s="310" t="s">
        <v>541</v>
      </c>
      <c r="E165" s="322">
        <v>809.5</v>
      </c>
      <c r="F165" s="322">
        <v>2.2999999999999998</v>
      </c>
      <c r="G165" s="322">
        <v>1.3</v>
      </c>
      <c r="H165" s="322">
        <v>3.5999999999999996</v>
      </c>
      <c r="I165" s="415">
        <v>3.6404243873482667</v>
      </c>
      <c r="J165" s="415">
        <v>0.14890115490996048</v>
      </c>
      <c r="K165" s="415">
        <v>0.1277901241656893</v>
      </c>
      <c r="L165" s="322">
        <v>2</v>
      </c>
      <c r="M165" s="416">
        <v>7136.8548999999994</v>
      </c>
      <c r="N165" s="416">
        <v>5161.4315999999999</v>
      </c>
      <c r="O165" s="415">
        <v>6.8379448777597621E-5</v>
      </c>
      <c r="P165" s="415">
        <v>3.7279622661622919E-5</v>
      </c>
      <c r="Q165" s="416">
        <v>1</v>
      </c>
      <c r="R165" s="416">
        <v>6125</v>
      </c>
      <c r="S165" s="415">
        <v>3.8623728410301409E-5</v>
      </c>
      <c r="T165" s="416">
        <v>0</v>
      </c>
      <c r="U165" s="416">
        <v>0</v>
      </c>
      <c r="V165" s="415">
        <v>0</v>
      </c>
      <c r="W165" s="415">
        <v>0</v>
      </c>
      <c r="X165" s="415">
        <v>0</v>
      </c>
      <c r="Y165" s="415">
        <v>0</v>
      </c>
      <c r="Z165" s="310" t="s">
        <v>542</v>
      </c>
      <c r="AA165" s="310" t="s">
        <v>542</v>
      </c>
      <c r="AB165" s="415">
        <v>1.0133496050167394</v>
      </c>
      <c r="AC165" s="415">
        <v>0.14890115490996048</v>
      </c>
      <c r="AD165" s="415">
        <v>0.1277901241656893</v>
      </c>
    </row>
    <row r="166" spans="1:30" s="376" customFormat="1" x14ac:dyDescent="0.2">
      <c r="A166" s="418"/>
      <c r="B166" s="417" t="s">
        <v>704</v>
      </c>
      <c r="C166" s="310" t="s">
        <v>556</v>
      </c>
      <c r="D166" s="310" t="s">
        <v>541</v>
      </c>
      <c r="E166" s="322">
        <v>1860</v>
      </c>
      <c r="F166" s="322">
        <v>3.88</v>
      </c>
      <c r="G166" s="322">
        <v>0.55000000000000004</v>
      </c>
      <c r="H166" s="322">
        <v>4.43</v>
      </c>
      <c r="I166" s="415">
        <v>3.002560937527142</v>
      </c>
      <c r="J166" s="415">
        <v>6.5804696634821996E-2</v>
      </c>
      <c r="K166" s="415">
        <v>0.72560110689923829</v>
      </c>
      <c r="L166" s="322">
        <v>1</v>
      </c>
      <c r="M166" s="416">
        <v>5827.7333999999992</v>
      </c>
      <c r="N166" s="416">
        <v>5827.7333999999992</v>
      </c>
      <c r="O166" s="415">
        <v>5.500018925626921E-4</v>
      </c>
      <c r="P166" s="415">
        <v>5.500018925626921E-4</v>
      </c>
      <c r="Q166" s="416">
        <v>1</v>
      </c>
      <c r="R166" s="416">
        <v>64260</v>
      </c>
      <c r="S166" s="415">
        <v>2.3637721787104463E-4</v>
      </c>
      <c r="T166" s="416">
        <v>1</v>
      </c>
      <c r="U166" s="416">
        <v>0</v>
      </c>
      <c r="V166" s="415">
        <v>2.8890548850905454E-3</v>
      </c>
      <c r="W166" s="415">
        <v>2.8890548850905454E-3</v>
      </c>
      <c r="X166" s="415">
        <v>0</v>
      </c>
      <c r="Y166" s="415">
        <v>0</v>
      </c>
      <c r="Z166" s="310" t="s">
        <v>542</v>
      </c>
      <c r="AA166" s="310" t="s">
        <v>542</v>
      </c>
      <c r="AB166" s="415">
        <v>1.2601475806093214</v>
      </c>
      <c r="AC166" s="415">
        <v>6.5804696634821996E-2</v>
      </c>
      <c r="AD166" s="415">
        <v>0.72560110689923829</v>
      </c>
    </row>
    <row r="167" spans="1:30" s="376" customFormat="1" x14ac:dyDescent="0.2">
      <c r="A167" s="418"/>
      <c r="B167" s="417" t="s">
        <v>705</v>
      </c>
      <c r="C167" s="310" t="s">
        <v>556</v>
      </c>
      <c r="D167" s="310" t="s">
        <v>541</v>
      </c>
      <c r="E167" s="322">
        <v>1966.5</v>
      </c>
      <c r="F167" s="322">
        <v>4.5199999999999996</v>
      </c>
      <c r="G167" s="322">
        <v>0.49</v>
      </c>
      <c r="H167" s="322">
        <v>5.01</v>
      </c>
      <c r="I167" s="415">
        <v>3.5152982313070713</v>
      </c>
      <c r="J167" s="415">
        <v>2.5639151785686577E-2</v>
      </c>
      <c r="K167" s="415">
        <v>0.70840971691276799</v>
      </c>
      <c r="L167" s="322">
        <v>0</v>
      </c>
      <c r="M167" s="416">
        <v>1955.4833000000003</v>
      </c>
      <c r="N167" s="416">
        <v>1751.0833000000002</v>
      </c>
      <c r="O167" s="415">
        <v>2.0084338773356735E-5</v>
      </c>
      <c r="P167" s="415">
        <v>1.8539389636944677E-5</v>
      </c>
      <c r="Q167" s="416">
        <v>1</v>
      </c>
      <c r="R167" s="416">
        <v>54030</v>
      </c>
      <c r="S167" s="415">
        <v>2.1938277737051202E-4</v>
      </c>
      <c r="T167" s="416">
        <v>0</v>
      </c>
      <c r="U167" s="416">
        <v>0</v>
      </c>
      <c r="V167" s="415">
        <v>0</v>
      </c>
      <c r="W167" s="415">
        <v>0</v>
      </c>
      <c r="X167" s="415">
        <v>0</v>
      </c>
      <c r="Y167" s="415">
        <v>0</v>
      </c>
      <c r="Z167" s="310" t="s">
        <v>542</v>
      </c>
      <c r="AA167" s="310" t="s">
        <v>542</v>
      </c>
      <c r="AB167" s="415">
        <v>1.5470157782442624</v>
      </c>
      <c r="AC167" s="415">
        <v>2.5639151785686577E-2</v>
      </c>
      <c r="AD167" s="415">
        <v>0.70840971691276799</v>
      </c>
    </row>
    <row r="168" spans="1:30" s="376" customFormat="1" x14ac:dyDescent="0.2">
      <c r="A168" s="418"/>
      <c r="B168" s="417" t="s">
        <v>706</v>
      </c>
      <c r="C168" s="310" t="s">
        <v>556</v>
      </c>
      <c r="D168" s="310" t="s">
        <v>541</v>
      </c>
      <c r="E168" s="322">
        <v>948.5</v>
      </c>
      <c r="F168" s="322">
        <v>3.71</v>
      </c>
      <c r="G168" s="322">
        <v>1.25</v>
      </c>
      <c r="H168" s="322">
        <v>4.96</v>
      </c>
      <c r="I168" s="415">
        <v>3.1055560902933639</v>
      </c>
      <c r="J168" s="415">
        <v>6.9368718664230639E-2</v>
      </c>
      <c r="K168" s="415">
        <v>0.50370761077377024</v>
      </c>
      <c r="L168" s="322">
        <v>1</v>
      </c>
      <c r="M168" s="416">
        <v>3212.9199000000003</v>
      </c>
      <c r="N168" s="416">
        <v>3212.9199000000003</v>
      </c>
      <c r="O168" s="415">
        <v>1.114062822266734E-4</v>
      </c>
      <c r="P168" s="415">
        <v>1.114062822266734E-4</v>
      </c>
      <c r="Q168" s="416">
        <v>1</v>
      </c>
      <c r="R168" s="416">
        <v>23330</v>
      </c>
      <c r="S168" s="415">
        <v>2.1011308255203969E-4</v>
      </c>
      <c r="T168" s="416">
        <v>0</v>
      </c>
      <c r="U168" s="416">
        <v>0</v>
      </c>
      <c r="V168" s="415">
        <v>0</v>
      </c>
      <c r="W168" s="415">
        <v>0</v>
      </c>
      <c r="X168" s="415">
        <v>0</v>
      </c>
      <c r="Y168" s="415">
        <v>0</v>
      </c>
      <c r="Z168" s="310" t="s">
        <v>542</v>
      </c>
      <c r="AA168" s="310" t="s">
        <v>542</v>
      </c>
      <c r="AB168" s="415">
        <v>1.2287183938763508</v>
      </c>
      <c r="AC168" s="415">
        <v>6.9368718664230639E-2</v>
      </c>
      <c r="AD168" s="415">
        <v>0.50370761077377024</v>
      </c>
    </row>
    <row r="169" spans="1:30" s="376" customFormat="1" x14ac:dyDescent="0.2">
      <c r="A169" s="418"/>
      <c r="B169" s="417" t="s">
        <v>707</v>
      </c>
      <c r="C169" s="310" t="s">
        <v>556</v>
      </c>
      <c r="D169" s="310" t="s">
        <v>541</v>
      </c>
      <c r="E169" s="322">
        <v>598</v>
      </c>
      <c r="F169" s="322">
        <v>3.44</v>
      </c>
      <c r="G169" s="322">
        <v>1.0900000000000001</v>
      </c>
      <c r="H169" s="322">
        <v>4.53</v>
      </c>
      <c r="I169" s="415">
        <v>4.962300588281801</v>
      </c>
      <c r="J169" s="415">
        <v>2.3189742830929485</v>
      </c>
      <c r="K169" s="415">
        <v>3.5806352771220378</v>
      </c>
      <c r="L169" s="322">
        <v>2</v>
      </c>
      <c r="M169" s="416">
        <v>40937.530100000004</v>
      </c>
      <c r="N169" s="416">
        <v>40937.530100000004</v>
      </c>
      <c r="O169" s="415">
        <v>1.8106803878749301E-4</v>
      </c>
      <c r="P169" s="415">
        <v>1.8106803878749301E-4</v>
      </c>
      <c r="Q169" s="416">
        <v>7</v>
      </c>
      <c r="R169" s="416">
        <v>63210</v>
      </c>
      <c r="S169" s="415">
        <v>2.4719186182592905E-4</v>
      </c>
      <c r="T169" s="416">
        <v>0</v>
      </c>
      <c r="U169" s="416">
        <v>0</v>
      </c>
      <c r="V169" s="415">
        <v>0</v>
      </c>
      <c r="W169" s="415">
        <v>0</v>
      </c>
      <c r="X169" s="415">
        <v>0</v>
      </c>
      <c r="Y169" s="415">
        <v>0</v>
      </c>
      <c r="Z169" s="310" t="s">
        <v>542</v>
      </c>
      <c r="AA169" s="310" t="s">
        <v>542</v>
      </c>
      <c r="AB169" s="415">
        <v>2.0324821031978915</v>
      </c>
      <c r="AC169" s="415">
        <v>2.3189742830929485</v>
      </c>
      <c r="AD169" s="415">
        <v>3.5806352771220378</v>
      </c>
    </row>
    <row r="170" spans="1:30" s="376" customFormat="1" x14ac:dyDescent="0.2">
      <c r="A170" s="418"/>
      <c r="B170" s="417" t="s">
        <v>708</v>
      </c>
      <c r="C170" s="310" t="s">
        <v>556</v>
      </c>
      <c r="D170" s="310" t="s">
        <v>541</v>
      </c>
      <c r="E170" s="322">
        <v>364</v>
      </c>
      <c r="F170" s="322">
        <v>1.51</v>
      </c>
      <c r="G170" s="322">
        <v>0.76</v>
      </c>
      <c r="H170" s="322">
        <v>2.27</v>
      </c>
      <c r="I170" s="415">
        <v>4.0181513045120658</v>
      </c>
      <c r="J170" s="415">
        <v>4.3192786822456544</v>
      </c>
      <c r="K170" s="415">
        <v>0</v>
      </c>
      <c r="L170" s="322">
        <v>1</v>
      </c>
      <c r="M170" s="416">
        <v>63603.700000000004</v>
      </c>
      <c r="N170" s="416">
        <v>157.14999999999998</v>
      </c>
      <c r="O170" s="415">
        <v>5.5618168910834037E-4</v>
      </c>
      <c r="P170" s="415">
        <v>3.089898272824113E-6</v>
      </c>
      <c r="Q170" s="416">
        <v>0</v>
      </c>
      <c r="R170" s="416">
        <v>0</v>
      </c>
      <c r="S170" s="415">
        <v>0</v>
      </c>
      <c r="T170" s="416">
        <v>0</v>
      </c>
      <c r="U170" s="416">
        <v>0</v>
      </c>
      <c r="V170" s="415">
        <v>0</v>
      </c>
      <c r="W170" s="415">
        <v>0</v>
      </c>
      <c r="X170" s="415">
        <v>0</v>
      </c>
      <c r="Y170" s="415">
        <v>0</v>
      </c>
      <c r="Z170" s="310" t="s">
        <v>542</v>
      </c>
      <c r="AA170" s="310" t="s">
        <v>542</v>
      </c>
      <c r="AB170" s="415">
        <v>1.4831377171492393</v>
      </c>
      <c r="AC170" s="415">
        <v>4.3192786822456544</v>
      </c>
      <c r="AD170" s="415">
        <v>0</v>
      </c>
    </row>
    <row r="171" spans="1:30" s="376" customFormat="1" x14ac:dyDescent="0.2">
      <c r="A171" s="418"/>
      <c r="B171" s="417" t="s">
        <v>709</v>
      </c>
      <c r="C171" s="310" t="s">
        <v>556</v>
      </c>
      <c r="D171" s="310" t="s">
        <v>541</v>
      </c>
      <c r="E171" s="322">
        <v>1299</v>
      </c>
      <c r="F171" s="322">
        <v>3.86</v>
      </c>
      <c r="G171" s="322">
        <v>0.55000000000000004</v>
      </c>
      <c r="H171" s="322">
        <v>4.41</v>
      </c>
      <c r="I171" s="415">
        <v>3.7470323101287151</v>
      </c>
      <c r="J171" s="415">
        <v>0.78517285100324974</v>
      </c>
      <c r="K171" s="415">
        <v>0.40882002141672202</v>
      </c>
      <c r="L171" s="322">
        <v>2</v>
      </c>
      <c r="M171" s="416">
        <v>48168.2258</v>
      </c>
      <c r="N171" s="416">
        <v>48168.2258</v>
      </c>
      <c r="O171" s="415">
        <v>2.0704326861798895E-3</v>
      </c>
      <c r="P171" s="415">
        <v>2.0704326861798895E-3</v>
      </c>
      <c r="Q171" s="416">
        <v>3</v>
      </c>
      <c r="R171" s="416">
        <v>25080</v>
      </c>
      <c r="S171" s="415">
        <v>2.9354033591829075E-4</v>
      </c>
      <c r="T171" s="416">
        <v>0</v>
      </c>
      <c r="U171" s="416">
        <v>0</v>
      </c>
      <c r="V171" s="415">
        <v>0</v>
      </c>
      <c r="W171" s="415">
        <v>0</v>
      </c>
      <c r="X171" s="415">
        <v>0</v>
      </c>
      <c r="Y171" s="415">
        <v>0</v>
      </c>
      <c r="Z171" s="310" t="s">
        <v>542</v>
      </c>
      <c r="AA171" s="310" t="s">
        <v>542</v>
      </c>
      <c r="AB171" s="415">
        <v>1.2704717890438324</v>
      </c>
      <c r="AC171" s="415">
        <v>0.78517285100324974</v>
      </c>
      <c r="AD171" s="415">
        <v>0.40882002141672202</v>
      </c>
    </row>
    <row r="172" spans="1:30" s="376" customFormat="1" x14ac:dyDescent="0.2">
      <c r="A172" s="418"/>
      <c r="B172" s="417" t="s">
        <v>710</v>
      </c>
      <c r="C172" s="310" t="s">
        <v>556</v>
      </c>
      <c r="D172" s="310" t="s">
        <v>541</v>
      </c>
      <c r="E172" s="322">
        <v>1531</v>
      </c>
      <c r="F172" s="322">
        <v>2.99</v>
      </c>
      <c r="G172" s="322">
        <v>0.63</v>
      </c>
      <c r="H172" s="322">
        <v>3.62</v>
      </c>
      <c r="I172" s="415">
        <v>4.8018729501454516</v>
      </c>
      <c r="J172" s="415">
        <v>1.9333181681238396</v>
      </c>
      <c r="K172" s="415">
        <v>0.32631767943068246</v>
      </c>
      <c r="L172" s="322">
        <v>12</v>
      </c>
      <c r="M172" s="416">
        <v>142724.82799999998</v>
      </c>
      <c r="N172" s="416">
        <v>134755.2078</v>
      </c>
      <c r="O172" s="415">
        <v>2.6116283686650329E-3</v>
      </c>
      <c r="P172" s="415">
        <v>2.4749930670407505E-3</v>
      </c>
      <c r="Q172" s="416">
        <v>0</v>
      </c>
      <c r="R172" s="416">
        <v>24090</v>
      </c>
      <c r="S172" s="415">
        <v>1.0196664300319572E-4</v>
      </c>
      <c r="T172" s="416">
        <v>1</v>
      </c>
      <c r="U172" s="416">
        <v>0</v>
      </c>
      <c r="V172" s="415">
        <v>2.0084338773356733E-3</v>
      </c>
      <c r="W172" s="415">
        <v>2.0084338773356733E-3</v>
      </c>
      <c r="X172" s="415">
        <v>0</v>
      </c>
      <c r="Y172" s="415">
        <v>0</v>
      </c>
      <c r="Z172" s="310" t="s">
        <v>542</v>
      </c>
      <c r="AA172" s="310" t="s">
        <v>542</v>
      </c>
      <c r="AB172" s="415">
        <v>1.2443147377543584</v>
      </c>
      <c r="AC172" s="415">
        <v>1.9333181681238396</v>
      </c>
      <c r="AD172" s="415">
        <v>0.32631767943068246</v>
      </c>
    </row>
    <row r="173" spans="1:30" s="376" customFormat="1" x14ac:dyDescent="0.2">
      <c r="A173" s="418"/>
      <c r="B173" s="417" t="s">
        <v>711</v>
      </c>
      <c r="C173" s="310" t="s">
        <v>556</v>
      </c>
      <c r="D173" s="310" t="s">
        <v>541</v>
      </c>
      <c r="E173" s="322">
        <v>1251</v>
      </c>
      <c r="F173" s="322">
        <v>5.57</v>
      </c>
      <c r="G173" s="322">
        <v>1.1100000000000001</v>
      </c>
      <c r="H173" s="322">
        <v>6.6800000000000006</v>
      </c>
      <c r="I173" s="415">
        <v>3.8763225715097094</v>
      </c>
      <c r="J173" s="415">
        <v>0.10228432866563908</v>
      </c>
      <c r="K173" s="415">
        <v>0.81244498893655881</v>
      </c>
      <c r="L173" s="322">
        <v>2</v>
      </c>
      <c r="M173" s="416">
        <v>5377.6873000000005</v>
      </c>
      <c r="N173" s="416">
        <v>5377.6873000000005</v>
      </c>
      <c r="O173" s="415">
        <v>1.0360428908779252E-4</v>
      </c>
      <c r="P173" s="415">
        <v>1.0360428908779252E-4</v>
      </c>
      <c r="Q173" s="416">
        <v>1</v>
      </c>
      <c r="R173" s="416">
        <v>42715</v>
      </c>
      <c r="S173" s="415">
        <v>5.2837260465292337E-4</v>
      </c>
      <c r="T173" s="416">
        <v>0</v>
      </c>
      <c r="U173" s="416">
        <v>0</v>
      </c>
      <c r="V173" s="415">
        <v>0</v>
      </c>
      <c r="W173" s="415">
        <v>0</v>
      </c>
      <c r="X173" s="415">
        <v>0</v>
      </c>
      <c r="Y173" s="415">
        <v>0</v>
      </c>
      <c r="Z173" s="310" t="s">
        <v>542</v>
      </c>
      <c r="AA173" s="310" t="s">
        <v>542</v>
      </c>
      <c r="AB173" s="415">
        <v>1.4276511967594079</v>
      </c>
      <c r="AC173" s="415">
        <v>0.10228432866563908</v>
      </c>
      <c r="AD173" s="415">
        <v>0.81244498893655881</v>
      </c>
    </row>
    <row r="174" spans="1:30" s="376" customFormat="1" x14ac:dyDescent="0.2">
      <c r="A174" s="418"/>
      <c r="B174" s="417" t="s">
        <v>712</v>
      </c>
      <c r="C174" s="310" t="s">
        <v>556</v>
      </c>
      <c r="D174" s="310" t="s">
        <v>541</v>
      </c>
      <c r="E174" s="322">
        <v>1443</v>
      </c>
      <c r="F174" s="322">
        <v>4.96</v>
      </c>
      <c r="G174" s="322">
        <v>0.71</v>
      </c>
      <c r="H174" s="322">
        <v>5.67</v>
      </c>
      <c r="I174" s="415">
        <v>4.0636325177365773</v>
      </c>
      <c r="J174" s="415">
        <v>0.24969180213100564</v>
      </c>
      <c r="K174" s="415">
        <v>4.614134796029381</v>
      </c>
      <c r="L174" s="322">
        <v>3</v>
      </c>
      <c r="M174" s="416">
        <v>18079.398699999998</v>
      </c>
      <c r="N174" s="416">
        <v>18079.398699999998</v>
      </c>
      <c r="O174" s="415">
        <v>2.2815808846533251E-3</v>
      </c>
      <c r="P174" s="415">
        <v>2.2815808846533251E-3</v>
      </c>
      <c r="Q174" s="416">
        <v>1</v>
      </c>
      <c r="R174" s="416">
        <v>334095</v>
      </c>
      <c r="S174" s="415">
        <v>1.563488526049001E-3</v>
      </c>
      <c r="T174" s="416">
        <v>2</v>
      </c>
      <c r="U174" s="416">
        <v>0</v>
      </c>
      <c r="V174" s="415">
        <v>4.2300707354962106E-3</v>
      </c>
      <c r="W174" s="415">
        <v>4.2300707354962106E-3</v>
      </c>
      <c r="X174" s="415">
        <v>0</v>
      </c>
      <c r="Y174" s="415">
        <v>0</v>
      </c>
      <c r="Z174" s="310" t="s">
        <v>542</v>
      </c>
      <c r="AA174" s="310" t="s">
        <v>542</v>
      </c>
      <c r="AB174" s="415">
        <v>1.1957430989395943</v>
      </c>
      <c r="AC174" s="415">
        <v>0.24969180213100564</v>
      </c>
      <c r="AD174" s="415">
        <v>4.614134796029381</v>
      </c>
    </row>
    <row r="175" spans="1:30" s="376" customFormat="1" x14ac:dyDescent="0.2">
      <c r="A175" s="418"/>
      <c r="B175" s="417" t="s">
        <v>713</v>
      </c>
      <c r="C175" s="310" t="s">
        <v>556</v>
      </c>
      <c r="D175" s="310" t="s">
        <v>541</v>
      </c>
      <c r="E175" s="322">
        <v>1141</v>
      </c>
      <c r="F175" s="322">
        <v>3.28</v>
      </c>
      <c r="G175" s="322">
        <v>0.83</v>
      </c>
      <c r="H175" s="322">
        <v>4.1099999999999994</v>
      </c>
      <c r="I175" s="415">
        <v>3.0647232356517082</v>
      </c>
      <c r="J175" s="415">
        <v>2.1048138224782013E-2</v>
      </c>
      <c r="K175" s="415">
        <v>0.81765488967537348</v>
      </c>
      <c r="L175" s="322">
        <v>0</v>
      </c>
      <c r="M175" s="416">
        <v>1389.3000999999999</v>
      </c>
      <c r="N175" s="416">
        <v>1389.3000999999999</v>
      </c>
      <c r="O175" s="415">
        <v>9.2696948184723386E-6</v>
      </c>
      <c r="P175" s="415">
        <v>9.2696948184723386E-6</v>
      </c>
      <c r="Q175" s="416">
        <v>1</v>
      </c>
      <c r="R175" s="416">
        <v>53970</v>
      </c>
      <c r="S175" s="415">
        <v>3.9705192805789853E-4</v>
      </c>
      <c r="T175" s="416">
        <v>0</v>
      </c>
      <c r="U175" s="416">
        <v>0</v>
      </c>
      <c r="V175" s="415">
        <v>0</v>
      </c>
      <c r="W175" s="415">
        <v>0</v>
      </c>
      <c r="X175" s="415">
        <v>0</v>
      </c>
      <c r="Y175" s="415">
        <v>0</v>
      </c>
      <c r="Z175" s="310" t="s">
        <v>542</v>
      </c>
      <c r="AA175" s="310" t="s">
        <v>542</v>
      </c>
      <c r="AB175" s="415">
        <v>1.0371809106388006</v>
      </c>
      <c r="AC175" s="415">
        <v>2.1048138224782013E-2</v>
      </c>
      <c r="AD175" s="415">
        <v>0.81765488967537348</v>
      </c>
    </row>
    <row r="176" spans="1:30" s="376" customFormat="1" x14ac:dyDescent="0.2">
      <c r="A176" s="418"/>
      <c r="B176" s="417" t="s">
        <v>714</v>
      </c>
      <c r="C176" s="310" t="s">
        <v>556</v>
      </c>
      <c r="D176" s="310" t="s">
        <v>541</v>
      </c>
      <c r="E176" s="322">
        <v>2954</v>
      </c>
      <c r="F176" s="322">
        <v>3.23</v>
      </c>
      <c r="G176" s="322">
        <v>2.69</v>
      </c>
      <c r="H176" s="322">
        <v>5.92</v>
      </c>
      <c r="I176" s="415">
        <v>4.626244734643131</v>
      </c>
      <c r="J176" s="415">
        <v>1.7084324327170615</v>
      </c>
      <c r="K176" s="415">
        <v>0</v>
      </c>
      <c r="L176" s="322">
        <v>8</v>
      </c>
      <c r="M176" s="416">
        <v>129082.194</v>
      </c>
      <c r="N176" s="416">
        <v>128819.37730000001</v>
      </c>
      <c r="O176" s="415">
        <v>1.9192748626733335E-3</v>
      </c>
      <c r="P176" s="415">
        <v>1.9177299135369214E-3</v>
      </c>
      <c r="Q176" s="416">
        <v>2</v>
      </c>
      <c r="R176" s="416">
        <v>0</v>
      </c>
      <c r="S176" s="415">
        <v>0</v>
      </c>
      <c r="T176" s="416">
        <v>0</v>
      </c>
      <c r="U176" s="416">
        <v>3</v>
      </c>
      <c r="V176" s="415">
        <v>0</v>
      </c>
      <c r="W176" s="415">
        <v>0</v>
      </c>
      <c r="X176" s="415">
        <v>6.9769903000368467E-3</v>
      </c>
      <c r="Y176" s="415">
        <v>6.9769903000368467E-3</v>
      </c>
      <c r="Z176" s="310" t="s">
        <v>542</v>
      </c>
      <c r="AA176" s="310" t="s">
        <v>542</v>
      </c>
      <c r="AB176" s="415">
        <v>2.34581203643604</v>
      </c>
      <c r="AC176" s="415">
        <v>1.7084324327170615</v>
      </c>
      <c r="AD176" s="415">
        <v>0</v>
      </c>
    </row>
    <row r="177" spans="1:30" s="376" customFormat="1" x14ac:dyDescent="0.2">
      <c r="A177" s="418"/>
      <c r="B177" s="417" t="s">
        <v>715</v>
      </c>
      <c r="C177" s="310" t="s">
        <v>556</v>
      </c>
      <c r="D177" s="310" t="s">
        <v>541</v>
      </c>
      <c r="E177" s="322">
        <v>2796.5</v>
      </c>
      <c r="F177" s="322">
        <v>3.91</v>
      </c>
      <c r="G177" s="322">
        <v>1.05</v>
      </c>
      <c r="H177" s="322">
        <v>4.96</v>
      </c>
      <c r="I177" s="415">
        <v>4.1348155270728952</v>
      </c>
      <c r="J177" s="415">
        <v>3.885981129036185</v>
      </c>
      <c r="K177" s="415">
        <v>0.91185455084877809</v>
      </c>
      <c r="L177" s="322">
        <v>6</v>
      </c>
      <c r="M177" s="416">
        <v>400784.41779999994</v>
      </c>
      <c r="N177" s="416">
        <v>400784.41779999994</v>
      </c>
      <c r="O177" s="415">
        <v>4.9220998021692634E-3</v>
      </c>
      <c r="P177" s="415">
        <v>4.9220998021692634E-3</v>
      </c>
      <c r="Q177" s="416">
        <v>4</v>
      </c>
      <c r="R177" s="416">
        <v>94045</v>
      </c>
      <c r="S177" s="415">
        <v>5.731761296088729E-4</v>
      </c>
      <c r="T177" s="416">
        <v>0</v>
      </c>
      <c r="U177" s="416">
        <v>0</v>
      </c>
      <c r="V177" s="415">
        <v>0</v>
      </c>
      <c r="W177" s="415">
        <v>0</v>
      </c>
      <c r="X177" s="415">
        <v>0</v>
      </c>
      <c r="Y177" s="415">
        <v>0</v>
      </c>
      <c r="Z177" s="310" t="s">
        <v>542</v>
      </c>
      <c r="AA177" s="310" t="s">
        <v>542</v>
      </c>
      <c r="AB177" s="415">
        <v>1.6268815469925726</v>
      </c>
      <c r="AC177" s="415">
        <v>3.885981129036185</v>
      </c>
      <c r="AD177" s="415">
        <v>0.91185455084877809</v>
      </c>
    </row>
    <row r="178" spans="1:30" s="376" customFormat="1" x14ac:dyDescent="0.2">
      <c r="A178" s="418"/>
      <c r="B178" s="417" t="s">
        <v>716</v>
      </c>
      <c r="C178" s="310" t="s">
        <v>556</v>
      </c>
      <c r="D178" s="310" t="s">
        <v>541</v>
      </c>
      <c r="E178" s="322">
        <v>1722</v>
      </c>
      <c r="F178" s="322">
        <v>4.29</v>
      </c>
      <c r="G178" s="322">
        <v>2.98</v>
      </c>
      <c r="H178" s="322">
        <v>7.27</v>
      </c>
      <c r="I178" s="415">
        <v>4.7420087009620708</v>
      </c>
      <c r="J178" s="415">
        <v>2.454887626684723</v>
      </c>
      <c r="K178" s="415">
        <v>2.9948717439945693</v>
      </c>
      <c r="L178" s="322">
        <v>6</v>
      </c>
      <c r="M178" s="416">
        <v>182841.63089999999</v>
      </c>
      <c r="N178" s="416">
        <v>46320.675199999991</v>
      </c>
      <c r="O178" s="415">
        <v>3.8383025334848414E-3</v>
      </c>
      <c r="P178" s="415">
        <v>7.7312344684332126E-4</v>
      </c>
      <c r="Q178" s="416">
        <v>3</v>
      </c>
      <c r="R178" s="416">
        <v>223060</v>
      </c>
      <c r="S178" s="415">
        <v>1.861663709376528E-3</v>
      </c>
      <c r="T178" s="416">
        <v>1</v>
      </c>
      <c r="U178" s="416">
        <v>0</v>
      </c>
      <c r="V178" s="415">
        <v>2.5630706173076015E-3</v>
      </c>
      <c r="W178" s="415">
        <v>2.5630706173076015E-3</v>
      </c>
      <c r="X178" s="415">
        <v>0</v>
      </c>
      <c r="Y178" s="415">
        <v>0</v>
      </c>
      <c r="Z178" s="310" t="s">
        <v>542</v>
      </c>
      <c r="AA178" s="310" t="s">
        <v>542</v>
      </c>
      <c r="AB178" s="415">
        <v>1.3872059024007841</v>
      </c>
      <c r="AC178" s="415">
        <v>2.454887626684723</v>
      </c>
      <c r="AD178" s="415">
        <v>2.9948717439945693</v>
      </c>
    </row>
    <row r="179" spans="1:30" s="376" customFormat="1" x14ac:dyDescent="0.2">
      <c r="A179" s="418"/>
      <c r="B179" s="417" t="s">
        <v>717</v>
      </c>
      <c r="C179" s="310" t="s">
        <v>556</v>
      </c>
      <c r="D179" s="310" t="s">
        <v>541</v>
      </c>
      <c r="E179" s="322">
        <v>2291.5</v>
      </c>
      <c r="F179" s="322">
        <v>2.94</v>
      </c>
      <c r="G179" s="322">
        <v>0.85</v>
      </c>
      <c r="H179" s="322">
        <v>3.79</v>
      </c>
      <c r="I179" s="415">
        <v>3.7287589785342785</v>
      </c>
      <c r="J179" s="415">
        <v>4.4741034274031284</v>
      </c>
      <c r="K179" s="415">
        <v>0.65666837528227895</v>
      </c>
      <c r="L179" s="322">
        <v>16</v>
      </c>
      <c r="M179" s="416">
        <v>465044.36780000001</v>
      </c>
      <c r="N179" s="416">
        <v>238574.25719999993</v>
      </c>
      <c r="O179" s="415">
        <v>8.0462495973476298E-3</v>
      </c>
      <c r="P179" s="415">
        <v>4.4063494319608251E-3</v>
      </c>
      <c r="Q179" s="416">
        <v>0</v>
      </c>
      <c r="R179" s="416">
        <v>68255</v>
      </c>
      <c r="S179" s="415">
        <v>2.8890548850905455E-4</v>
      </c>
      <c r="T179" s="416">
        <v>0</v>
      </c>
      <c r="U179" s="416">
        <v>0</v>
      </c>
      <c r="V179" s="415">
        <v>0</v>
      </c>
      <c r="W179" s="415">
        <v>0</v>
      </c>
      <c r="X179" s="415">
        <v>0</v>
      </c>
      <c r="Y179" s="415">
        <v>0</v>
      </c>
      <c r="Z179" s="310" t="s">
        <v>542</v>
      </c>
      <c r="AA179" s="310" t="s">
        <v>542</v>
      </c>
      <c r="AB179" s="415">
        <v>1.3227651442027768</v>
      </c>
      <c r="AC179" s="415">
        <v>4.4741034274031284</v>
      </c>
      <c r="AD179" s="415">
        <v>0.65666837528227895</v>
      </c>
    </row>
    <row r="180" spans="1:30" s="376" customFormat="1" x14ac:dyDescent="0.2">
      <c r="A180" s="418"/>
      <c r="B180" s="417" t="s">
        <v>718</v>
      </c>
      <c r="C180" s="310" t="s">
        <v>556</v>
      </c>
      <c r="D180" s="310" t="s">
        <v>541</v>
      </c>
      <c r="E180" s="322">
        <v>1088.5</v>
      </c>
      <c r="F180" s="322">
        <v>2.15</v>
      </c>
      <c r="G180" s="322">
        <v>0.99</v>
      </c>
      <c r="H180" s="322">
        <v>3.1399999999999997</v>
      </c>
      <c r="I180" s="415">
        <v>2.5533893005180386</v>
      </c>
      <c r="J180" s="415">
        <v>0.28246375684856057</v>
      </c>
      <c r="K180" s="415">
        <v>0.77672605900679004</v>
      </c>
      <c r="L180" s="322">
        <v>4</v>
      </c>
      <c r="M180" s="416">
        <v>17902.953800000003</v>
      </c>
      <c r="N180" s="416">
        <v>14745.1836</v>
      </c>
      <c r="O180" s="415">
        <v>1.3056365151818287E-4</v>
      </c>
      <c r="P180" s="415">
        <v>1.1985715400284734E-4</v>
      </c>
      <c r="Q180" s="416">
        <v>4</v>
      </c>
      <c r="R180" s="416">
        <v>49230</v>
      </c>
      <c r="S180" s="415">
        <v>2.0856813341562763E-4</v>
      </c>
      <c r="T180" s="416">
        <v>0</v>
      </c>
      <c r="U180" s="416">
        <v>0</v>
      </c>
      <c r="V180" s="415">
        <v>0</v>
      </c>
      <c r="W180" s="415">
        <v>0</v>
      </c>
      <c r="X180" s="415">
        <v>0</v>
      </c>
      <c r="Y180" s="415">
        <v>0</v>
      </c>
      <c r="Z180" s="310" t="s">
        <v>542</v>
      </c>
      <c r="AA180" s="310" t="s">
        <v>542</v>
      </c>
      <c r="AB180" s="415">
        <v>1.0304281721254003</v>
      </c>
      <c r="AC180" s="415">
        <v>0.28246375684856057</v>
      </c>
      <c r="AD180" s="415">
        <v>0.77672605900679004</v>
      </c>
    </row>
    <row r="181" spans="1:30" s="376" customFormat="1" x14ac:dyDescent="0.2">
      <c r="A181" s="418"/>
      <c r="B181" s="417" t="s">
        <v>719</v>
      </c>
      <c r="C181" s="310" t="s">
        <v>556</v>
      </c>
      <c r="D181" s="310" t="s">
        <v>541</v>
      </c>
      <c r="E181" s="322">
        <v>1647</v>
      </c>
      <c r="F181" s="322">
        <v>1.62</v>
      </c>
      <c r="G181" s="322">
        <v>2.08</v>
      </c>
      <c r="H181" s="322">
        <v>3.7</v>
      </c>
      <c r="I181" s="415">
        <v>1.9251744726128068</v>
      </c>
      <c r="J181" s="415">
        <v>0.8279385939988525</v>
      </c>
      <c r="K181" s="415">
        <v>5.1652593213190205E-2</v>
      </c>
      <c r="L181" s="322">
        <v>1</v>
      </c>
      <c r="M181" s="416">
        <v>103867.81680000002</v>
      </c>
      <c r="N181" s="416">
        <v>103867.81680000002</v>
      </c>
      <c r="O181" s="415">
        <v>2.9199538678187869E-4</v>
      </c>
      <c r="P181" s="415">
        <v>2.9199538678187869E-4</v>
      </c>
      <c r="Q181" s="416">
        <v>1</v>
      </c>
      <c r="R181" s="416">
        <v>6480</v>
      </c>
      <c r="S181" s="415">
        <v>4.1713626683125524E-5</v>
      </c>
      <c r="T181" s="416">
        <v>0</v>
      </c>
      <c r="U181" s="416">
        <v>0</v>
      </c>
      <c r="V181" s="415">
        <v>0</v>
      </c>
      <c r="W181" s="415">
        <v>0</v>
      </c>
      <c r="X181" s="415">
        <v>0</v>
      </c>
      <c r="Y181" s="415">
        <v>0</v>
      </c>
      <c r="Z181" s="310" t="s">
        <v>542</v>
      </c>
      <c r="AA181" s="310" t="s">
        <v>542</v>
      </c>
      <c r="AB181" s="415">
        <v>0.78770204650115061</v>
      </c>
      <c r="AC181" s="415">
        <v>0.8279385939988525</v>
      </c>
      <c r="AD181" s="415">
        <v>5.1652593213190205E-2</v>
      </c>
    </row>
    <row r="182" spans="1:30" s="376" customFormat="1" x14ac:dyDescent="0.2">
      <c r="A182" s="418"/>
      <c r="B182" s="417" t="s">
        <v>720</v>
      </c>
      <c r="C182" s="310" t="s">
        <v>556</v>
      </c>
      <c r="D182" s="310" t="s">
        <v>541</v>
      </c>
      <c r="E182" s="322">
        <v>2629.5</v>
      </c>
      <c r="F182" s="322">
        <v>2.3199999999999998</v>
      </c>
      <c r="G182" s="322">
        <v>1.55</v>
      </c>
      <c r="H182" s="322">
        <v>3.87</v>
      </c>
      <c r="I182" s="415">
        <v>3.5058440396001638</v>
      </c>
      <c r="J182" s="415">
        <v>2.0885299085272617</v>
      </c>
      <c r="K182" s="415">
        <v>1.6663527631466151</v>
      </c>
      <c r="L182" s="322">
        <v>11</v>
      </c>
      <c r="M182" s="416">
        <v>191236.75400000007</v>
      </c>
      <c r="N182" s="416">
        <v>56284.460299999999</v>
      </c>
      <c r="O182" s="415">
        <v>1.145487087701355E-3</v>
      </c>
      <c r="P182" s="415">
        <v>8.534917009194766E-4</v>
      </c>
      <c r="Q182" s="416">
        <v>3</v>
      </c>
      <c r="R182" s="416">
        <v>152580</v>
      </c>
      <c r="S182" s="415">
        <v>4.8820392710620982E-4</v>
      </c>
      <c r="T182" s="416">
        <v>0</v>
      </c>
      <c r="U182" s="416">
        <v>0</v>
      </c>
      <c r="V182" s="415">
        <v>0</v>
      </c>
      <c r="W182" s="415">
        <v>0</v>
      </c>
      <c r="X182" s="415">
        <v>0</v>
      </c>
      <c r="Y182" s="415">
        <v>0</v>
      </c>
      <c r="Z182" s="310" t="s">
        <v>542</v>
      </c>
      <c r="AA182" s="310" t="s">
        <v>542</v>
      </c>
      <c r="AB182" s="415">
        <v>1.7230336573708314</v>
      </c>
      <c r="AC182" s="415">
        <v>2.0885299085272617</v>
      </c>
      <c r="AD182" s="415">
        <v>1.6663527631466151</v>
      </c>
    </row>
    <row r="183" spans="1:30" s="376" customFormat="1" x14ac:dyDescent="0.2">
      <c r="A183" s="418"/>
      <c r="B183" s="417" t="s">
        <v>721</v>
      </c>
      <c r="C183" s="310" t="s">
        <v>571</v>
      </c>
      <c r="D183" s="310" t="s">
        <v>541</v>
      </c>
      <c r="E183" s="322">
        <v>127.5</v>
      </c>
      <c r="F183" s="322">
        <v>0.13</v>
      </c>
      <c r="G183" s="322">
        <v>1.43</v>
      </c>
      <c r="H183" s="322">
        <v>1.56</v>
      </c>
      <c r="I183" s="415">
        <v>0</v>
      </c>
      <c r="J183" s="415">
        <v>0</v>
      </c>
      <c r="K183" s="415">
        <v>0</v>
      </c>
      <c r="L183" s="322">
        <v>0</v>
      </c>
      <c r="M183" s="416">
        <v>337.36669999999998</v>
      </c>
      <c r="N183" s="416">
        <v>0</v>
      </c>
      <c r="O183" s="415">
        <v>1.5449491364120565E-6</v>
      </c>
      <c r="P183" s="415">
        <v>0</v>
      </c>
      <c r="Q183" s="416">
        <v>14</v>
      </c>
      <c r="R183" s="416">
        <v>0</v>
      </c>
      <c r="S183" s="415">
        <v>0</v>
      </c>
      <c r="T183" s="416">
        <v>0</v>
      </c>
      <c r="U183" s="416">
        <v>0</v>
      </c>
      <c r="V183" s="415">
        <v>0</v>
      </c>
      <c r="W183" s="415">
        <v>0</v>
      </c>
      <c r="X183" s="415">
        <v>0</v>
      </c>
      <c r="Y183" s="415">
        <v>0</v>
      </c>
      <c r="Z183" s="310" t="s">
        <v>542</v>
      </c>
      <c r="AA183" s="310" t="s">
        <v>542</v>
      </c>
      <c r="AB183" s="415">
        <v>0</v>
      </c>
      <c r="AC183" s="415">
        <v>0</v>
      </c>
      <c r="AD183" s="415">
        <v>0</v>
      </c>
    </row>
    <row r="184" spans="1:30" s="376" customFormat="1" x14ac:dyDescent="0.2">
      <c r="A184" s="418"/>
      <c r="B184" s="417" t="s">
        <v>722</v>
      </c>
      <c r="C184" s="310" t="s">
        <v>571</v>
      </c>
      <c r="D184" s="310" t="s">
        <v>541</v>
      </c>
      <c r="E184" s="322">
        <v>26</v>
      </c>
      <c r="F184" s="322">
        <v>0.52</v>
      </c>
      <c r="G184" s="322">
        <v>0.05</v>
      </c>
      <c r="H184" s="322">
        <v>0.57000000000000006</v>
      </c>
      <c r="I184" s="415">
        <v>0</v>
      </c>
      <c r="J184" s="415">
        <v>0</v>
      </c>
      <c r="K184" s="415">
        <v>0</v>
      </c>
      <c r="L184" s="322">
        <v>1</v>
      </c>
      <c r="M184" s="416">
        <v>1177.7842000000001</v>
      </c>
      <c r="N184" s="416">
        <v>1177.7842000000001</v>
      </c>
      <c r="O184" s="415">
        <v>4.3258575819537578E-5</v>
      </c>
      <c r="P184" s="415">
        <v>4.3258575819537578E-5</v>
      </c>
      <c r="Q184" s="416">
        <v>2</v>
      </c>
      <c r="R184" s="416">
        <v>0</v>
      </c>
      <c r="S184" s="415">
        <v>0</v>
      </c>
      <c r="T184" s="416">
        <v>0</v>
      </c>
      <c r="U184" s="416">
        <v>0</v>
      </c>
      <c r="V184" s="415">
        <v>0</v>
      </c>
      <c r="W184" s="415">
        <v>0</v>
      </c>
      <c r="X184" s="415">
        <v>0</v>
      </c>
      <c r="Y184" s="415">
        <v>0</v>
      </c>
      <c r="Z184" s="310" t="s">
        <v>542</v>
      </c>
      <c r="AA184" s="310" t="s">
        <v>542</v>
      </c>
      <c r="AB184" s="415">
        <v>0</v>
      </c>
      <c r="AC184" s="415">
        <v>0</v>
      </c>
      <c r="AD184" s="415">
        <v>0</v>
      </c>
    </row>
    <row r="185" spans="1:30" s="376" customFormat="1" x14ac:dyDescent="0.2">
      <c r="A185" s="418"/>
      <c r="B185" s="417" t="s">
        <v>723</v>
      </c>
      <c r="C185" s="310" t="s">
        <v>556</v>
      </c>
      <c r="D185" s="310" t="s">
        <v>541</v>
      </c>
      <c r="E185" s="322">
        <v>2443.5</v>
      </c>
      <c r="F185" s="322">
        <v>10.19</v>
      </c>
      <c r="G185" s="322">
        <v>2.25</v>
      </c>
      <c r="H185" s="322">
        <v>12.44</v>
      </c>
      <c r="I185" s="415">
        <v>8.5250709767987587</v>
      </c>
      <c r="J185" s="415">
        <v>11.079336620129187</v>
      </c>
      <c r="K185" s="415">
        <v>1.8212227709102744</v>
      </c>
      <c r="L185" s="322">
        <v>8</v>
      </c>
      <c r="M185" s="416">
        <v>412318.69604132656</v>
      </c>
      <c r="N185" s="416">
        <v>406593.32146177406</v>
      </c>
      <c r="O185" s="415">
        <v>1.2893608388515627E-2</v>
      </c>
      <c r="P185" s="415">
        <v>9.1560750392622372E-3</v>
      </c>
      <c r="Q185" s="416">
        <v>0</v>
      </c>
      <c r="R185" s="416">
        <v>67777</v>
      </c>
      <c r="S185" s="415">
        <v>3.7078779273889354E-4</v>
      </c>
      <c r="T185" s="416">
        <v>1</v>
      </c>
      <c r="U185" s="416">
        <v>0</v>
      </c>
      <c r="V185" s="415">
        <v>3.7194764536184395E-3</v>
      </c>
      <c r="W185" s="415">
        <v>3.7194764536184395E-3</v>
      </c>
      <c r="X185" s="415">
        <v>0</v>
      </c>
      <c r="Y185" s="415">
        <v>0</v>
      </c>
      <c r="Z185" s="310" t="s">
        <v>542</v>
      </c>
      <c r="AA185" s="310" t="s">
        <v>542</v>
      </c>
      <c r="AB185" s="415">
        <v>3.9395291978570208</v>
      </c>
      <c r="AC185" s="415">
        <v>11.079336620129187</v>
      </c>
      <c r="AD185" s="415">
        <v>1.8212227709102744</v>
      </c>
    </row>
    <row r="186" spans="1:30" s="376" customFormat="1" x14ac:dyDescent="0.2">
      <c r="A186" s="418"/>
      <c r="B186" s="417" t="s">
        <v>724</v>
      </c>
      <c r="C186" s="310" t="s">
        <v>556</v>
      </c>
      <c r="D186" s="310" t="s">
        <v>541</v>
      </c>
      <c r="E186" s="322">
        <v>1893</v>
      </c>
      <c r="F186" s="322">
        <v>20.12</v>
      </c>
      <c r="G186" s="322">
        <v>4.4400000000000004</v>
      </c>
      <c r="H186" s="322">
        <v>24.560000000000002</v>
      </c>
      <c r="I186" s="415">
        <v>9.0453308302573472</v>
      </c>
      <c r="J186" s="415">
        <v>0.58945166887755385</v>
      </c>
      <c r="K186" s="415">
        <v>1.1659091909683419</v>
      </c>
      <c r="L186" s="322">
        <v>5</v>
      </c>
      <c r="M186" s="416">
        <v>37155.031397858293</v>
      </c>
      <c r="N186" s="416">
        <v>33332.525433956696</v>
      </c>
      <c r="O186" s="415">
        <v>5.0331754869923822E-3</v>
      </c>
      <c r="P186" s="415">
        <v>2.6263823287939222E-3</v>
      </c>
      <c r="Q186" s="416">
        <v>4</v>
      </c>
      <c r="R186" s="416">
        <v>73491</v>
      </c>
      <c r="S186" s="415">
        <v>2.9354033591829075E-4</v>
      </c>
      <c r="T186" s="416">
        <v>1</v>
      </c>
      <c r="U186" s="416">
        <v>1</v>
      </c>
      <c r="V186" s="415">
        <v>2.3930796135500179E-3</v>
      </c>
      <c r="W186" s="415">
        <v>2.3930796135500179E-3</v>
      </c>
      <c r="X186" s="415">
        <v>9.6095836284829919E-4</v>
      </c>
      <c r="Y186" s="415">
        <v>9.6095836284829919E-4</v>
      </c>
      <c r="Z186" s="310" t="s">
        <v>542</v>
      </c>
      <c r="AA186" s="310" t="s">
        <v>542</v>
      </c>
      <c r="AB186" s="415">
        <v>1.801907252727331</v>
      </c>
      <c r="AC186" s="415">
        <v>0.58945166887755385</v>
      </c>
      <c r="AD186" s="415">
        <v>1.1659091909683419</v>
      </c>
    </row>
    <row r="187" spans="1:30" s="376" customFormat="1" x14ac:dyDescent="0.2">
      <c r="A187" s="418"/>
      <c r="B187" s="417" t="s">
        <v>725</v>
      </c>
      <c r="C187" s="310" t="s">
        <v>556</v>
      </c>
      <c r="D187" s="310" t="s">
        <v>541</v>
      </c>
      <c r="E187" s="322">
        <v>3263</v>
      </c>
      <c r="F187" s="322">
        <v>25.14</v>
      </c>
      <c r="G187" s="322">
        <v>2.2000000000000002</v>
      </c>
      <c r="H187" s="322">
        <v>27.34</v>
      </c>
      <c r="I187" s="415">
        <v>8.896087790751805</v>
      </c>
      <c r="J187" s="415">
        <v>13.232881398996724</v>
      </c>
      <c r="K187" s="415">
        <v>1.3148479302530622</v>
      </c>
      <c r="L187" s="322">
        <v>14</v>
      </c>
      <c r="M187" s="416">
        <v>869445.50602083933</v>
      </c>
      <c r="N187" s="416">
        <v>541950.51217431924</v>
      </c>
      <c r="O187" s="415">
        <v>1.7445840008260841E-2</v>
      </c>
      <c r="P187" s="415">
        <v>9.4534632590546723E-3</v>
      </c>
      <c r="Q187" s="416">
        <v>15</v>
      </c>
      <c r="R187" s="416">
        <v>86390</v>
      </c>
      <c r="S187" s="415">
        <v>4.264059616497276E-4</v>
      </c>
      <c r="T187" s="416">
        <v>2</v>
      </c>
      <c r="U187" s="416">
        <v>1</v>
      </c>
      <c r="V187" s="415">
        <v>9.9046783162532823E-3</v>
      </c>
      <c r="W187" s="415">
        <v>9.9046783162532823E-3</v>
      </c>
      <c r="X187" s="415">
        <v>3.0234654599583955E-3</v>
      </c>
      <c r="Y187" s="415">
        <v>3.0219205108219828E-3</v>
      </c>
      <c r="Z187" s="310" t="s">
        <v>545</v>
      </c>
      <c r="AA187" s="310" t="s">
        <v>542</v>
      </c>
      <c r="AB187" s="415">
        <v>2.9797537653078425</v>
      </c>
      <c r="AC187" s="415">
        <v>13.232881398996724</v>
      </c>
      <c r="AD187" s="415">
        <v>1.3148479302530622</v>
      </c>
    </row>
    <row r="188" spans="1:30" s="376" customFormat="1" x14ac:dyDescent="0.2">
      <c r="A188" s="418"/>
      <c r="B188" s="417" t="s">
        <v>726</v>
      </c>
      <c r="C188" s="310" t="s">
        <v>556</v>
      </c>
      <c r="D188" s="310" t="s">
        <v>856</v>
      </c>
      <c r="E188" s="322">
        <v>2018.5</v>
      </c>
      <c r="F188" s="322">
        <v>20.21</v>
      </c>
      <c r="G188" s="322">
        <v>3.01</v>
      </c>
      <c r="H188" s="322">
        <v>23.22</v>
      </c>
      <c r="I188" s="415">
        <v>4.5111978953966032</v>
      </c>
      <c r="J188" s="415">
        <v>2.1800665933065901</v>
      </c>
      <c r="K188" s="415">
        <v>1.4126534004951969</v>
      </c>
      <c r="L188" s="322">
        <v>8</v>
      </c>
      <c r="M188" s="416">
        <v>178491.41345885114</v>
      </c>
      <c r="N188" s="416">
        <v>173848.06280734911</v>
      </c>
      <c r="O188" s="415">
        <v>9.227339122648625E-3</v>
      </c>
      <c r="P188" s="415">
        <v>6.1528349529763006E-3</v>
      </c>
      <c r="Q188" s="416">
        <v>1</v>
      </c>
      <c r="R188" s="416">
        <v>115660</v>
      </c>
      <c r="S188" s="415">
        <v>7.1376650102237009E-4</v>
      </c>
      <c r="T188" s="416">
        <v>5</v>
      </c>
      <c r="U188" s="416">
        <v>0</v>
      </c>
      <c r="V188" s="415">
        <v>1.6661103032608614E-2</v>
      </c>
      <c r="W188" s="415">
        <v>1.6661103032608614E-2</v>
      </c>
      <c r="X188" s="415">
        <v>0</v>
      </c>
      <c r="Y188" s="415">
        <v>0</v>
      </c>
      <c r="Z188" s="310" t="s">
        <v>542</v>
      </c>
      <c r="AA188" s="310" t="s">
        <v>542</v>
      </c>
      <c r="AB188" s="415">
        <v>1.4792188598821832</v>
      </c>
      <c r="AC188" s="415">
        <v>2.1800665933065901</v>
      </c>
      <c r="AD188" s="415">
        <v>1.4126534004951969</v>
      </c>
    </row>
    <row r="189" spans="1:30" s="376" customFormat="1" x14ac:dyDescent="0.2">
      <c r="A189" s="418"/>
      <c r="B189" s="417" t="s">
        <v>727</v>
      </c>
      <c r="C189" s="310" t="s">
        <v>556</v>
      </c>
      <c r="D189" s="310" t="s">
        <v>541</v>
      </c>
      <c r="E189" s="322">
        <v>2359.5</v>
      </c>
      <c r="F189" s="322">
        <v>8.7100000000000009</v>
      </c>
      <c r="G189" s="322">
        <v>3.15</v>
      </c>
      <c r="H189" s="322">
        <v>11.860000000000001</v>
      </c>
      <c r="I189" s="415">
        <v>8.6085781820129181</v>
      </c>
      <c r="J189" s="415">
        <v>5.9131842943628943</v>
      </c>
      <c r="K189" s="415">
        <v>0.78421332342132799</v>
      </c>
      <c r="L189" s="322">
        <v>8</v>
      </c>
      <c r="M189" s="416">
        <v>293712.57073430432</v>
      </c>
      <c r="N189" s="416">
        <v>287855.71450118523</v>
      </c>
      <c r="O189" s="415">
        <v>1.1805618027606853E-2</v>
      </c>
      <c r="P189" s="415">
        <v>8.2109404276513708E-3</v>
      </c>
      <c r="Q189" s="416">
        <v>2</v>
      </c>
      <c r="R189" s="416">
        <v>38952.5</v>
      </c>
      <c r="S189" s="415">
        <v>2.379221670074567E-4</v>
      </c>
      <c r="T189" s="416">
        <v>1</v>
      </c>
      <c r="U189" s="416">
        <v>0</v>
      </c>
      <c r="V189" s="415">
        <v>3.5772520838208925E-3</v>
      </c>
      <c r="W189" s="415">
        <v>3.5772520838208925E-3</v>
      </c>
      <c r="X189" s="415">
        <v>0</v>
      </c>
      <c r="Y189" s="415">
        <v>0</v>
      </c>
      <c r="Z189" s="310" t="s">
        <v>542</v>
      </c>
      <c r="AA189" s="310" t="s">
        <v>542</v>
      </c>
      <c r="AB189" s="415">
        <v>2.8501657197036749</v>
      </c>
      <c r="AC189" s="415">
        <v>5.9131842943628943</v>
      </c>
      <c r="AD189" s="415">
        <v>0.78421332342132799</v>
      </c>
    </row>
    <row r="190" spans="1:30" s="376" customFormat="1" x14ac:dyDescent="0.2">
      <c r="A190" s="418"/>
      <c r="B190" s="417" t="s">
        <v>728</v>
      </c>
      <c r="C190" s="310" t="s">
        <v>556</v>
      </c>
      <c r="D190" s="310" t="s">
        <v>541</v>
      </c>
      <c r="E190" s="322">
        <v>1198</v>
      </c>
      <c r="F190" s="322">
        <v>16.75</v>
      </c>
      <c r="G190" s="322">
        <v>3.94</v>
      </c>
      <c r="H190" s="322">
        <v>20.69</v>
      </c>
      <c r="I190" s="415">
        <v>8.8464494996580392</v>
      </c>
      <c r="J190" s="415">
        <v>1.3348332146532478</v>
      </c>
      <c r="K190" s="415">
        <v>2.3401950679785375</v>
      </c>
      <c r="L190" s="322">
        <v>5</v>
      </c>
      <c r="M190" s="416">
        <v>23899.508403922518</v>
      </c>
      <c r="N190" s="416">
        <v>21111.152886429627</v>
      </c>
      <c r="O190" s="415">
        <v>3.7184144950578465E-3</v>
      </c>
      <c r="P190" s="415">
        <v>1.8721592133707778E-3</v>
      </c>
      <c r="Q190" s="416">
        <v>1</v>
      </c>
      <c r="R190" s="416">
        <v>41900</v>
      </c>
      <c r="S190" s="415">
        <v>1.3750047314067302E-4</v>
      </c>
      <c r="T190" s="416">
        <v>2</v>
      </c>
      <c r="U190" s="416">
        <v>0</v>
      </c>
      <c r="V190" s="415">
        <v>3.6333262844377942E-3</v>
      </c>
      <c r="W190" s="415">
        <v>3.6333262844377942E-3</v>
      </c>
      <c r="X190" s="415">
        <v>0</v>
      </c>
      <c r="Y190" s="415">
        <v>0</v>
      </c>
      <c r="Z190" s="310" t="s">
        <v>542</v>
      </c>
      <c r="AA190" s="310" t="s">
        <v>542</v>
      </c>
      <c r="AB190" s="415">
        <v>4.0146353576681921</v>
      </c>
      <c r="AC190" s="415">
        <v>1.3348332146532478</v>
      </c>
      <c r="AD190" s="415">
        <v>2.3401950679785375</v>
      </c>
    </row>
    <row r="191" spans="1:30" s="376" customFormat="1" x14ac:dyDescent="0.2">
      <c r="A191" s="418"/>
      <c r="B191" s="417" t="s">
        <v>729</v>
      </c>
      <c r="C191" s="310" t="s">
        <v>556</v>
      </c>
      <c r="D191" s="310" t="s">
        <v>541</v>
      </c>
      <c r="E191" s="322">
        <v>3807</v>
      </c>
      <c r="F191" s="322">
        <v>15.7</v>
      </c>
      <c r="G191" s="322">
        <v>1.59</v>
      </c>
      <c r="H191" s="322">
        <v>17.29</v>
      </c>
      <c r="I191" s="415">
        <v>8.170678451829243</v>
      </c>
      <c r="J191" s="415">
        <v>1.4408364689866693</v>
      </c>
      <c r="K191" s="415">
        <v>3.0548183963603774</v>
      </c>
      <c r="L191" s="322">
        <v>8</v>
      </c>
      <c r="M191" s="416">
        <v>137519.62656130973</v>
      </c>
      <c r="N191" s="416">
        <v>101550.51400509762</v>
      </c>
      <c r="O191" s="415">
        <v>1.2299191411438846E-2</v>
      </c>
      <c r="P191" s="415">
        <v>6.416444522444777E-3</v>
      </c>
      <c r="Q191" s="416">
        <v>6</v>
      </c>
      <c r="R191" s="416">
        <v>291565</v>
      </c>
      <c r="S191" s="415">
        <v>1.0212113791683694E-3</v>
      </c>
      <c r="T191" s="416">
        <v>2</v>
      </c>
      <c r="U191" s="416">
        <v>1</v>
      </c>
      <c r="V191" s="415">
        <v>1.1618504096350396E-2</v>
      </c>
      <c r="W191" s="415">
        <v>1.1618504096350396E-2</v>
      </c>
      <c r="X191" s="415">
        <v>3.1810502718724234E-3</v>
      </c>
      <c r="Y191" s="415">
        <v>0</v>
      </c>
      <c r="Z191" s="310" t="s">
        <v>542</v>
      </c>
      <c r="AA191" s="310" t="s">
        <v>542</v>
      </c>
      <c r="AB191" s="415">
        <v>2.393228330206429</v>
      </c>
      <c r="AC191" s="415">
        <v>1.4408364689866693</v>
      </c>
      <c r="AD191" s="415">
        <v>3.0548183963603774</v>
      </c>
    </row>
    <row r="192" spans="1:30" s="376" customFormat="1" x14ac:dyDescent="0.2">
      <c r="A192" s="418"/>
      <c r="B192" s="417" t="s">
        <v>730</v>
      </c>
      <c r="C192" s="310" t="s">
        <v>556</v>
      </c>
      <c r="D192" s="310" t="s">
        <v>856</v>
      </c>
      <c r="E192" s="322">
        <v>961.5</v>
      </c>
      <c r="F192" s="322">
        <v>32.729999999999997</v>
      </c>
      <c r="G192" s="322">
        <v>1.98</v>
      </c>
      <c r="H192" s="322">
        <v>34.709999999999994</v>
      </c>
      <c r="I192" s="415">
        <v>3.4393029177065619</v>
      </c>
      <c r="J192" s="415">
        <v>3.011411686603239</v>
      </c>
      <c r="K192" s="415">
        <v>5.9177600030397199</v>
      </c>
      <c r="L192" s="322">
        <v>18</v>
      </c>
      <c r="M192" s="416">
        <v>110528.58335010783</v>
      </c>
      <c r="N192" s="416">
        <v>108328.85460712353</v>
      </c>
      <c r="O192" s="415">
        <v>3.4203394185343787E-3</v>
      </c>
      <c r="P192" s="415">
        <v>1.9638318876492068E-3</v>
      </c>
      <c r="Q192" s="416">
        <v>0</v>
      </c>
      <c r="R192" s="416">
        <v>217201</v>
      </c>
      <c r="S192" s="415">
        <v>9.2233463443799771E-4</v>
      </c>
      <c r="T192" s="416">
        <v>4</v>
      </c>
      <c r="U192" s="416">
        <v>1</v>
      </c>
      <c r="V192" s="415">
        <v>9.1500967009874555E-3</v>
      </c>
      <c r="W192" s="415">
        <v>4.4040129539296173E-3</v>
      </c>
      <c r="X192" s="415">
        <v>2.6727620059928577E-4</v>
      </c>
      <c r="Y192" s="415">
        <v>2.6727620059928577E-4</v>
      </c>
      <c r="Z192" s="310" t="s">
        <v>542</v>
      </c>
      <c r="AA192" s="310" t="s">
        <v>542</v>
      </c>
      <c r="AB192" s="415">
        <v>1.5717955929086949</v>
      </c>
      <c r="AC192" s="415">
        <v>3.011411686603239</v>
      </c>
      <c r="AD192" s="415">
        <v>5.9177600030397199</v>
      </c>
    </row>
    <row r="193" spans="1:30" s="376" customFormat="1" x14ac:dyDescent="0.2">
      <c r="A193" s="418"/>
      <c r="B193" s="417" t="s">
        <v>731</v>
      </c>
      <c r="C193" s="310" t="s">
        <v>556</v>
      </c>
      <c r="D193" s="310" t="s">
        <v>541</v>
      </c>
      <c r="E193" s="322">
        <v>3524.5</v>
      </c>
      <c r="F193" s="322">
        <v>21.51</v>
      </c>
      <c r="G193" s="322">
        <v>5.44</v>
      </c>
      <c r="H193" s="322">
        <v>26.950000000000003</v>
      </c>
      <c r="I193" s="415">
        <v>10.597063321781736</v>
      </c>
      <c r="J193" s="415">
        <v>12.807078821750913</v>
      </c>
      <c r="K193" s="415">
        <v>5.0962031385621485</v>
      </c>
      <c r="L193" s="322">
        <v>19</v>
      </c>
      <c r="M193" s="416">
        <v>716898.92829367379</v>
      </c>
      <c r="N193" s="416">
        <v>344386.94491125335</v>
      </c>
      <c r="O193" s="415">
        <v>2.2092060066630212E-2</v>
      </c>
      <c r="P193" s="415">
        <v>1.0309953453825132E-2</v>
      </c>
      <c r="Q193" s="416">
        <v>0</v>
      </c>
      <c r="R193" s="416">
        <v>285269</v>
      </c>
      <c r="S193" s="415">
        <v>1.1849759876280473E-3</v>
      </c>
      <c r="T193" s="416">
        <v>4</v>
      </c>
      <c r="U193" s="416">
        <v>3</v>
      </c>
      <c r="V193" s="415">
        <v>2.3551783179024569E-2</v>
      </c>
      <c r="W193" s="415">
        <v>2.3551783179024569E-2</v>
      </c>
      <c r="X193" s="415">
        <v>1.1258044357034657E-2</v>
      </c>
      <c r="Y193" s="415">
        <v>1.1258044357034657E-2</v>
      </c>
      <c r="Z193" s="310" t="s">
        <v>545</v>
      </c>
      <c r="AA193" s="310" t="s">
        <v>545</v>
      </c>
      <c r="AB193" s="415">
        <v>3.7778169997852467</v>
      </c>
      <c r="AC193" s="415">
        <v>12.807078821750913</v>
      </c>
      <c r="AD193" s="415">
        <v>5.0962031385621485</v>
      </c>
    </row>
    <row r="194" spans="1:30" s="376" customFormat="1" x14ac:dyDescent="0.2">
      <c r="A194" s="418"/>
      <c r="B194" s="417" t="s">
        <v>732</v>
      </c>
      <c r="C194" s="310" t="s">
        <v>556</v>
      </c>
      <c r="D194" s="310" t="s">
        <v>541</v>
      </c>
      <c r="E194" s="322">
        <v>3278.5</v>
      </c>
      <c r="F194" s="322">
        <v>7.68</v>
      </c>
      <c r="G194" s="322">
        <v>7.94</v>
      </c>
      <c r="H194" s="322">
        <v>15.620000000000001</v>
      </c>
      <c r="I194" s="415">
        <v>6.5950282219827194</v>
      </c>
      <c r="J194" s="415">
        <v>2.1007661491138836</v>
      </c>
      <c r="K194" s="415">
        <v>0.98753159873572982</v>
      </c>
      <c r="L194" s="322">
        <v>7</v>
      </c>
      <c r="M194" s="416">
        <v>227205.21433780662</v>
      </c>
      <c r="N194" s="416">
        <v>212812.25081151165</v>
      </c>
      <c r="O194" s="415">
        <v>1.50682813544774E-2</v>
      </c>
      <c r="P194" s="415">
        <v>1.0030951674718881E-2</v>
      </c>
      <c r="Q194" s="416">
        <v>9</v>
      </c>
      <c r="R194" s="416">
        <v>106805</v>
      </c>
      <c r="S194" s="415">
        <v>4.7275443574208926E-4</v>
      </c>
      <c r="T194" s="416">
        <v>1</v>
      </c>
      <c r="U194" s="416">
        <v>0</v>
      </c>
      <c r="V194" s="415">
        <v>4.9546641869688693E-3</v>
      </c>
      <c r="W194" s="415">
        <v>4.9546641869688693E-3</v>
      </c>
      <c r="X194" s="415">
        <v>0</v>
      </c>
      <c r="Y194" s="415">
        <v>0</v>
      </c>
      <c r="Z194" s="310" t="s">
        <v>542</v>
      </c>
      <c r="AA194" s="310" t="s">
        <v>542</v>
      </c>
      <c r="AB194" s="415">
        <v>1.8188038086915912</v>
      </c>
      <c r="AC194" s="415">
        <v>2.1007661491138836</v>
      </c>
      <c r="AD194" s="415">
        <v>0.98753159873572982</v>
      </c>
    </row>
    <row r="195" spans="1:30" s="376" customFormat="1" x14ac:dyDescent="0.2">
      <c r="A195" s="418"/>
      <c r="B195" s="417" t="s">
        <v>733</v>
      </c>
      <c r="C195" s="310" t="s">
        <v>556</v>
      </c>
      <c r="D195" s="310" t="s">
        <v>541</v>
      </c>
      <c r="E195" s="322">
        <v>2093.5</v>
      </c>
      <c r="F195" s="322">
        <v>7.6</v>
      </c>
      <c r="G195" s="322">
        <v>1.57</v>
      </c>
      <c r="H195" s="322">
        <v>9.17</v>
      </c>
      <c r="I195" s="415">
        <v>6.7700670391166664</v>
      </c>
      <c r="J195" s="415">
        <v>7.1551802524652768</v>
      </c>
      <c r="K195" s="415">
        <v>0.70349604896717344</v>
      </c>
      <c r="L195" s="322">
        <v>6</v>
      </c>
      <c r="M195" s="416">
        <v>363141.42220000003</v>
      </c>
      <c r="N195" s="416">
        <v>51157.216999999997</v>
      </c>
      <c r="O195" s="415">
        <v>7.1299402645416407E-3</v>
      </c>
      <c r="P195" s="415">
        <v>3.8391986039839603E-3</v>
      </c>
      <c r="Q195" s="416">
        <v>5</v>
      </c>
      <c r="R195" s="416">
        <v>35704</v>
      </c>
      <c r="S195" s="415">
        <v>1.4831511709555742E-4</v>
      </c>
      <c r="T195" s="416">
        <v>0</v>
      </c>
      <c r="U195" s="416">
        <v>0</v>
      </c>
      <c r="V195" s="415">
        <v>0</v>
      </c>
      <c r="W195" s="415">
        <v>0</v>
      </c>
      <c r="X195" s="415">
        <v>1.5449491364120565E-6</v>
      </c>
      <c r="Y195" s="415">
        <v>1.5449491364120565E-6</v>
      </c>
      <c r="Z195" s="310" t="s">
        <v>542</v>
      </c>
      <c r="AA195" s="310" t="s">
        <v>542</v>
      </c>
      <c r="AB195" s="415">
        <v>2.4749646737275</v>
      </c>
      <c r="AC195" s="415">
        <v>7.1551802524652768</v>
      </c>
      <c r="AD195" s="415">
        <v>0.70349604896717344</v>
      </c>
    </row>
    <row r="196" spans="1:30" s="376" customFormat="1" x14ac:dyDescent="0.2">
      <c r="A196" s="418"/>
      <c r="B196" s="417" t="s">
        <v>734</v>
      </c>
      <c r="C196" s="310" t="s">
        <v>556</v>
      </c>
      <c r="D196" s="310" t="s">
        <v>541</v>
      </c>
      <c r="E196" s="322">
        <v>2563</v>
      </c>
      <c r="F196" s="322">
        <v>11.67</v>
      </c>
      <c r="G196" s="322">
        <v>1.93</v>
      </c>
      <c r="H196" s="322">
        <v>13.6</v>
      </c>
      <c r="I196" s="415">
        <v>6.602394076204023</v>
      </c>
      <c r="J196" s="415">
        <v>0.78880868467757692</v>
      </c>
      <c r="K196" s="415">
        <v>4.5928100955763895</v>
      </c>
      <c r="L196" s="322">
        <v>4</v>
      </c>
      <c r="M196" s="416">
        <v>45530.037499999999</v>
      </c>
      <c r="N196" s="416">
        <v>45243.154200000004</v>
      </c>
      <c r="O196" s="415">
        <v>3.2318790984603809E-4</v>
      </c>
      <c r="P196" s="415">
        <v>3.2164296070962602E-4</v>
      </c>
      <c r="Q196" s="416">
        <v>9</v>
      </c>
      <c r="R196" s="416">
        <v>265097</v>
      </c>
      <c r="S196" s="415">
        <v>1.0351159213960778E-3</v>
      </c>
      <c r="T196" s="416">
        <v>0</v>
      </c>
      <c r="U196" s="416">
        <v>0</v>
      </c>
      <c r="V196" s="415">
        <v>0</v>
      </c>
      <c r="W196" s="415">
        <v>0</v>
      </c>
      <c r="X196" s="415">
        <v>0</v>
      </c>
      <c r="Y196" s="415">
        <v>0</v>
      </c>
      <c r="Z196" s="310" t="s">
        <v>542</v>
      </c>
      <c r="AA196" s="310" t="s">
        <v>542</v>
      </c>
      <c r="AB196" s="415">
        <v>2.6642411513436111</v>
      </c>
      <c r="AC196" s="415">
        <v>0.78880868467757692</v>
      </c>
      <c r="AD196" s="415">
        <v>4.5928100955763895</v>
      </c>
    </row>
    <row r="197" spans="1:30" s="376" customFormat="1" x14ac:dyDescent="0.2">
      <c r="A197" s="418"/>
      <c r="B197" s="417" t="s">
        <v>735</v>
      </c>
      <c r="C197" s="310" t="s">
        <v>556</v>
      </c>
      <c r="D197" s="310" t="s">
        <v>856</v>
      </c>
      <c r="E197" s="322">
        <v>1812</v>
      </c>
      <c r="F197" s="322">
        <v>11.16</v>
      </c>
      <c r="G197" s="322">
        <v>0.22</v>
      </c>
      <c r="H197" s="322">
        <v>11.38</v>
      </c>
      <c r="I197" s="415">
        <v>3.3514859040870806</v>
      </c>
      <c r="J197" s="415">
        <v>1.1562150278263037</v>
      </c>
      <c r="K197" s="415">
        <v>0.7418109542587451</v>
      </c>
      <c r="L197" s="322">
        <v>6</v>
      </c>
      <c r="M197" s="416">
        <v>119586.5301</v>
      </c>
      <c r="N197" s="416">
        <v>119586.5301</v>
      </c>
      <c r="O197" s="415">
        <v>3.6105615812863402E-3</v>
      </c>
      <c r="P197" s="415">
        <v>3.6105615812863402E-3</v>
      </c>
      <c r="Q197" s="416">
        <v>7</v>
      </c>
      <c r="R197" s="416">
        <v>76725</v>
      </c>
      <c r="S197" s="415">
        <v>5.1446806242521476E-4</v>
      </c>
      <c r="T197" s="416">
        <v>1</v>
      </c>
      <c r="U197" s="416">
        <v>0</v>
      </c>
      <c r="V197" s="415">
        <v>2.6387731249917926E-3</v>
      </c>
      <c r="W197" s="415">
        <v>2.6387731249917926E-3</v>
      </c>
      <c r="X197" s="415">
        <v>0</v>
      </c>
      <c r="Y197" s="415">
        <v>0</v>
      </c>
      <c r="Z197" s="310" t="s">
        <v>542</v>
      </c>
      <c r="AA197" s="310" t="s">
        <v>542</v>
      </c>
      <c r="AB197" s="415">
        <v>1.0511526483807203</v>
      </c>
      <c r="AC197" s="415">
        <v>1.1562150278263037</v>
      </c>
      <c r="AD197" s="415">
        <v>0.7418109542587451</v>
      </c>
    </row>
    <row r="198" spans="1:30" s="376" customFormat="1" x14ac:dyDescent="0.2">
      <c r="A198" s="418"/>
      <c r="B198" s="417" t="s">
        <v>736</v>
      </c>
      <c r="C198" s="310" t="s">
        <v>556</v>
      </c>
      <c r="D198" s="310" t="s">
        <v>541</v>
      </c>
      <c r="E198" s="322">
        <v>1674</v>
      </c>
      <c r="F198" s="322">
        <v>5.77</v>
      </c>
      <c r="G198" s="322">
        <v>2.84</v>
      </c>
      <c r="H198" s="322">
        <v>8.61</v>
      </c>
      <c r="I198" s="415">
        <v>6.6554917830515929</v>
      </c>
      <c r="J198" s="415">
        <v>2.6375664015881668</v>
      </c>
      <c r="K198" s="415">
        <v>1.2038241155353033</v>
      </c>
      <c r="L198" s="322">
        <v>11</v>
      </c>
      <c r="M198" s="416">
        <v>108946.96960000003</v>
      </c>
      <c r="N198" s="416">
        <v>108946.96960000003</v>
      </c>
      <c r="O198" s="415">
        <v>1.2288525431021497E-3</v>
      </c>
      <c r="P198" s="415">
        <v>1.2288525431021497E-3</v>
      </c>
      <c r="Q198" s="416">
        <v>4</v>
      </c>
      <c r="R198" s="416">
        <v>49725</v>
      </c>
      <c r="S198" s="415">
        <v>2.1938277737051202E-4</v>
      </c>
      <c r="T198" s="416">
        <v>1</v>
      </c>
      <c r="U198" s="416">
        <v>0</v>
      </c>
      <c r="V198" s="415">
        <v>2.6264135319004961E-3</v>
      </c>
      <c r="W198" s="415">
        <v>2.6264135319004961E-3</v>
      </c>
      <c r="X198" s="415">
        <v>0</v>
      </c>
      <c r="Y198" s="415">
        <v>0</v>
      </c>
      <c r="Z198" s="310" t="s">
        <v>542</v>
      </c>
      <c r="AA198" s="310" t="s">
        <v>542</v>
      </c>
      <c r="AB198" s="415">
        <v>2.4316157700224408</v>
      </c>
      <c r="AC198" s="415">
        <v>2.6375664015881668</v>
      </c>
      <c r="AD198" s="415">
        <v>1.2038241155353033</v>
      </c>
    </row>
    <row r="199" spans="1:30" s="376" customFormat="1" x14ac:dyDescent="0.2">
      <c r="A199" s="418"/>
      <c r="B199" s="417" t="s">
        <v>737</v>
      </c>
      <c r="C199" s="310" t="s">
        <v>556</v>
      </c>
      <c r="D199" s="310" t="s">
        <v>541</v>
      </c>
      <c r="E199" s="322">
        <v>1651.5</v>
      </c>
      <c r="F199" s="322">
        <v>8.7200000000000006</v>
      </c>
      <c r="G199" s="322">
        <v>0.52</v>
      </c>
      <c r="H199" s="322">
        <v>9.24</v>
      </c>
      <c r="I199" s="415">
        <v>3.5853451716675764</v>
      </c>
      <c r="J199" s="415">
        <v>4.5849621630356827</v>
      </c>
      <c r="K199" s="415">
        <v>3.9372253165195024E-3</v>
      </c>
      <c r="L199" s="322">
        <v>4</v>
      </c>
      <c r="M199" s="416">
        <v>256193.53599999999</v>
      </c>
      <c r="N199" s="416">
        <v>256193.53599999999</v>
      </c>
      <c r="O199" s="415">
        <v>8.3932451733857792E-4</v>
      </c>
      <c r="P199" s="415">
        <v>8.3932451733857792E-4</v>
      </c>
      <c r="Q199" s="416">
        <v>9</v>
      </c>
      <c r="R199" s="416">
        <v>220</v>
      </c>
      <c r="S199" s="415">
        <v>1.5449491364120565E-6</v>
      </c>
      <c r="T199" s="416">
        <v>0</v>
      </c>
      <c r="U199" s="416">
        <v>0</v>
      </c>
      <c r="V199" s="415">
        <v>0</v>
      </c>
      <c r="W199" s="415">
        <v>0</v>
      </c>
      <c r="X199" s="415">
        <v>0</v>
      </c>
      <c r="Y199" s="415">
        <v>0</v>
      </c>
      <c r="Z199" s="310" t="s">
        <v>542</v>
      </c>
      <c r="AA199" s="310" t="s">
        <v>542</v>
      </c>
      <c r="AB199" s="415">
        <v>1.7733620755178066</v>
      </c>
      <c r="AC199" s="415">
        <v>4.5849621630356827</v>
      </c>
      <c r="AD199" s="415">
        <v>3.9372253165195024E-3</v>
      </c>
    </row>
    <row r="200" spans="1:30" s="376" customFormat="1" x14ac:dyDescent="0.2">
      <c r="A200" s="418"/>
      <c r="B200" s="417" t="s">
        <v>738</v>
      </c>
      <c r="C200" s="310" t="s">
        <v>556</v>
      </c>
      <c r="D200" s="310" t="s">
        <v>541</v>
      </c>
      <c r="E200" s="322">
        <v>918</v>
      </c>
      <c r="F200" s="322">
        <v>3.25</v>
      </c>
      <c r="G200" s="322">
        <v>2.5499999999999998</v>
      </c>
      <c r="H200" s="322">
        <v>5.8</v>
      </c>
      <c r="I200" s="415">
        <v>9.2119990128842382</v>
      </c>
      <c r="J200" s="415">
        <v>1.0901541219350581</v>
      </c>
      <c r="K200" s="415">
        <v>0.62830043452572903</v>
      </c>
      <c r="L200" s="322">
        <v>2</v>
      </c>
      <c r="M200" s="416">
        <v>16184.8649</v>
      </c>
      <c r="N200" s="416">
        <v>16184.8649</v>
      </c>
      <c r="O200" s="415">
        <v>6.9028327414890681E-5</v>
      </c>
      <c r="P200" s="415">
        <v>6.9028327414890681E-5</v>
      </c>
      <c r="Q200" s="416">
        <v>8</v>
      </c>
      <c r="R200" s="416">
        <v>9328</v>
      </c>
      <c r="S200" s="415">
        <v>8.0337355093426939E-5</v>
      </c>
      <c r="T200" s="416">
        <v>0</v>
      </c>
      <c r="U200" s="416">
        <v>0</v>
      </c>
      <c r="V200" s="415">
        <v>0</v>
      </c>
      <c r="W200" s="415">
        <v>0</v>
      </c>
      <c r="X200" s="415">
        <v>1.5449491364120565E-6</v>
      </c>
      <c r="Y200" s="415">
        <v>1.5449491364120565E-6</v>
      </c>
      <c r="Z200" s="310" t="s">
        <v>542</v>
      </c>
      <c r="AA200" s="310" t="s">
        <v>542</v>
      </c>
      <c r="AB200" s="415">
        <v>3.7099901301111879</v>
      </c>
      <c r="AC200" s="415">
        <v>1.0901541219350581</v>
      </c>
      <c r="AD200" s="415">
        <v>0.62830043452572903</v>
      </c>
    </row>
    <row r="201" spans="1:30" s="376" customFormat="1" x14ac:dyDescent="0.2">
      <c r="A201" s="418"/>
      <c r="B201" s="417" t="s">
        <v>739</v>
      </c>
      <c r="C201" s="310" t="s">
        <v>556</v>
      </c>
      <c r="D201" s="310" t="s">
        <v>541</v>
      </c>
      <c r="E201" s="322">
        <v>2784.5</v>
      </c>
      <c r="F201" s="322">
        <v>14.52</v>
      </c>
      <c r="G201" s="322">
        <v>6.11</v>
      </c>
      <c r="H201" s="322">
        <v>20.63</v>
      </c>
      <c r="I201" s="415">
        <v>7.019482712198057</v>
      </c>
      <c r="J201" s="415">
        <v>9.3804847497250705</v>
      </c>
      <c r="K201" s="415">
        <v>1.054004868639592</v>
      </c>
      <c r="L201" s="322">
        <v>9</v>
      </c>
      <c r="M201" s="416">
        <v>507647.41800000001</v>
      </c>
      <c r="N201" s="416">
        <v>42258.784699999997</v>
      </c>
      <c r="O201" s="415">
        <v>5.0432547134466963E-3</v>
      </c>
      <c r="P201" s="415">
        <v>9.754036372737519E-4</v>
      </c>
      <c r="Q201" s="416">
        <v>10</v>
      </c>
      <c r="R201" s="416">
        <v>57040</v>
      </c>
      <c r="S201" s="415">
        <v>1.9157369291509502E-4</v>
      </c>
      <c r="T201" s="416">
        <v>1</v>
      </c>
      <c r="U201" s="416">
        <v>2</v>
      </c>
      <c r="V201" s="415">
        <v>3.0790836288692286E-3</v>
      </c>
      <c r="W201" s="415">
        <v>3.0790836288692286E-3</v>
      </c>
      <c r="X201" s="415">
        <v>4.5699595455068638E-3</v>
      </c>
      <c r="Y201" s="415">
        <v>4.5699595455068638E-3</v>
      </c>
      <c r="Z201" s="310" t="s">
        <v>542</v>
      </c>
      <c r="AA201" s="310" t="s">
        <v>542</v>
      </c>
      <c r="AB201" s="415">
        <v>3.0871773037099688</v>
      </c>
      <c r="AC201" s="415">
        <v>9.3804847497250705</v>
      </c>
      <c r="AD201" s="415">
        <v>1.054004868639592</v>
      </c>
    </row>
    <row r="202" spans="1:30" s="376" customFormat="1" x14ac:dyDescent="0.2">
      <c r="A202" s="418"/>
      <c r="B202" s="417" t="s">
        <v>740</v>
      </c>
      <c r="C202" s="310" t="s">
        <v>556</v>
      </c>
      <c r="D202" s="310" t="s">
        <v>541</v>
      </c>
      <c r="E202" s="322">
        <v>2505</v>
      </c>
      <c r="F202" s="322">
        <v>8.67</v>
      </c>
      <c r="G202" s="322">
        <v>3.07</v>
      </c>
      <c r="H202" s="322">
        <v>11.74</v>
      </c>
      <c r="I202" s="415">
        <v>5.5230844127546739</v>
      </c>
      <c r="J202" s="415">
        <v>0.53742225727071613</v>
      </c>
      <c r="K202" s="415">
        <v>0.41007373639214473</v>
      </c>
      <c r="L202" s="322">
        <v>7</v>
      </c>
      <c r="M202" s="416">
        <v>42494.593399999998</v>
      </c>
      <c r="N202" s="416">
        <v>42112.2601</v>
      </c>
      <c r="O202" s="415">
        <v>5.5788113315839358E-4</v>
      </c>
      <c r="P202" s="415">
        <v>5.5633618402198151E-4</v>
      </c>
      <c r="Q202" s="416">
        <v>10</v>
      </c>
      <c r="R202" s="416">
        <v>32425</v>
      </c>
      <c r="S202" s="415">
        <v>1.0351159213960778E-4</v>
      </c>
      <c r="T202" s="416">
        <v>0</v>
      </c>
      <c r="U202" s="416">
        <v>1</v>
      </c>
      <c r="V202" s="415">
        <v>0</v>
      </c>
      <c r="W202" s="415">
        <v>0</v>
      </c>
      <c r="X202" s="415">
        <v>2.1536590961584068E-3</v>
      </c>
      <c r="Y202" s="415">
        <v>2.1536590961584068E-3</v>
      </c>
      <c r="Z202" s="310" t="s">
        <v>542</v>
      </c>
      <c r="AA202" s="310" t="s">
        <v>542</v>
      </c>
      <c r="AB202" s="415">
        <v>1.9008198174167881</v>
      </c>
      <c r="AC202" s="415">
        <v>0.53742225727071613</v>
      </c>
      <c r="AD202" s="415">
        <v>0.41007373639214473</v>
      </c>
    </row>
    <row r="203" spans="1:30" s="376" customFormat="1" x14ac:dyDescent="0.2">
      <c r="A203" s="418"/>
      <c r="B203" s="417" t="s">
        <v>741</v>
      </c>
      <c r="C203" s="310" t="s">
        <v>556</v>
      </c>
      <c r="D203" s="310" t="s">
        <v>541</v>
      </c>
      <c r="E203" s="322">
        <v>2704.5</v>
      </c>
      <c r="F203" s="322">
        <v>13.49</v>
      </c>
      <c r="G203" s="322">
        <v>3.59</v>
      </c>
      <c r="H203" s="322">
        <v>17.079999999999998</v>
      </c>
      <c r="I203" s="415">
        <v>5.4241449482929918</v>
      </c>
      <c r="J203" s="415">
        <v>0.98637054295839399</v>
      </c>
      <c r="K203" s="415">
        <v>0.78540199495181096</v>
      </c>
      <c r="L203" s="322">
        <v>3</v>
      </c>
      <c r="M203" s="416">
        <v>81004.250599999985</v>
      </c>
      <c r="N203" s="416">
        <v>80699.417299999986</v>
      </c>
      <c r="O203" s="415">
        <v>3.8716425358486135E-3</v>
      </c>
      <c r="P203" s="415">
        <v>3.8700975867122013E-3</v>
      </c>
      <c r="Q203" s="416">
        <v>5</v>
      </c>
      <c r="R203" s="416">
        <v>64500</v>
      </c>
      <c r="S203" s="415">
        <v>3.7078779273889354E-4</v>
      </c>
      <c r="T203" s="416">
        <v>0</v>
      </c>
      <c r="U203" s="416">
        <v>0</v>
      </c>
      <c r="V203" s="415">
        <v>0</v>
      </c>
      <c r="W203" s="415">
        <v>0</v>
      </c>
      <c r="X203" s="415">
        <v>0</v>
      </c>
      <c r="Y203" s="415">
        <v>0</v>
      </c>
      <c r="Z203" s="310" t="s">
        <v>542</v>
      </c>
      <c r="AA203" s="310" t="s">
        <v>542</v>
      </c>
      <c r="AB203" s="415">
        <v>1.97592529799737</v>
      </c>
      <c r="AC203" s="415">
        <v>0.98637054295839399</v>
      </c>
      <c r="AD203" s="415">
        <v>0.78540199495181096</v>
      </c>
    </row>
    <row r="204" spans="1:30" s="376" customFormat="1" x14ac:dyDescent="0.2">
      <c r="A204" s="418"/>
      <c r="B204" s="417" t="s">
        <v>742</v>
      </c>
      <c r="C204" s="310" t="s">
        <v>556</v>
      </c>
      <c r="D204" s="310" t="s">
        <v>541</v>
      </c>
      <c r="E204" s="322">
        <v>695</v>
      </c>
      <c r="F204" s="322">
        <v>3.42</v>
      </c>
      <c r="G204" s="322">
        <v>1.06</v>
      </c>
      <c r="H204" s="322">
        <v>4.4800000000000004</v>
      </c>
      <c r="I204" s="415">
        <v>10.254345476280124</v>
      </c>
      <c r="J204" s="415">
        <v>6.2059786339227454</v>
      </c>
      <c r="K204" s="415">
        <v>0.43840200562277215</v>
      </c>
      <c r="L204" s="322">
        <v>5</v>
      </c>
      <c r="M204" s="416">
        <v>70921.101083434303</v>
      </c>
      <c r="N204" s="416">
        <v>54905.104799999994</v>
      </c>
      <c r="O204" s="415">
        <v>2.4323992919803171E-3</v>
      </c>
      <c r="P204" s="415">
        <v>1.3058373585695625E-3</v>
      </c>
      <c r="Q204" s="416">
        <v>4</v>
      </c>
      <c r="R204" s="416">
        <v>5010</v>
      </c>
      <c r="S204" s="415">
        <v>3.3988881001065239E-5</v>
      </c>
      <c r="T204" s="416">
        <v>1</v>
      </c>
      <c r="U204" s="416">
        <v>0</v>
      </c>
      <c r="V204" s="415">
        <v>1.0752845989427913E-3</v>
      </c>
      <c r="W204" s="415">
        <v>1.0752845989427913E-3</v>
      </c>
      <c r="X204" s="415">
        <v>0</v>
      </c>
      <c r="Y204" s="415">
        <v>0</v>
      </c>
      <c r="Z204" s="310" t="s">
        <v>542</v>
      </c>
      <c r="AA204" s="310" t="s">
        <v>542</v>
      </c>
      <c r="AB204" s="415">
        <v>3.6489747773392409</v>
      </c>
      <c r="AC204" s="415">
        <v>6.2059786339227454</v>
      </c>
      <c r="AD204" s="415">
        <v>0.43840200562277215</v>
      </c>
    </row>
    <row r="205" spans="1:30" s="376" customFormat="1" x14ac:dyDescent="0.2">
      <c r="A205" s="418"/>
      <c r="B205" s="417" t="s">
        <v>743</v>
      </c>
      <c r="C205" s="310" t="s">
        <v>556</v>
      </c>
      <c r="D205" s="310" t="s">
        <v>541</v>
      </c>
      <c r="E205" s="322">
        <v>953.5</v>
      </c>
      <c r="F205" s="322">
        <v>4</v>
      </c>
      <c r="G205" s="322">
        <v>0.96</v>
      </c>
      <c r="H205" s="322">
        <v>4.96</v>
      </c>
      <c r="I205" s="415">
        <v>6.0429519462394659</v>
      </c>
      <c r="J205" s="415">
        <v>3.7474135304328189</v>
      </c>
      <c r="K205" s="415">
        <v>0.83579565584783377</v>
      </c>
      <c r="L205" s="322">
        <v>6</v>
      </c>
      <c r="M205" s="416">
        <v>112449.89213053074</v>
      </c>
      <c r="N205" s="416">
        <v>89592.550900000017</v>
      </c>
      <c r="O205" s="415">
        <v>4.8027355648942649E-3</v>
      </c>
      <c r="P205" s="415">
        <v>3.1949548141001326E-3</v>
      </c>
      <c r="Q205" s="416">
        <v>9</v>
      </c>
      <c r="R205" s="416">
        <v>25080</v>
      </c>
      <c r="S205" s="415">
        <v>1.0196664300319572E-4</v>
      </c>
      <c r="T205" s="416">
        <v>2</v>
      </c>
      <c r="U205" s="416">
        <v>0</v>
      </c>
      <c r="V205" s="415">
        <v>3.1331568486436504E-3</v>
      </c>
      <c r="W205" s="415">
        <v>3.1331568486436504E-3</v>
      </c>
      <c r="X205" s="415">
        <v>0</v>
      </c>
      <c r="Y205" s="415">
        <v>0</v>
      </c>
      <c r="Z205" s="310" t="s">
        <v>542</v>
      </c>
      <c r="AA205" s="310" t="s">
        <v>542</v>
      </c>
      <c r="AB205" s="415">
        <v>1.9065338704567212</v>
      </c>
      <c r="AC205" s="415">
        <v>3.7474135304328189</v>
      </c>
      <c r="AD205" s="415">
        <v>0.83579565584783377</v>
      </c>
    </row>
    <row r="206" spans="1:30" s="376" customFormat="1" x14ac:dyDescent="0.2">
      <c r="A206" s="418"/>
      <c r="B206" s="417" t="s">
        <v>744</v>
      </c>
      <c r="C206" s="310" t="s">
        <v>556</v>
      </c>
      <c r="D206" s="310" t="s">
        <v>541</v>
      </c>
      <c r="E206" s="322">
        <v>2397.5</v>
      </c>
      <c r="F206" s="322">
        <v>10.75</v>
      </c>
      <c r="G206" s="322">
        <v>1.42</v>
      </c>
      <c r="H206" s="322">
        <v>12.17</v>
      </c>
      <c r="I206" s="415">
        <v>8.3902047042937813</v>
      </c>
      <c r="J206" s="415">
        <v>3.7464927530692713</v>
      </c>
      <c r="K206" s="415">
        <v>1.5171282456334338</v>
      </c>
      <c r="L206" s="322">
        <v>6</v>
      </c>
      <c r="M206" s="416">
        <v>205323.53863327202</v>
      </c>
      <c r="N206" s="416">
        <v>113751.6807</v>
      </c>
      <c r="O206" s="415">
        <v>9.2972812448827678E-3</v>
      </c>
      <c r="P206" s="415">
        <v>3.8025060619941739E-3</v>
      </c>
      <c r="Q206" s="416">
        <v>7</v>
      </c>
      <c r="R206" s="416">
        <v>83145</v>
      </c>
      <c r="S206" s="415">
        <v>3.4915850482912476E-4</v>
      </c>
      <c r="T206" s="416">
        <v>1</v>
      </c>
      <c r="U206" s="416">
        <v>1</v>
      </c>
      <c r="V206" s="415">
        <v>3.6908834868884031E-3</v>
      </c>
      <c r="W206" s="415">
        <v>3.6908834868884031E-3</v>
      </c>
      <c r="X206" s="415">
        <v>1.7087137448717339E-3</v>
      </c>
      <c r="Y206" s="415">
        <v>1.7087137448717339E-3</v>
      </c>
      <c r="Z206" s="310" t="s">
        <v>542</v>
      </c>
      <c r="AA206" s="310" t="s">
        <v>542</v>
      </c>
      <c r="AB206" s="415">
        <v>2.6247988229523056</v>
      </c>
      <c r="AC206" s="415">
        <v>3.7464927530692713</v>
      </c>
      <c r="AD206" s="415">
        <v>1.5171282456334338</v>
      </c>
    </row>
    <row r="207" spans="1:30" s="376" customFormat="1" x14ac:dyDescent="0.2">
      <c r="A207" s="418"/>
      <c r="B207" s="417" t="s">
        <v>745</v>
      </c>
      <c r="C207" s="310" t="s">
        <v>556</v>
      </c>
      <c r="D207" s="310" t="s">
        <v>541</v>
      </c>
      <c r="E207" s="322">
        <v>2250.5</v>
      </c>
      <c r="F207" s="322">
        <v>10.66</v>
      </c>
      <c r="G207" s="322">
        <v>1.1399999999999999</v>
      </c>
      <c r="H207" s="322">
        <v>11.8</v>
      </c>
      <c r="I207" s="415">
        <v>6.6011522040208428</v>
      </c>
      <c r="J207" s="415">
        <v>4.3385578043239512</v>
      </c>
      <c r="K207" s="415">
        <v>0.45118616068638268</v>
      </c>
      <c r="L207" s="322">
        <v>6</v>
      </c>
      <c r="M207" s="416">
        <v>279341.6890799033</v>
      </c>
      <c r="N207" s="416">
        <v>228869.77999999997</v>
      </c>
      <c r="O207" s="415">
        <v>7.1334925365669349E-3</v>
      </c>
      <c r="P207" s="415">
        <v>3.5833086785200313E-3</v>
      </c>
      <c r="Q207" s="416">
        <v>6</v>
      </c>
      <c r="R207" s="416">
        <v>29050</v>
      </c>
      <c r="S207" s="415">
        <v>1.2359593091296452E-4</v>
      </c>
      <c r="T207" s="416">
        <v>0</v>
      </c>
      <c r="U207" s="416">
        <v>0</v>
      </c>
      <c r="V207" s="415">
        <v>0</v>
      </c>
      <c r="W207" s="415">
        <v>0</v>
      </c>
      <c r="X207" s="415">
        <v>1.5449491364120565E-6</v>
      </c>
      <c r="Y207" s="415">
        <v>1.5449491364120565E-6</v>
      </c>
      <c r="Z207" s="310" t="s">
        <v>542</v>
      </c>
      <c r="AA207" s="310" t="s">
        <v>542</v>
      </c>
      <c r="AB207" s="415">
        <v>2.0972002505157401</v>
      </c>
      <c r="AC207" s="415">
        <v>4.3385578043239512</v>
      </c>
      <c r="AD207" s="415">
        <v>0.45118616068638268</v>
      </c>
    </row>
    <row r="208" spans="1:30" s="376" customFormat="1" x14ac:dyDescent="0.2">
      <c r="A208" s="418"/>
      <c r="B208" s="417" t="s">
        <v>746</v>
      </c>
      <c r="C208" s="310" t="s">
        <v>556</v>
      </c>
      <c r="D208" s="310" t="s">
        <v>541</v>
      </c>
      <c r="E208" s="322">
        <v>2561.5</v>
      </c>
      <c r="F208" s="322">
        <v>13.45</v>
      </c>
      <c r="G208" s="322">
        <v>4.46</v>
      </c>
      <c r="H208" s="322">
        <v>17.91</v>
      </c>
      <c r="I208" s="415">
        <v>7.5710142241860732</v>
      </c>
      <c r="J208" s="415">
        <v>1.0904174828656912</v>
      </c>
      <c r="K208" s="415">
        <v>1.4889950099875291</v>
      </c>
      <c r="L208" s="322">
        <v>2</v>
      </c>
      <c r="M208" s="416">
        <v>63486.823131037279</v>
      </c>
      <c r="N208" s="416">
        <v>5154.1634000000004</v>
      </c>
      <c r="O208" s="415">
        <v>4.1781919941296158E-3</v>
      </c>
      <c r="P208" s="415">
        <v>7.5084528029625952E-5</v>
      </c>
      <c r="Q208" s="416">
        <v>1</v>
      </c>
      <c r="R208" s="416">
        <v>86693</v>
      </c>
      <c r="S208" s="415">
        <v>4.6039484265079282E-4</v>
      </c>
      <c r="T208" s="416">
        <v>1</v>
      </c>
      <c r="U208" s="416">
        <v>0</v>
      </c>
      <c r="V208" s="415">
        <v>3.8268390108926638E-3</v>
      </c>
      <c r="W208" s="415">
        <v>3.8268390108926638E-3</v>
      </c>
      <c r="X208" s="415">
        <v>0</v>
      </c>
      <c r="Y208" s="415">
        <v>0</v>
      </c>
      <c r="Z208" s="310" t="s">
        <v>542</v>
      </c>
      <c r="AA208" s="310" t="s">
        <v>542</v>
      </c>
      <c r="AB208" s="415">
        <v>2.6397015109061095</v>
      </c>
      <c r="AC208" s="415">
        <v>1.0904174828656912</v>
      </c>
      <c r="AD208" s="415">
        <v>1.4889950099875291</v>
      </c>
    </row>
    <row r="209" spans="1:30" s="376" customFormat="1" x14ac:dyDescent="0.2">
      <c r="A209" s="418"/>
      <c r="B209" s="417" t="s">
        <v>747</v>
      </c>
      <c r="C209" s="310" t="s">
        <v>556</v>
      </c>
      <c r="D209" s="310" t="s">
        <v>541</v>
      </c>
      <c r="E209" s="322">
        <v>1665</v>
      </c>
      <c r="F209" s="322">
        <v>8.9</v>
      </c>
      <c r="G209" s="322">
        <v>1.36</v>
      </c>
      <c r="H209" s="322">
        <v>10.26</v>
      </c>
      <c r="I209" s="415">
        <v>5.8072673929539951</v>
      </c>
      <c r="J209" s="415">
        <v>6.2860331886935628</v>
      </c>
      <c r="K209" s="415">
        <v>0.64307326974029022</v>
      </c>
      <c r="L209" s="322">
        <v>6</v>
      </c>
      <c r="M209" s="416">
        <v>265537.5360879536</v>
      </c>
      <c r="N209" s="416">
        <v>228181.9804</v>
      </c>
      <c r="O209" s="415">
        <v>7.6893608716889295E-3</v>
      </c>
      <c r="P209" s="415">
        <v>5.0617786535922769E-3</v>
      </c>
      <c r="Q209" s="416">
        <v>2</v>
      </c>
      <c r="R209" s="416">
        <v>27165</v>
      </c>
      <c r="S209" s="415">
        <v>1.7612420155097445E-4</v>
      </c>
      <c r="T209" s="416">
        <v>0</v>
      </c>
      <c r="U209" s="416">
        <v>0</v>
      </c>
      <c r="V209" s="415">
        <v>0</v>
      </c>
      <c r="W209" s="415">
        <v>0</v>
      </c>
      <c r="X209" s="415">
        <v>0</v>
      </c>
      <c r="Y209" s="415">
        <v>0</v>
      </c>
      <c r="Z209" s="310" t="s">
        <v>542</v>
      </c>
      <c r="AA209" s="310" t="s">
        <v>542</v>
      </c>
      <c r="AB209" s="415">
        <v>2.3649188163833976</v>
      </c>
      <c r="AC209" s="415">
        <v>6.2860331886935628</v>
      </c>
      <c r="AD209" s="415">
        <v>0.64307326974029022</v>
      </c>
    </row>
    <row r="210" spans="1:30" s="376" customFormat="1" x14ac:dyDescent="0.2">
      <c r="A210" s="418"/>
      <c r="B210" s="417" t="s">
        <v>748</v>
      </c>
      <c r="C210" s="310" t="s">
        <v>556</v>
      </c>
      <c r="D210" s="310" t="s">
        <v>541</v>
      </c>
      <c r="E210" s="322">
        <v>1103.5</v>
      </c>
      <c r="F210" s="322">
        <v>5.08</v>
      </c>
      <c r="G210" s="322">
        <v>1.32</v>
      </c>
      <c r="H210" s="322">
        <v>6.4</v>
      </c>
      <c r="I210" s="415">
        <v>7.0781446613368413</v>
      </c>
      <c r="J210" s="415">
        <v>1.2587774271063159</v>
      </c>
      <c r="K210" s="415">
        <v>5.0538690626750462</v>
      </c>
      <c r="L210" s="322">
        <v>3</v>
      </c>
      <c r="M210" s="416">
        <v>28493.840239054429</v>
      </c>
      <c r="N210" s="416">
        <v>3484.4202999999993</v>
      </c>
      <c r="O210" s="415">
        <v>1.8185144769178011E-3</v>
      </c>
      <c r="P210" s="415">
        <v>5.9356945820951214E-5</v>
      </c>
      <c r="Q210" s="416">
        <v>2</v>
      </c>
      <c r="R210" s="416">
        <v>114400</v>
      </c>
      <c r="S210" s="415">
        <v>5.7935592615452117E-4</v>
      </c>
      <c r="T210" s="416">
        <v>1</v>
      </c>
      <c r="U210" s="416">
        <v>0</v>
      </c>
      <c r="V210" s="415">
        <v>1.7087137448717345E-3</v>
      </c>
      <c r="W210" s="415">
        <v>1.7087137448717345E-3</v>
      </c>
      <c r="X210" s="415">
        <v>0</v>
      </c>
      <c r="Y210" s="415">
        <v>0</v>
      </c>
      <c r="Z210" s="310" t="s">
        <v>542</v>
      </c>
      <c r="AA210" s="310" t="s">
        <v>542</v>
      </c>
      <c r="AB210" s="415">
        <v>2.9249708972003043</v>
      </c>
      <c r="AC210" s="415">
        <v>1.2587774271063159</v>
      </c>
      <c r="AD210" s="415">
        <v>5.0538690626750462</v>
      </c>
    </row>
    <row r="211" spans="1:30" s="376" customFormat="1" x14ac:dyDescent="0.2">
      <c r="A211" s="418"/>
      <c r="B211" s="417" t="s">
        <v>749</v>
      </c>
      <c r="C211" s="310" t="s">
        <v>556</v>
      </c>
      <c r="D211" s="310" t="s">
        <v>541</v>
      </c>
      <c r="E211" s="322">
        <v>1460.5</v>
      </c>
      <c r="F211" s="322">
        <v>7.03</v>
      </c>
      <c r="G211" s="322">
        <v>2.23</v>
      </c>
      <c r="H211" s="322">
        <v>9.26</v>
      </c>
      <c r="I211" s="415">
        <v>4.4457549419743501</v>
      </c>
      <c r="J211" s="415">
        <v>0.98910324940900252</v>
      </c>
      <c r="K211" s="415">
        <v>1.7643031768403712</v>
      </c>
      <c r="L211" s="322">
        <v>3</v>
      </c>
      <c r="M211" s="416">
        <v>57637.319031444509</v>
      </c>
      <c r="N211" s="416">
        <v>24449.999999999996</v>
      </c>
      <c r="O211" s="415">
        <v>2.6881826484855395E-3</v>
      </c>
      <c r="P211" s="415">
        <v>3.5379335223836091E-4</v>
      </c>
      <c r="Q211" s="416">
        <v>2</v>
      </c>
      <c r="R211" s="416">
        <v>102810</v>
      </c>
      <c r="S211" s="415">
        <v>2.6264135319004962E-4</v>
      </c>
      <c r="T211" s="416">
        <v>1</v>
      </c>
      <c r="U211" s="416">
        <v>0</v>
      </c>
      <c r="V211" s="415">
        <v>2.2633504848436625E-3</v>
      </c>
      <c r="W211" s="415">
        <v>2.2633504848436625E-3</v>
      </c>
      <c r="X211" s="415">
        <v>0</v>
      </c>
      <c r="Y211" s="415">
        <v>0</v>
      </c>
      <c r="Z211" s="310" t="s">
        <v>542</v>
      </c>
      <c r="AA211" s="310" t="s">
        <v>542</v>
      </c>
      <c r="AB211" s="415">
        <v>1.5038020366357527</v>
      </c>
      <c r="AC211" s="415">
        <v>0.98910324940900252</v>
      </c>
      <c r="AD211" s="415">
        <v>1.7643031768403712</v>
      </c>
    </row>
    <row r="212" spans="1:30" s="376" customFormat="1" x14ac:dyDescent="0.2">
      <c r="A212" s="418"/>
      <c r="B212" s="417" t="s">
        <v>750</v>
      </c>
      <c r="C212" s="310" t="s">
        <v>556</v>
      </c>
      <c r="D212" s="310" t="s">
        <v>541</v>
      </c>
      <c r="E212" s="322">
        <v>1154</v>
      </c>
      <c r="F212" s="322">
        <v>8.35</v>
      </c>
      <c r="G212" s="322">
        <v>1.04</v>
      </c>
      <c r="H212" s="322">
        <v>9.39</v>
      </c>
      <c r="I212" s="415">
        <v>6.7731605797519929</v>
      </c>
      <c r="J212" s="415">
        <v>1.9998060303967804</v>
      </c>
      <c r="K212" s="415">
        <v>6.5290299992989027</v>
      </c>
      <c r="L212" s="322">
        <v>4</v>
      </c>
      <c r="M212" s="416">
        <v>40803.022863720034</v>
      </c>
      <c r="N212" s="416">
        <v>14615.623</v>
      </c>
      <c r="O212" s="415">
        <v>2.0494412713698627E-3</v>
      </c>
      <c r="P212" s="415">
        <v>2.074248710546827E-4</v>
      </c>
      <c r="Q212" s="416">
        <v>2</v>
      </c>
      <c r="R212" s="416">
        <v>133215</v>
      </c>
      <c r="S212" s="415">
        <v>8.6671646552716371E-4</v>
      </c>
      <c r="T212" s="416">
        <v>2</v>
      </c>
      <c r="U212" s="416">
        <v>0</v>
      </c>
      <c r="V212" s="415">
        <v>3.5657426068390263E-3</v>
      </c>
      <c r="W212" s="415">
        <v>3.5657426068390263E-3</v>
      </c>
      <c r="X212" s="415">
        <v>0</v>
      </c>
      <c r="Y212" s="415">
        <v>0</v>
      </c>
      <c r="Z212" s="310" t="s">
        <v>542</v>
      </c>
      <c r="AA212" s="310" t="s">
        <v>542</v>
      </c>
      <c r="AB212" s="415">
        <v>3.3935370427613707</v>
      </c>
      <c r="AC212" s="415">
        <v>1.9998060303967804</v>
      </c>
      <c r="AD212" s="415">
        <v>6.5290299992989027</v>
      </c>
    </row>
    <row r="213" spans="1:30" s="376" customFormat="1" x14ac:dyDescent="0.2">
      <c r="A213" s="418"/>
      <c r="B213" s="417" t="s">
        <v>751</v>
      </c>
      <c r="C213" s="310" t="s">
        <v>556</v>
      </c>
      <c r="D213" s="310" t="s">
        <v>541</v>
      </c>
      <c r="E213" s="322">
        <v>2453</v>
      </c>
      <c r="F213" s="322">
        <v>15.86</v>
      </c>
      <c r="G213" s="322">
        <v>6.52</v>
      </c>
      <c r="H213" s="322">
        <v>22.38</v>
      </c>
      <c r="I213" s="415">
        <v>5.6612256662514895</v>
      </c>
      <c r="J213" s="415">
        <v>2.1176628163195148</v>
      </c>
      <c r="K213" s="415">
        <v>1.2457927898762249</v>
      </c>
      <c r="L213" s="322">
        <v>7</v>
      </c>
      <c r="M213" s="416">
        <v>163908.18659650211</v>
      </c>
      <c r="N213" s="416">
        <v>109245.38740000001</v>
      </c>
      <c r="O213" s="415">
        <v>9.5142074242271727E-3</v>
      </c>
      <c r="P213" s="415">
        <v>5.6692372045381335E-3</v>
      </c>
      <c r="Q213" s="416">
        <v>3</v>
      </c>
      <c r="R213" s="416">
        <v>96425</v>
      </c>
      <c r="S213" s="415">
        <v>4.8511402883338574E-4</v>
      </c>
      <c r="T213" s="416">
        <v>4</v>
      </c>
      <c r="U213" s="416">
        <v>0</v>
      </c>
      <c r="V213" s="415">
        <v>1.5293451501342948E-2</v>
      </c>
      <c r="W213" s="415">
        <v>1.1438803405994865E-2</v>
      </c>
      <c r="X213" s="415">
        <v>0</v>
      </c>
      <c r="Y213" s="415">
        <v>0</v>
      </c>
      <c r="Z213" s="310" t="s">
        <v>542</v>
      </c>
      <c r="AA213" s="310" t="s">
        <v>542</v>
      </c>
      <c r="AB213" s="415">
        <v>1.9015378046562901</v>
      </c>
      <c r="AC213" s="415">
        <v>2.1176628163195148</v>
      </c>
      <c r="AD213" s="415">
        <v>1.2457927898762249</v>
      </c>
    </row>
    <row r="214" spans="1:30" s="376" customFormat="1" x14ac:dyDescent="0.2">
      <c r="A214" s="418"/>
      <c r="B214" s="417" t="s">
        <v>752</v>
      </c>
      <c r="C214" s="310" t="s">
        <v>556</v>
      </c>
      <c r="D214" s="310" t="s">
        <v>541</v>
      </c>
      <c r="E214" s="322">
        <v>2216.5</v>
      </c>
      <c r="F214" s="322">
        <v>7.04</v>
      </c>
      <c r="G214" s="322">
        <v>1.19</v>
      </c>
      <c r="H214" s="322">
        <v>8.23</v>
      </c>
      <c r="I214" s="415">
        <v>5.1262672132774387</v>
      </c>
      <c r="J214" s="415">
        <v>2.7084486229652467</v>
      </c>
      <c r="K214" s="415">
        <v>0.16515067825127119</v>
      </c>
      <c r="L214" s="322">
        <v>3</v>
      </c>
      <c r="M214" s="416">
        <v>208114.27109694248</v>
      </c>
      <c r="N214" s="416">
        <v>158389.92620000002</v>
      </c>
      <c r="O214" s="415">
        <v>6.9313579470044618E-3</v>
      </c>
      <c r="P214" s="415">
        <v>3.4337576021153445E-3</v>
      </c>
      <c r="Q214" s="416">
        <v>2</v>
      </c>
      <c r="R214" s="416">
        <v>12690</v>
      </c>
      <c r="S214" s="415">
        <v>7.2612609411366655E-5</v>
      </c>
      <c r="T214" s="416">
        <v>0</v>
      </c>
      <c r="U214" s="416">
        <v>0</v>
      </c>
      <c r="V214" s="415">
        <v>0</v>
      </c>
      <c r="W214" s="415">
        <v>0</v>
      </c>
      <c r="X214" s="415">
        <v>0</v>
      </c>
      <c r="Y214" s="415">
        <v>0</v>
      </c>
      <c r="Z214" s="310" t="s">
        <v>542</v>
      </c>
      <c r="AA214" s="310" t="s">
        <v>542</v>
      </c>
      <c r="AB214" s="415">
        <v>1.7307634909879084</v>
      </c>
      <c r="AC214" s="415">
        <v>2.7084486229652467</v>
      </c>
      <c r="AD214" s="415">
        <v>0.16515067825127119</v>
      </c>
    </row>
    <row r="215" spans="1:30" s="376" customFormat="1" x14ac:dyDescent="0.2">
      <c r="A215" s="418"/>
      <c r="B215" s="417" t="s">
        <v>753</v>
      </c>
      <c r="C215" s="310" t="s">
        <v>556</v>
      </c>
      <c r="D215" s="310" t="s">
        <v>541</v>
      </c>
      <c r="E215" s="322">
        <v>2</v>
      </c>
      <c r="F215" s="322">
        <v>4.32</v>
      </c>
      <c r="G215" s="322">
        <v>0.45</v>
      </c>
      <c r="H215" s="322">
        <v>4.7700000000000005</v>
      </c>
      <c r="I215" s="415">
        <v>4.0380787834783574</v>
      </c>
      <c r="J215" s="415">
        <v>0.378768748457529</v>
      </c>
      <c r="K215" s="415">
        <v>0</v>
      </c>
      <c r="L215" s="322">
        <v>1</v>
      </c>
      <c r="M215" s="416">
        <v>17.834070539857841</v>
      </c>
      <c r="N215" s="416">
        <v>0</v>
      </c>
      <c r="O215" s="415">
        <v>3.0388930789885039E-6</v>
      </c>
      <c r="P215" s="415">
        <v>0</v>
      </c>
      <c r="Q215" s="416">
        <v>3</v>
      </c>
      <c r="R215" s="416">
        <v>0</v>
      </c>
      <c r="S215" s="415">
        <v>0</v>
      </c>
      <c r="T215" s="416">
        <v>0</v>
      </c>
      <c r="U215" s="416">
        <v>0</v>
      </c>
      <c r="V215" s="415">
        <v>0</v>
      </c>
      <c r="W215" s="415">
        <v>0</v>
      </c>
      <c r="X215" s="415">
        <v>0</v>
      </c>
      <c r="Y215" s="415">
        <v>0</v>
      </c>
      <c r="Z215" s="310" t="s">
        <v>542</v>
      </c>
      <c r="AA215" s="310" t="s">
        <v>542</v>
      </c>
      <c r="AB215" s="415">
        <v>2.5486189321344801</v>
      </c>
      <c r="AC215" s="415">
        <v>0.378768748457529</v>
      </c>
      <c r="AD215" s="415">
        <v>0</v>
      </c>
    </row>
    <row r="216" spans="1:30" s="376" customFormat="1" x14ac:dyDescent="0.2">
      <c r="A216" s="418"/>
      <c r="B216" s="417" t="s">
        <v>754</v>
      </c>
      <c r="C216" s="310" t="s">
        <v>556</v>
      </c>
      <c r="D216" s="310" t="s">
        <v>856</v>
      </c>
      <c r="E216" s="322">
        <v>2894</v>
      </c>
      <c r="F216" s="322">
        <v>69.709999999999994</v>
      </c>
      <c r="G216" s="322">
        <v>2.92</v>
      </c>
      <c r="H216" s="322">
        <v>72.63</v>
      </c>
      <c r="I216" s="415">
        <v>8.3645843517819571</v>
      </c>
      <c r="J216" s="415">
        <v>25.29721606684878</v>
      </c>
      <c r="K216" s="415">
        <v>10.7765432545376</v>
      </c>
      <c r="L216" s="322">
        <v>42</v>
      </c>
      <c r="M216" s="416">
        <v>1453472.6931811492</v>
      </c>
      <c r="N216" s="416">
        <v>1102625.2966</v>
      </c>
      <c r="O216" s="415">
        <v>3.0175061261933315E-2</v>
      </c>
      <c r="P216" s="415">
        <v>1.7384416561545754E-2</v>
      </c>
      <c r="Q216" s="416">
        <v>3</v>
      </c>
      <c r="R216" s="416">
        <v>619175.30000000005</v>
      </c>
      <c r="S216" s="415">
        <v>2.6511327180830887E-3</v>
      </c>
      <c r="T216" s="416">
        <v>0</v>
      </c>
      <c r="U216" s="416">
        <v>6</v>
      </c>
      <c r="V216" s="415">
        <v>0</v>
      </c>
      <c r="W216" s="415">
        <v>0</v>
      </c>
      <c r="X216" s="415">
        <v>2.4002329783297711E-2</v>
      </c>
      <c r="Y216" s="415">
        <v>2.4002329783297711E-2</v>
      </c>
      <c r="Z216" s="310" t="s">
        <v>545</v>
      </c>
      <c r="AA216" s="310" t="s">
        <v>542</v>
      </c>
      <c r="AB216" s="415">
        <v>3.0221473154983878</v>
      </c>
      <c r="AC216" s="415">
        <v>25.29721606684878</v>
      </c>
      <c r="AD216" s="415">
        <v>10.7765432545376</v>
      </c>
    </row>
    <row r="217" spans="1:30" s="376" customFormat="1" x14ac:dyDescent="0.2">
      <c r="A217" s="418"/>
      <c r="B217" s="417" t="s">
        <v>755</v>
      </c>
      <c r="C217" s="310" t="s">
        <v>556</v>
      </c>
      <c r="D217" s="310" t="s">
        <v>856</v>
      </c>
      <c r="E217" s="322">
        <v>5014.5</v>
      </c>
      <c r="F217" s="322">
        <v>117.07</v>
      </c>
      <c r="G217" s="322">
        <v>3.16</v>
      </c>
      <c r="H217" s="322">
        <v>120.22999999999999</v>
      </c>
      <c r="I217" s="415">
        <v>11.939052735428783</v>
      </c>
      <c r="J217" s="415">
        <v>9.8321107444678706</v>
      </c>
      <c r="K217" s="415">
        <v>5.1613411498260451</v>
      </c>
      <c r="L217" s="322">
        <v>72</v>
      </c>
      <c r="M217" s="416">
        <v>638124.86440938734</v>
      </c>
      <c r="N217" s="416">
        <v>570729.66130000004</v>
      </c>
      <c r="O217" s="415">
        <v>1.7661768728371812E-2</v>
      </c>
      <c r="P217" s="415">
        <v>9.9978447959547054E-3</v>
      </c>
      <c r="Q217" s="416">
        <v>8</v>
      </c>
      <c r="R217" s="416">
        <v>334982</v>
      </c>
      <c r="S217" s="415">
        <v>1.7612420155097444E-3</v>
      </c>
      <c r="T217" s="416">
        <v>0</v>
      </c>
      <c r="U217" s="416">
        <v>1</v>
      </c>
      <c r="V217" s="415">
        <v>0</v>
      </c>
      <c r="W217" s="415">
        <v>0</v>
      </c>
      <c r="X217" s="415">
        <v>6.5660338297512401E-4</v>
      </c>
      <c r="Y217" s="415">
        <v>6.5660338297512401E-4</v>
      </c>
      <c r="Z217" s="310" t="s">
        <v>542</v>
      </c>
      <c r="AA217" s="310" t="s">
        <v>542</v>
      </c>
      <c r="AB217" s="415">
        <v>4.6357497171434954</v>
      </c>
      <c r="AC217" s="415">
        <v>9.8321107444678706</v>
      </c>
      <c r="AD217" s="415">
        <v>5.1613411498260451</v>
      </c>
    </row>
    <row r="218" spans="1:30" s="376" customFormat="1" x14ac:dyDescent="0.2">
      <c r="A218" s="418"/>
      <c r="B218" s="417" t="s">
        <v>756</v>
      </c>
      <c r="C218" s="310" t="s">
        <v>556</v>
      </c>
      <c r="D218" s="310" t="s">
        <v>856</v>
      </c>
      <c r="E218" s="322">
        <v>2064.5</v>
      </c>
      <c r="F218" s="322">
        <v>32.729999999999997</v>
      </c>
      <c r="G218" s="322">
        <v>4.79</v>
      </c>
      <c r="H218" s="322">
        <v>37.519999999999996</v>
      </c>
      <c r="I218" s="415">
        <v>5.9089234676826923</v>
      </c>
      <c r="J218" s="415">
        <v>0.70038927523832306</v>
      </c>
      <c r="K218" s="415">
        <v>5.5108845413494425</v>
      </c>
      <c r="L218" s="322">
        <v>11</v>
      </c>
      <c r="M218" s="416">
        <v>32056.158097544499</v>
      </c>
      <c r="N218" s="416">
        <v>13802.9869</v>
      </c>
      <c r="O218" s="415">
        <v>3.2863231214561596E-3</v>
      </c>
      <c r="P218" s="415">
        <v>1.760160551114256E-4</v>
      </c>
      <c r="Q218" s="416">
        <v>3</v>
      </c>
      <c r="R218" s="416">
        <v>252228</v>
      </c>
      <c r="S218" s="415">
        <v>1.1278128695808012E-3</v>
      </c>
      <c r="T218" s="416">
        <v>2</v>
      </c>
      <c r="U218" s="416">
        <v>4</v>
      </c>
      <c r="V218" s="415">
        <v>6.272493493832949E-3</v>
      </c>
      <c r="W218" s="415">
        <v>6.272493493832949E-3</v>
      </c>
      <c r="X218" s="415">
        <v>6.1875212913302859E-3</v>
      </c>
      <c r="Y218" s="415">
        <v>6.1875212913302859E-3</v>
      </c>
      <c r="Z218" s="310" t="s">
        <v>542</v>
      </c>
      <c r="AA218" s="310" t="s">
        <v>542</v>
      </c>
      <c r="AB218" s="415">
        <v>2.7064135152994728</v>
      </c>
      <c r="AC218" s="415">
        <v>0.70038927523832306</v>
      </c>
      <c r="AD218" s="415">
        <v>5.5108845413494425</v>
      </c>
    </row>
    <row r="219" spans="1:30" s="376" customFormat="1" x14ac:dyDescent="0.2">
      <c r="A219" s="418"/>
      <c r="B219" s="417" t="s">
        <v>757</v>
      </c>
      <c r="C219" s="310" t="s">
        <v>556</v>
      </c>
      <c r="D219" s="310" t="s">
        <v>541</v>
      </c>
      <c r="E219" s="322">
        <v>3183</v>
      </c>
      <c r="F219" s="322">
        <v>17.71</v>
      </c>
      <c r="G219" s="322">
        <v>6.19</v>
      </c>
      <c r="H219" s="322">
        <v>23.900000000000002</v>
      </c>
      <c r="I219" s="415">
        <v>10.061510339249365</v>
      </c>
      <c r="J219" s="415">
        <v>2.5466730038927898</v>
      </c>
      <c r="K219" s="415">
        <v>2.3616844793937801</v>
      </c>
      <c r="L219" s="322">
        <v>10</v>
      </c>
      <c r="M219" s="416">
        <v>90256.142294055113</v>
      </c>
      <c r="N219" s="416">
        <v>62042.642700000004</v>
      </c>
      <c r="O219" s="415">
        <v>5.4632516129271818E-3</v>
      </c>
      <c r="P219" s="415">
        <v>6.5572276196736916E-4</v>
      </c>
      <c r="Q219" s="416">
        <v>8</v>
      </c>
      <c r="R219" s="416">
        <v>83700</v>
      </c>
      <c r="S219" s="415">
        <v>3.5997314878400918E-4</v>
      </c>
      <c r="T219" s="416">
        <v>2</v>
      </c>
      <c r="U219" s="416">
        <v>4</v>
      </c>
      <c r="V219" s="415">
        <v>9.7022805766677142E-3</v>
      </c>
      <c r="W219" s="415">
        <v>9.7022805766677142E-3</v>
      </c>
      <c r="X219" s="415">
        <v>1.0661693990379601E-2</v>
      </c>
      <c r="Y219" s="415">
        <v>1.0661693990379601E-2</v>
      </c>
      <c r="Z219" s="310" t="s">
        <v>542</v>
      </c>
      <c r="AA219" s="310" t="s">
        <v>542</v>
      </c>
      <c r="AB219" s="415">
        <v>5.3887037261006467</v>
      </c>
      <c r="AC219" s="415">
        <v>2.5466730038927898</v>
      </c>
      <c r="AD219" s="415">
        <v>2.3616844793937801</v>
      </c>
    </row>
    <row r="220" spans="1:30" s="376" customFormat="1" x14ac:dyDescent="0.2">
      <c r="A220" s="418"/>
      <c r="B220" s="417" t="s">
        <v>758</v>
      </c>
      <c r="C220" s="310" t="s">
        <v>556</v>
      </c>
      <c r="D220" s="310" t="s">
        <v>856</v>
      </c>
      <c r="E220" s="322">
        <v>3907</v>
      </c>
      <c r="F220" s="322">
        <v>108.42</v>
      </c>
      <c r="G220" s="322">
        <v>5.19</v>
      </c>
      <c r="H220" s="322">
        <v>113.61</v>
      </c>
      <c r="I220" s="415">
        <v>10.600542852645859</v>
      </c>
      <c r="J220" s="415">
        <v>22.425881438291032</v>
      </c>
      <c r="K220" s="415">
        <v>3.2513157739964704</v>
      </c>
      <c r="L220" s="322">
        <v>41</v>
      </c>
      <c r="M220" s="416">
        <v>1265983.940947324</v>
      </c>
      <c r="N220" s="416">
        <v>849772.93440000026</v>
      </c>
      <c r="O220" s="415">
        <v>2.7275416591372306E-2</v>
      </c>
      <c r="P220" s="415">
        <v>1.4168141449363132E-2</v>
      </c>
      <c r="Q220" s="416">
        <v>3</v>
      </c>
      <c r="R220" s="416">
        <v>183543</v>
      </c>
      <c r="S220" s="415">
        <v>7.8792405957014879E-4</v>
      </c>
      <c r="T220" s="416">
        <v>0</v>
      </c>
      <c r="U220" s="416">
        <v>8</v>
      </c>
      <c r="V220" s="415">
        <v>0</v>
      </c>
      <c r="W220" s="415">
        <v>0</v>
      </c>
      <c r="X220" s="415">
        <v>1.9960742842443771E-2</v>
      </c>
      <c r="Y220" s="415">
        <v>1.9707371184072193E-2</v>
      </c>
      <c r="Z220" s="310" t="s">
        <v>542</v>
      </c>
      <c r="AA220" s="310" t="s">
        <v>542</v>
      </c>
      <c r="AB220" s="415">
        <v>4.1525606737399556</v>
      </c>
      <c r="AC220" s="415">
        <v>22.425881438291032</v>
      </c>
      <c r="AD220" s="415">
        <v>3.2513157739964704</v>
      </c>
    </row>
    <row r="221" spans="1:30" s="376" customFormat="1" x14ac:dyDescent="0.2">
      <c r="A221" s="418"/>
      <c r="B221" s="417" t="s">
        <v>759</v>
      </c>
      <c r="C221" s="310" t="s">
        <v>556</v>
      </c>
      <c r="D221" s="310" t="s">
        <v>541</v>
      </c>
      <c r="E221" s="322">
        <v>2004.5</v>
      </c>
      <c r="F221" s="322">
        <v>9.0399999999999991</v>
      </c>
      <c r="G221" s="322">
        <v>3.44</v>
      </c>
      <c r="H221" s="322">
        <v>12.479999999999999</v>
      </c>
      <c r="I221" s="415">
        <v>6.30419740529174</v>
      </c>
      <c r="J221" s="415">
        <v>16.131879840803123</v>
      </c>
      <c r="K221" s="415">
        <v>0.85277000890289334</v>
      </c>
      <c r="L221" s="322">
        <v>13</v>
      </c>
      <c r="M221" s="416">
        <v>992103.88430447213</v>
      </c>
      <c r="N221" s="416">
        <v>661832.63987438905</v>
      </c>
      <c r="O221" s="415">
        <v>1.8474847005955499E-2</v>
      </c>
      <c r="P221" s="415">
        <v>1.3554053994369982E-2</v>
      </c>
      <c r="Q221" s="416">
        <v>6</v>
      </c>
      <c r="R221" s="416">
        <v>52445</v>
      </c>
      <c r="S221" s="415">
        <v>5.082882658795666E-4</v>
      </c>
      <c r="T221" s="416">
        <v>1</v>
      </c>
      <c r="U221" s="416">
        <v>0</v>
      </c>
      <c r="V221" s="415">
        <v>3.1501512891441833E-3</v>
      </c>
      <c r="W221" s="415">
        <v>3.1501512891441833E-3</v>
      </c>
      <c r="X221" s="415">
        <v>0</v>
      </c>
      <c r="Y221" s="415">
        <v>0</v>
      </c>
      <c r="Z221" s="310" t="s">
        <v>545</v>
      </c>
      <c r="AA221" s="310" t="s">
        <v>542</v>
      </c>
      <c r="AB221" s="415">
        <v>1.9556230140290016</v>
      </c>
      <c r="AC221" s="415">
        <v>16.131879840803123</v>
      </c>
      <c r="AD221" s="415">
        <v>0.85277000890289334</v>
      </c>
    </row>
    <row r="222" spans="1:30" s="376" customFormat="1" x14ac:dyDescent="0.2">
      <c r="A222" s="418"/>
      <c r="B222" s="417" t="s">
        <v>760</v>
      </c>
      <c r="C222" s="310" t="s">
        <v>556</v>
      </c>
      <c r="D222" s="310" t="s">
        <v>541</v>
      </c>
      <c r="E222" s="322">
        <v>563</v>
      </c>
      <c r="F222" s="322">
        <v>3.53</v>
      </c>
      <c r="G222" s="322">
        <v>1.76</v>
      </c>
      <c r="H222" s="322">
        <v>5.29</v>
      </c>
      <c r="I222" s="415">
        <v>3.4814004725783487</v>
      </c>
      <c r="J222" s="415">
        <v>0.8602893754682357</v>
      </c>
      <c r="K222" s="415">
        <v>8.6416596958348055</v>
      </c>
      <c r="L222" s="322">
        <v>3</v>
      </c>
      <c r="M222" s="416">
        <v>21913.255554293693</v>
      </c>
      <c r="N222" s="416">
        <v>3506.1958</v>
      </c>
      <c r="O222" s="415">
        <v>9.5429240084681215E-4</v>
      </c>
      <c r="P222" s="415">
        <v>4.7028251712383004E-5</v>
      </c>
      <c r="Q222" s="416">
        <v>8</v>
      </c>
      <c r="R222" s="416">
        <v>220120</v>
      </c>
      <c r="S222" s="415">
        <v>6.8904731483977722E-4</v>
      </c>
      <c r="T222" s="416">
        <v>0</v>
      </c>
      <c r="U222" s="416">
        <v>0</v>
      </c>
      <c r="V222" s="415">
        <v>0</v>
      </c>
      <c r="W222" s="415">
        <v>0</v>
      </c>
      <c r="X222" s="415">
        <v>0</v>
      </c>
      <c r="Y222" s="415">
        <v>0</v>
      </c>
      <c r="Z222" s="310" t="s">
        <v>545</v>
      </c>
      <c r="AA222" s="310" t="s">
        <v>542</v>
      </c>
      <c r="AB222" s="415">
        <v>1.3261642037311456</v>
      </c>
      <c r="AC222" s="415">
        <v>0.8602893754682357</v>
      </c>
      <c r="AD222" s="415">
        <v>8.6416596958348055</v>
      </c>
    </row>
    <row r="223" spans="1:30" s="376" customFormat="1" x14ac:dyDescent="0.2">
      <c r="A223" s="418"/>
      <c r="B223" s="417" t="s">
        <v>761</v>
      </c>
      <c r="C223" s="310" t="s">
        <v>556</v>
      </c>
      <c r="D223" s="310" t="s">
        <v>541</v>
      </c>
      <c r="E223" s="322">
        <v>2206</v>
      </c>
      <c r="F223" s="322">
        <v>7.41</v>
      </c>
      <c r="G223" s="322">
        <v>0.96</v>
      </c>
      <c r="H223" s="322">
        <v>8.370000000000001</v>
      </c>
      <c r="I223" s="415">
        <v>6.419023853124628</v>
      </c>
      <c r="J223" s="415">
        <v>10.847711484804277</v>
      </c>
      <c r="K223" s="415">
        <v>0.541315463907589</v>
      </c>
      <c r="L223" s="322">
        <v>9</v>
      </c>
      <c r="M223" s="416">
        <v>559103.09349246055</v>
      </c>
      <c r="N223" s="416">
        <v>353449.92589999997</v>
      </c>
      <c r="O223" s="415">
        <v>1.1224667625736075E-2</v>
      </c>
      <c r="P223" s="415">
        <v>4.8843412452753525E-3</v>
      </c>
      <c r="Q223" s="416">
        <v>1</v>
      </c>
      <c r="R223" s="416">
        <v>27900</v>
      </c>
      <c r="S223" s="415">
        <v>9.2696948184723386E-5</v>
      </c>
      <c r="T223" s="416">
        <v>1</v>
      </c>
      <c r="U223" s="416">
        <v>1</v>
      </c>
      <c r="V223" s="415">
        <v>2.4286600424397527E-3</v>
      </c>
      <c r="W223" s="415">
        <v>2.4286600424397527E-3</v>
      </c>
      <c r="X223" s="415">
        <v>2.7778185472688778E-3</v>
      </c>
      <c r="Y223" s="415">
        <v>2.7778185472688778E-3</v>
      </c>
      <c r="Z223" s="310" t="s">
        <v>542</v>
      </c>
      <c r="AA223" s="310" t="s">
        <v>542</v>
      </c>
      <c r="AB223" s="415">
        <v>2.568047125548691</v>
      </c>
      <c r="AC223" s="415">
        <v>10.847711484804277</v>
      </c>
      <c r="AD223" s="415">
        <v>0.541315463907589</v>
      </c>
    </row>
    <row r="224" spans="1:30" s="376" customFormat="1" x14ac:dyDescent="0.2">
      <c r="A224" s="418"/>
      <c r="B224" s="417" t="s">
        <v>762</v>
      </c>
      <c r="C224" s="310" t="s">
        <v>556</v>
      </c>
      <c r="D224" s="310" t="s">
        <v>541</v>
      </c>
      <c r="E224" s="322">
        <v>289.5</v>
      </c>
      <c r="F224" s="322">
        <v>3.29</v>
      </c>
      <c r="G224" s="322">
        <v>1.33</v>
      </c>
      <c r="H224" s="322">
        <v>4.62</v>
      </c>
      <c r="I224" s="415">
        <v>6.3822680889900258</v>
      </c>
      <c r="J224" s="415">
        <v>6.3209070247164574</v>
      </c>
      <c r="K224" s="415">
        <v>0</v>
      </c>
      <c r="L224" s="322">
        <v>6</v>
      </c>
      <c r="M224" s="416">
        <v>47701.665902919165</v>
      </c>
      <c r="N224" s="416">
        <v>34827.621400000004</v>
      </c>
      <c r="O224" s="415">
        <v>1.3683817354183034E-3</v>
      </c>
      <c r="P224" s="415">
        <v>9.0326996209467308E-4</v>
      </c>
      <c r="Q224" s="416">
        <v>0</v>
      </c>
      <c r="R224" s="416">
        <v>0</v>
      </c>
      <c r="S224" s="415">
        <v>0</v>
      </c>
      <c r="T224" s="416">
        <v>0</v>
      </c>
      <c r="U224" s="416">
        <v>0</v>
      </c>
      <c r="V224" s="415">
        <v>0</v>
      </c>
      <c r="W224" s="415">
        <v>0</v>
      </c>
      <c r="X224" s="415">
        <v>0</v>
      </c>
      <c r="Y224" s="415">
        <v>0</v>
      </c>
      <c r="Z224" s="310" t="s">
        <v>542</v>
      </c>
      <c r="AA224" s="310" t="s">
        <v>542</v>
      </c>
      <c r="AB224" s="415">
        <v>2.3016838708059852</v>
      </c>
      <c r="AC224" s="415">
        <v>6.3209070247164574</v>
      </c>
      <c r="AD224" s="415">
        <v>0</v>
      </c>
    </row>
    <row r="225" spans="1:30" s="376" customFormat="1" x14ac:dyDescent="0.2">
      <c r="A225" s="418"/>
      <c r="B225" s="417" t="s">
        <v>763</v>
      </c>
      <c r="C225" s="310" t="s">
        <v>556</v>
      </c>
      <c r="D225" s="310" t="s">
        <v>541</v>
      </c>
      <c r="E225" s="322">
        <v>1224.5</v>
      </c>
      <c r="F225" s="322">
        <v>6.39</v>
      </c>
      <c r="G225" s="322">
        <v>2.08</v>
      </c>
      <c r="H225" s="322">
        <v>8.4699999999999989</v>
      </c>
      <c r="I225" s="415">
        <v>5.7307329423319011</v>
      </c>
      <c r="J225" s="415">
        <v>1.4647008712423026</v>
      </c>
      <c r="K225" s="415">
        <v>1.1721174096636591</v>
      </c>
      <c r="L225" s="322">
        <v>2</v>
      </c>
      <c r="M225" s="416">
        <v>47298.101298938505</v>
      </c>
      <c r="N225" s="416">
        <v>9051.2833999999984</v>
      </c>
      <c r="O225" s="415">
        <v>1.9361277802783813E-3</v>
      </c>
      <c r="P225" s="415">
        <v>5.0983321501597862E-5</v>
      </c>
      <c r="Q225" s="416">
        <v>45</v>
      </c>
      <c r="R225" s="416">
        <v>37850</v>
      </c>
      <c r="S225" s="415">
        <v>1.7766915068738649E-4</v>
      </c>
      <c r="T225" s="416">
        <v>0</v>
      </c>
      <c r="U225" s="416">
        <v>0</v>
      </c>
      <c r="V225" s="415">
        <v>0</v>
      </c>
      <c r="W225" s="415">
        <v>0</v>
      </c>
      <c r="X225" s="415">
        <v>0</v>
      </c>
      <c r="Y225" s="415">
        <v>0</v>
      </c>
      <c r="Z225" s="310" t="s">
        <v>542</v>
      </c>
      <c r="AA225" s="310" t="s">
        <v>542</v>
      </c>
      <c r="AB225" s="415">
        <v>2.2751774395769893</v>
      </c>
      <c r="AC225" s="415">
        <v>1.4647008712423026</v>
      </c>
      <c r="AD225" s="415">
        <v>1.1721174096636591</v>
      </c>
    </row>
    <row r="226" spans="1:30" s="376" customFormat="1" x14ac:dyDescent="0.2">
      <c r="A226" s="418"/>
      <c r="B226" s="417" t="s">
        <v>764</v>
      </c>
      <c r="C226" s="310" t="s">
        <v>556</v>
      </c>
      <c r="D226" s="310" t="s">
        <v>541</v>
      </c>
      <c r="E226" s="322">
        <v>371</v>
      </c>
      <c r="F226" s="322">
        <v>4.72</v>
      </c>
      <c r="G226" s="322">
        <v>0.9</v>
      </c>
      <c r="H226" s="322">
        <v>5.62</v>
      </c>
      <c r="I226" s="415">
        <v>4.5387876575462975</v>
      </c>
      <c r="J226" s="415">
        <v>5.6786598632296688</v>
      </c>
      <c r="K226" s="415">
        <v>1.5320026182185837</v>
      </c>
      <c r="L226" s="322">
        <v>6</v>
      </c>
      <c r="M226" s="416">
        <v>95929.155415722213</v>
      </c>
      <c r="N226" s="416">
        <v>84311.840207005545</v>
      </c>
      <c r="O226" s="415">
        <v>2.374667550840045E-3</v>
      </c>
      <c r="P226" s="415">
        <v>1.8020625971562174E-3</v>
      </c>
      <c r="Q226" s="416">
        <v>29</v>
      </c>
      <c r="R226" s="416">
        <v>25880</v>
      </c>
      <c r="S226" s="415">
        <v>1.7766915068738649E-4</v>
      </c>
      <c r="T226" s="416">
        <v>3</v>
      </c>
      <c r="U226" s="416">
        <v>0</v>
      </c>
      <c r="V226" s="415">
        <v>1.7334329310543274E-3</v>
      </c>
      <c r="W226" s="415">
        <v>1.1571669031726303E-3</v>
      </c>
      <c r="X226" s="415">
        <v>0</v>
      </c>
      <c r="Y226" s="415">
        <v>0</v>
      </c>
      <c r="Z226" s="310" t="s">
        <v>545</v>
      </c>
      <c r="AA226" s="310" t="s">
        <v>542</v>
      </c>
      <c r="AB226" s="415">
        <v>1.3177116801215483</v>
      </c>
      <c r="AC226" s="415">
        <v>5.6786598632296688</v>
      </c>
      <c r="AD226" s="415">
        <v>1.5320026182185837</v>
      </c>
    </row>
    <row r="227" spans="1:30" s="376" customFormat="1" x14ac:dyDescent="0.2">
      <c r="A227" s="418"/>
      <c r="B227" s="417" t="s">
        <v>765</v>
      </c>
      <c r="C227" s="310" t="s">
        <v>556</v>
      </c>
      <c r="D227" s="310" t="s">
        <v>541</v>
      </c>
      <c r="E227" s="322">
        <v>322</v>
      </c>
      <c r="F227" s="322">
        <v>3.89</v>
      </c>
      <c r="G227" s="322">
        <v>0.22</v>
      </c>
      <c r="H227" s="322">
        <v>4.1100000000000003</v>
      </c>
      <c r="I227" s="415">
        <v>1.0960417510295857</v>
      </c>
      <c r="J227" s="415">
        <v>0.49744857940410064</v>
      </c>
      <c r="K227" s="415">
        <v>0</v>
      </c>
      <c r="L227" s="322">
        <v>6</v>
      </c>
      <c r="M227" s="416">
        <v>30132.280138636368</v>
      </c>
      <c r="N227" s="416">
        <v>19729.644</v>
      </c>
      <c r="O227" s="415">
        <v>7.9428626126423285E-4</v>
      </c>
      <c r="P227" s="415">
        <v>2.8155153061973321E-4</v>
      </c>
      <c r="Q227" s="416">
        <v>4</v>
      </c>
      <c r="R227" s="416">
        <v>0</v>
      </c>
      <c r="S227" s="415">
        <v>0</v>
      </c>
      <c r="T227" s="416">
        <v>0</v>
      </c>
      <c r="U227" s="416">
        <v>0</v>
      </c>
      <c r="V227" s="415">
        <v>0</v>
      </c>
      <c r="W227" s="415">
        <v>0</v>
      </c>
      <c r="X227" s="415">
        <v>0</v>
      </c>
      <c r="Y227" s="415">
        <v>0</v>
      </c>
      <c r="Z227" s="310" t="s">
        <v>542</v>
      </c>
      <c r="AA227" s="310" t="s">
        <v>542</v>
      </c>
      <c r="AB227" s="415">
        <v>0.31895052448301564</v>
      </c>
      <c r="AC227" s="415">
        <v>0.49744857940410064</v>
      </c>
      <c r="AD227" s="415">
        <v>0</v>
      </c>
    </row>
    <row r="228" spans="1:30" s="376" customFormat="1" x14ac:dyDescent="0.2">
      <c r="A228" s="418"/>
      <c r="B228" s="417" t="s">
        <v>766</v>
      </c>
      <c r="C228" s="310" t="s">
        <v>556</v>
      </c>
      <c r="D228" s="310" t="s">
        <v>541</v>
      </c>
      <c r="E228" s="322">
        <v>144</v>
      </c>
      <c r="F228" s="322">
        <v>2.5</v>
      </c>
      <c r="G228" s="322">
        <v>1.05</v>
      </c>
      <c r="H228" s="322">
        <v>3.55</v>
      </c>
      <c r="I228" s="415">
        <v>5.881438324721258</v>
      </c>
      <c r="J228" s="415">
        <v>5.0317371411240197</v>
      </c>
      <c r="K228" s="415">
        <v>0.19309553456195314</v>
      </c>
      <c r="L228" s="322">
        <v>4</v>
      </c>
      <c r="M228" s="416">
        <v>13810.887397502725</v>
      </c>
      <c r="N228" s="416">
        <v>8921.0255000000016</v>
      </c>
      <c r="O228" s="415">
        <v>4.8972193806100955E-4</v>
      </c>
      <c r="P228" s="415">
        <v>2.4870591197961281E-4</v>
      </c>
      <c r="Q228" s="416">
        <v>9</v>
      </c>
      <c r="R228" s="416">
        <v>530</v>
      </c>
      <c r="S228" s="415">
        <v>4.6348474092361693E-6</v>
      </c>
      <c r="T228" s="416">
        <v>1</v>
      </c>
      <c r="U228" s="416">
        <v>0</v>
      </c>
      <c r="V228" s="415">
        <v>2.4255701441669287E-4</v>
      </c>
      <c r="W228" s="415">
        <v>2.4255701441669287E-4</v>
      </c>
      <c r="X228" s="415">
        <v>0</v>
      </c>
      <c r="Y228" s="415">
        <v>0</v>
      </c>
      <c r="Z228" s="310" t="s">
        <v>542</v>
      </c>
      <c r="AA228" s="310" t="s">
        <v>542</v>
      </c>
      <c r="AB228" s="415">
        <v>3.1478215445571229</v>
      </c>
      <c r="AC228" s="415">
        <v>5.0317371411240197</v>
      </c>
      <c r="AD228" s="415">
        <v>0.19309553456195314</v>
      </c>
    </row>
    <row r="229" spans="1:30" s="376" customFormat="1" x14ac:dyDescent="0.2">
      <c r="A229" s="418"/>
      <c r="B229" s="417" t="s">
        <v>767</v>
      </c>
      <c r="C229" s="310" t="s">
        <v>556</v>
      </c>
      <c r="D229" s="310" t="s">
        <v>541</v>
      </c>
      <c r="E229" s="322">
        <v>344</v>
      </c>
      <c r="F229" s="322">
        <v>3.64</v>
      </c>
      <c r="G229" s="322">
        <v>1.29</v>
      </c>
      <c r="H229" s="322">
        <v>4.93</v>
      </c>
      <c r="I229" s="415">
        <v>4.5211764040645113</v>
      </c>
      <c r="J229" s="415">
        <v>4.3824331741246461</v>
      </c>
      <c r="K229" s="415">
        <v>0</v>
      </c>
      <c r="L229" s="322">
        <v>4</v>
      </c>
      <c r="M229" s="416">
        <v>46730.295710859398</v>
      </c>
      <c r="N229" s="416">
        <v>33747.947214499836</v>
      </c>
      <c r="O229" s="415">
        <v>1.567739053186727E-3</v>
      </c>
      <c r="P229" s="415">
        <v>1.0258593151007554E-3</v>
      </c>
      <c r="Q229" s="416">
        <v>29</v>
      </c>
      <c r="R229" s="416">
        <v>0</v>
      </c>
      <c r="S229" s="415">
        <v>0</v>
      </c>
      <c r="T229" s="416">
        <v>1</v>
      </c>
      <c r="U229" s="416">
        <v>0</v>
      </c>
      <c r="V229" s="415">
        <v>4.8665897796979781E-4</v>
      </c>
      <c r="W229" s="415">
        <v>4.8665897796979781E-4</v>
      </c>
      <c r="X229" s="415">
        <v>0</v>
      </c>
      <c r="Y229" s="415">
        <v>0</v>
      </c>
      <c r="Z229" s="310" t="s">
        <v>542</v>
      </c>
      <c r="AA229" s="310" t="s">
        <v>542</v>
      </c>
      <c r="AB229" s="415">
        <v>1.9356483698200246</v>
      </c>
      <c r="AC229" s="415">
        <v>4.3824331741246461</v>
      </c>
      <c r="AD229" s="415">
        <v>0</v>
      </c>
    </row>
    <row r="230" spans="1:30" s="376" customFormat="1" x14ac:dyDescent="0.2">
      <c r="A230" s="418"/>
      <c r="B230" s="417" t="s">
        <v>768</v>
      </c>
      <c r="C230" s="310" t="s">
        <v>556</v>
      </c>
      <c r="D230" s="310" t="s">
        <v>541</v>
      </c>
      <c r="E230" s="322">
        <v>362</v>
      </c>
      <c r="F230" s="322">
        <v>5.96</v>
      </c>
      <c r="G230" s="322">
        <v>1.1100000000000001</v>
      </c>
      <c r="H230" s="322">
        <v>7.07</v>
      </c>
      <c r="I230" s="415">
        <v>6.0608497217734829</v>
      </c>
      <c r="J230" s="415">
        <v>1.4586532169682098</v>
      </c>
      <c r="K230" s="415">
        <v>1.2275016149729809</v>
      </c>
      <c r="L230" s="322">
        <v>2</v>
      </c>
      <c r="M230" s="416">
        <v>12655.50820562739</v>
      </c>
      <c r="N230" s="416">
        <v>1225.0666999999999</v>
      </c>
      <c r="O230" s="415">
        <v>5.7111889582137586E-4</v>
      </c>
      <c r="P230" s="415">
        <v>7.7247456820602827E-6</v>
      </c>
      <c r="Q230" s="416">
        <v>3</v>
      </c>
      <c r="R230" s="416">
        <v>10650</v>
      </c>
      <c r="S230" s="415">
        <v>2.7809084455417016E-5</v>
      </c>
      <c r="T230" s="416">
        <v>1</v>
      </c>
      <c r="U230" s="416">
        <v>0</v>
      </c>
      <c r="V230" s="415">
        <v>5.685412821996368E-4</v>
      </c>
      <c r="W230" s="415">
        <v>5.685412821996368E-4</v>
      </c>
      <c r="X230" s="415">
        <v>0</v>
      </c>
      <c r="Y230" s="415">
        <v>0</v>
      </c>
      <c r="Z230" s="310" t="s">
        <v>542</v>
      </c>
      <c r="AA230" s="310" t="s">
        <v>542</v>
      </c>
      <c r="AB230" s="415">
        <v>2.5034117443392629</v>
      </c>
      <c r="AC230" s="415">
        <v>1.4586532169682098</v>
      </c>
      <c r="AD230" s="415">
        <v>1.2275016149729809</v>
      </c>
    </row>
    <row r="231" spans="1:30" s="376" customFormat="1" x14ac:dyDescent="0.2">
      <c r="A231" s="418"/>
      <c r="B231" s="417" t="s">
        <v>769</v>
      </c>
      <c r="C231" s="310" t="s">
        <v>556</v>
      </c>
      <c r="D231" s="310" t="s">
        <v>541</v>
      </c>
      <c r="E231" s="322">
        <v>292.5</v>
      </c>
      <c r="F231" s="322">
        <v>4.75</v>
      </c>
      <c r="G231" s="322">
        <v>3.49</v>
      </c>
      <c r="H231" s="322">
        <v>8.24</v>
      </c>
      <c r="I231" s="415">
        <v>7.8791045785759932</v>
      </c>
      <c r="J231" s="415">
        <v>6.9078345175874905</v>
      </c>
      <c r="K231" s="415">
        <v>5.9157910931141844</v>
      </c>
      <c r="L231" s="322">
        <v>3</v>
      </c>
      <c r="M231" s="416">
        <v>29706.138597756904</v>
      </c>
      <c r="N231" s="416">
        <v>21016.511404105568</v>
      </c>
      <c r="O231" s="415">
        <v>1.1382223502503473E-3</v>
      </c>
      <c r="P231" s="415">
        <v>7.099199854305406E-4</v>
      </c>
      <c r="Q231" s="416">
        <v>3</v>
      </c>
      <c r="R231" s="416">
        <v>25440</v>
      </c>
      <c r="S231" s="415">
        <v>8.0337355093426939E-5</v>
      </c>
      <c r="T231" s="416">
        <v>0</v>
      </c>
      <c r="U231" s="416">
        <v>0</v>
      </c>
      <c r="V231" s="415">
        <v>0</v>
      </c>
      <c r="W231" s="415">
        <v>0</v>
      </c>
      <c r="X231" s="415">
        <v>0</v>
      </c>
      <c r="Y231" s="415">
        <v>0</v>
      </c>
      <c r="Z231" s="310" t="s">
        <v>542</v>
      </c>
      <c r="AA231" s="310" t="s">
        <v>542</v>
      </c>
      <c r="AB231" s="415">
        <v>4.0810587139997612</v>
      </c>
      <c r="AC231" s="415">
        <v>6.9078345175874905</v>
      </c>
      <c r="AD231" s="415">
        <v>5.9157910931141844</v>
      </c>
    </row>
    <row r="232" spans="1:30" s="376" customFormat="1" x14ac:dyDescent="0.2">
      <c r="A232" s="418"/>
      <c r="B232" s="417" t="s">
        <v>770</v>
      </c>
      <c r="C232" s="310" t="s">
        <v>556</v>
      </c>
      <c r="D232" s="310" t="s">
        <v>541</v>
      </c>
      <c r="E232" s="322">
        <v>1861</v>
      </c>
      <c r="F232" s="322">
        <v>3.41</v>
      </c>
      <c r="G232" s="322">
        <v>2.11</v>
      </c>
      <c r="H232" s="322">
        <v>5.52</v>
      </c>
      <c r="I232" s="415">
        <v>3.9239611045472911</v>
      </c>
      <c r="J232" s="415">
        <v>0.95804087321787423</v>
      </c>
      <c r="K232" s="415">
        <v>1.726634554962758</v>
      </c>
      <c r="L232" s="322">
        <v>7</v>
      </c>
      <c r="M232" s="416">
        <v>73199.937900000019</v>
      </c>
      <c r="N232" s="416">
        <v>73114.837900000013</v>
      </c>
      <c r="O232" s="415">
        <v>5.5435864912737405E-4</v>
      </c>
      <c r="P232" s="415">
        <v>5.5281369999096198E-4</v>
      </c>
      <c r="Q232" s="416">
        <v>1</v>
      </c>
      <c r="R232" s="416">
        <v>131925</v>
      </c>
      <c r="S232" s="415">
        <v>4.5884989351438075E-4</v>
      </c>
      <c r="T232" s="416">
        <v>0</v>
      </c>
      <c r="U232" s="416">
        <v>0</v>
      </c>
      <c r="V232" s="415">
        <v>0</v>
      </c>
      <c r="W232" s="415">
        <v>0</v>
      </c>
      <c r="X232" s="415">
        <v>0</v>
      </c>
      <c r="Y232" s="415">
        <v>0</v>
      </c>
      <c r="Z232" s="310" t="s">
        <v>542</v>
      </c>
      <c r="AA232" s="310" t="s">
        <v>542</v>
      </c>
      <c r="AB232" s="415">
        <v>1.4614062111589279</v>
      </c>
      <c r="AC232" s="415">
        <v>0.95804087321787423</v>
      </c>
      <c r="AD232" s="415">
        <v>1.726634554962758</v>
      </c>
    </row>
    <row r="233" spans="1:30" s="376" customFormat="1" x14ac:dyDescent="0.2">
      <c r="A233" s="418"/>
      <c r="B233" s="417" t="s">
        <v>771</v>
      </c>
      <c r="C233" s="310" t="s">
        <v>556</v>
      </c>
      <c r="D233" s="310" t="s">
        <v>541</v>
      </c>
      <c r="E233" s="322">
        <v>2</v>
      </c>
      <c r="F233" s="322">
        <v>0</v>
      </c>
      <c r="G233" s="322">
        <v>1.1399999999999999</v>
      </c>
      <c r="H233" s="322">
        <v>1.1399999999999999</v>
      </c>
      <c r="I233" s="415">
        <v>4.0297785835722024</v>
      </c>
      <c r="J233" s="415">
        <v>1.0746225841953805</v>
      </c>
      <c r="K233" s="415">
        <v>0</v>
      </c>
      <c r="L233" s="322">
        <v>1</v>
      </c>
      <c r="M233" s="416">
        <v>189.56659999999999</v>
      </c>
      <c r="N233" s="416">
        <v>189.56659999999999</v>
      </c>
      <c r="O233" s="415">
        <v>3.089898272824113E-6</v>
      </c>
      <c r="P233" s="415">
        <v>3.089898272824113E-6</v>
      </c>
      <c r="Q233" s="416">
        <v>0</v>
      </c>
      <c r="R233" s="416">
        <v>0</v>
      </c>
      <c r="S233" s="415">
        <v>0</v>
      </c>
      <c r="T233" s="416">
        <v>0</v>
      </c>
      <c r="U233" s="416">
        <v>0</v>
      </c>
      <c r="V233" s="415">
        <v>0</v>
      </c>
      <c r="W233" s="415">
        <v>0</v>
      </c>
      <c r="X233" s="415">
        <v>0</v>
      </c>
      <c r="Y233" s="415">
        <v>0</v>
      </c>
      <c r="Z233" s="310" t="s">
        <v>542</v>
      </c>
      <c r="AA233" s="310" t="s">
        <v>542</v>
      </c>
      <c r="AB233" s="415">
        <v>0.68026071102950436</v>
      </c>
      <c r="AC233" s="415">
        <v>1.0746225841953805</v>
      </c>
      <c r="AD233" s="415">
        <v>0</v>
      </c>
    </row>
    <row r="234" spans="1:30" s="376" customFormat="1" x14ac:dyDescent="0.2">
      <c r="A234" s="418"/>
      <c r="B234" s="417" t="s">
        <v>772</v>
      </c>
      <c r="C234" s="310" t="s">
        <v>556</v>
      </c>
      <c r="D234" s="310" t="s">
        <v>541</v>
      </c>
      <c r="E234" s="322">
        <v>1251.5</v>
      </c>
      <c r="F234" s="322">
        <v>0.33</v>
      </c>
      <c r="G234" s="322">
        <v>4.5599999999999996</v>
      </c>
      <c r="H234" s="322">
        <v>4.8899999999999997</v>
      </c>
      <c r="I234" s="415">
        <v>3.5365447009510178</v>
      </c>
      <c r="J234" s="415">
        <v>0.20841793631104871</v>
      </c>
      <c r="K234" s="415">
        <v>0.68228452706348741</v>
      </c>
      <c r="L234" s="322">
        <v>2</v>
      </c>
      <c r="M234" s="416">
        <v>11332.9632</v>
      </c>
      <c r="N234" s="416">
        <v>11332.9632</v>
      </c>
      <c r="O234" s="415">
        <v>3.9204629285592344E-4</v>
      </c>
      <c r="P234" s="415">
        <v>3.9204629285592344E-4</v>
      </c>
      <c r="Q234" s="416">
        <v>7</v>
      </c>
      <c r="R234" s="416">
        <v>37100</v>
      </c>
      <c r="S234" s="415">
        <v>1.6067471018685388E-4</v>
      </c>
      <c r="T234" s="416">
        <v>0</v>
      </c>
      <c r="U234" s="416">
        <v>0</v>
      </c>
      <c r="V234" s="415">
        <v>0</v>
      </c>
      <c r="W234" s="415">
        <v>0</v>
      </c>
      <c r="X234" s="415">
        <v>0</v>
      </c>
      <c r="Y234" s="415">
        <v>0</v>
      </c>
      <c r="Z234" s="310" t="s">
        <v>542</v>
      </c>
      <c r="AA234" s="310" t="s">
        <v>542</v>
      </c>
      <c r="AB234" s="415">
        <v>1.3809365266090909</v>
      </c>
      <c r="AC234" s="415">
        <v>0.20841793631104871</v>
      </c>
      <c r="AD234" s="415">
        <v>0.68228452706348741</v>
      </c>
    </row>
    <row r="235" spans="1:30" s="376" customFormat="1" x14ac:dyDescent="0.2">
      <c r="A235" s="418"/>
      <c r="B235" s="417" t="s">
        <v>773</v>
      </c>
      <c r="C235" s="310" t="s">
        <v>556</v>
      </c>
      <c r="D235" s="310" t="s">
        <v>541</v>
      </c>
      <c r="E235" s="322">
        <v>1018</v>
      </c>
      <c r="F235" s="322">
        <v>4.34</v>
      </c>
      <c r="G235" s="322">
        <v>0.78</v>
      </c>
      <c r="H235" s="322">
        <v>5.12</v>
      </c>
      <c r="I235" s="415">
        <v>1.6930796643985775</v>
      </c>
      <c r="J235" s="415">
        <v>1.4119352188967014</v>
      </c>
      <c r="K235" s="415">
        <v>4.0573379899077908</v>
      </c>
      <c r="L235" s="322">
        <v>6</v>
      </c>
      <c r="M235" s="416">
        <v>89542.713000000003</v>
      </c>
      <c r="N235" s="416">
        <v>89542.713000000003</v>
      </c>
      <c r="O235" s="415">
        <v>1.4372352826214081E-3</v>
      </c>
      <c r="P235" s="415">
        <v>1.4372352826214081E-3</v>
      </c>
      <c r="Q235" s="416">
        <v>3</v>
      </c>
      <c r="R235" s="416">
        <v>257310</v>
      </c>
      <c r="S235" s="415">
        <v>1.0088517860770729E-3</v>
      </c>
      <c r="T235" s="416">
        <v>0</v>
      </c>
      <c r="U235" s="416">
        <v>0</v>
      </c>
      <c r="V235" s="415">
        <v>0</v>
      </c>
      <c r="W235" s="415">
        <v>0</v>
      </c>
      <c r="X235" s="415">
        <v>0</v>
      </c>
      <c r="Y235" s="415">
        <v>0</v>
      </c>
      <c r="Z235" s="310" t="s">
        <v>545</v>
      </c>
      <c r="AA235" s="310" t="s">
        <v>542</v>
      </c>
      <c r="AB235" s="415">
        <v>0.96312698466273317</v>
      </c>
      <c r="AC235" s="415">
        <v>1.4119352188967014</v>
      </c>
      <c r="AD235" s="415">
        <v>4.0573379899077908</v>
      </c>
    </row>
    <row r="236" spans="1:30" s="376" customFormat="1" x14ac:dyDescent="0.2">
      <c r="A236" s="418"/>
      <c r="B236" s="417" t="s">
        <v>774</v>
      </c>
      <c r="C236" s="310" t="s">
        <v>556</v>
      </c>
      <c r="D236" s="310" t="s">
        <v>541</v>
      </c>
      <c r="E236" s="322">
        <v>1264</v>
      </c>
      <c r="F236" s="322">
        <v>2.5299999999999998</v>
      </c>
      <c r="G236" s="322">
        <v>1.39</v>
      </c>
      <c r="H236" s="322">
        <v>3.92</v>
      </c>
      <c r="I236" s="415">
        <v>3.4459150816582809</v>
      </c>
      <c r="J236" s="415">
        <v>0.30282155593846832</v>
      </c>
      <c r="K236" s="415">
        <v>0.35700149287082966</v>
      </c>
      <c r="L236" s="322">
        <v>9</v>
      </c>
      <c r="M236" s="416">
        <v>18186.182100000002</v>
      </c>
      <c r="N236" s="416">
        <v>18186.182100000002</v>
      </c>
      <c r="O236" s="415">
        <v>4.0323172460354675E-4</v>
      </c>
      <c r="P236" s="415">
        <v>4.0323172460354675E-4</v>
      </c>
      <c r="Q236" s="416">
        <v>0</v>
      </c>
      <c r="R236" s="416">
        <v>21440</v>
      </c>
      <c r="S236" s="415">
        <v>8.8062100775487224E-5</v>
      </c>
      <c r="T236" s="416">
        <v>0</v>
      </c>
      <c r="U236" s="416">
        <v>0</v>
      </c>
      <c r="V236" s="415">
        <v>0</v>
      </c>
      <c r="W236" s="415">
        <v>0</v>
      </c>
      <c r="X236" s="415">
        <v>0</v>
      </c>
      <c r="Y236" s="415">
        <v>0</v>
      </c>
      <c r="Z236" s="310" t="s">
        <v>542</v>
      </c>
      <c r="AA236" s="310" t="s">
        <v>542</v>
      </c>
      <c r="AB236" s="415">
        <v>1.2628261762744273</v>
      </c>
      <c r="AC236" s="415">
        <v>0.30282155593846832</v>
      </c>
      <c r="AD236" s="415">
        <v>0.35700149287082966</v>
      </c>
    </row>
    <row r="237" spans="1:30" s="376" customFormat="1" x14ac:dyDescent="0.2">
      <c r="A237" s="418"/>
      <c r="B237" s="417" t="s">
        <v>775</v>
      </c>
      <c r="C237" s="310" t="s">
        <v>556</v>
      </c>
      <c r="D237" s="310" t="s">
        <v>541</v>
      </c>
      <c r="E237" s="322">
        <v>819</v>
      </c>
      <c r="F237" s="322">
        <v>2.93</v>
      </c>
      <c r="G237" s="322">
        <v>1.77</v>
      </c>
      <c r="H237" s="322">
        <v>4.7</v>
      </c>
      <c r="I237" s="415">
        <v>3.7217875956072044</v>
      </c>
      <c r="J237" s="415">
        <v>0.53235476030256035</v>
      </c>
      <c r="K237" s="415">
        <v>0.40172052385505785</v>
      </c>
      <c r="L237" s="322">
        <v>2</v>
      </c>
      <c r="M237" s="416">
        <v>20606.655699999999</v>
      </c>
      <c r="N237" s="416">
        <v>20606.655699999999</v>
      </c>
      <c r="O237" s="415">
        <v>1.132138727162755E-4</v>
      </c>
      <c r="P237" s="415">
        <v>1.132138727162755E-4</v>
      </c>
      <c r="Q237" s="416">
        <v>2</v>
      </c>
      <c r="R237" s="416">
        <v>15550</v>
      </c>
      <c r="S237" s="415">
        <v>9.7331795593959562E-5</v>
      </c>
      <c r="T237" s="416">
        <v>0</v>
      </c>
      <c r="U237" s="416">
        <v>0</v>
      </c>
      <c r="V237" s="415">
        <v>0</v>
      </c>
      <c r="W237" s="415">
        <v>0</v>
      </c>
      <c r="X237" s="415">
        <v>0</v>
      </c>
      <c r="Y237" s="415">
        <v>0</v>
      </c>
      <c r="Z237" s="310" t="s">
        <v>542</v>
      </c>
      <c r="AA237" s="310" t="s">
        <v>542</v>
      </c>
      <c r="AB237" s="415">
        <v>1.2694885236165623</v>
      </c>
      <c r="AC237" s="415">
        <v>0.53235476030256035</v>
      </c>
      <c r="AD237" s="415">
        <v>0.40172052385505785</v>
      </c>
    </row>
    <row r="238" spans="1:30" s="376" customFormat="1" x14ac:dyDescent="0.2">
      <c r="A238" s="418"/>
      <c r="B238" s="417" t="s">
        <v>776</v>
      </c>
      <c r="C238" s="310" t="s">
        <v>556</v>
      </c>
      <c r="D238" s="310" t="s">
        <v>541</v>
      </c>
      <c r="E238" s="322">
        <v>816.5</v>
      </c>
      <c r="F238" s="322">
        <v>2.16</v>
      </c>
      <c r="G238" s="322">
        <v>1.1000000000000001</v>
      </c>
      <c r="H238" s="322">
        <v>3.2600000000000002</v>
      </c>
      <c r="I238" s="415">
        <v>3.5489053714888854</v>
      </c>
      <c r="J238" s="415">
        <v>5.2304796958471213E-2</v>
      </c>
      <c r="K238" s="415">
        <v>0.84061774446122217</v>
      </c>
      <c r="L238" s="322">
        <v>2</v>
      </c>
      <c r="M238" s="416">
        <v>2399.2748000000001</v>
      </c>
      <c r="N238" s="416">
        <v>2399.2748000000001</v>
      </c>
      <c r="O238" s="415">
        <v>3.3695340665146952E-5</v>
      </c>
      <c r="P238" s="415">
        <v>3.3695340665146952E-5</v>
      </c>
      <c r="Q238" s="416">
        <v>0</v>
      </c>
      <c r="R238" s="416">
        <v>38560</v>
      </c>
      <c r="S238" s="415">
        <v>1.8539389636944677E-4</v>
      </c>
      <c r="T238" s="416">
        <v>0</v>
      </c>
      <c r="U238" s="416">
        <v>0</v>
      </c>
      <c r="V238" s="415">
        <v>0</v>
      </c>
      <c r="W238" s="415">
        <v>0</v>
      </c>
      <c r="X238" s="415">
        <v>0</v>
      </c>
      <c r="Y238" s="415">
        <v>0</v>
      </c>
      <c r="Z238" s="310" t="s">
        <v>542</v>
      </c>
      <c r="AA238" s="310" t="s">
        <v>542</v>
      </c>
      <c r="AB238" s="415">
        <v>1.0679943802166825</v>
      </c>
      <c r="AC238" s="415">
        <v>5.2304796958471213E-2</v>
      </c>
      <c r="AD238" s="415">
        <v>0.84061774446122217</v>
      </c>
    </row>
    <row r="239" spans="1:30" s="376" customFormat="1" x14ac:dyDescent="0.2">
      <c r="A239" s="418"/>
      <c r="B239" s="417" t="s">
        <v>777</v>
      </c>
      <c r="C239" s="310" t="s">
        <v>556</v>
      </c>
      <c r="D239" s="310" t="s">
        <v>541</v>
      </c>
      <c r="E239" s="322">
        <v>69</v>
      </c>
      <c r="F239" s="322">
        <v>0.9</v>
      </c>
      <c r="G239" s="322">
        <v>0.78</v>
      </c>
      <c r="H239" s="322">
        <v>1.6800000000000002</v>
      </c>
      <c r="I239" s="415">
        <v>4.0036354416954598</v>
      </c>
      <c r="J239" s="415">
        <v>6.9486434270857611</v>
      </c>
      <c r="K239" s="415">
        <v>0</v>
      </c>
      <c r="L239" s="322">
        <v>1</v>
      </c>
      <c r="M239" s="416">
        <v>13488.4167</v>
      </c>
      <c r="N239" s="416">
        <v>13488.4167</v>
      </c>
      <c r="O239" s="415">
        <v>6.6432812865718424E-5</v>
      </c>
      <c r="P239" s="415">
        <v>6.6432812865718424E-5</v>
      </c>
      <c r="Q239" s="416">
        <v>3</v>
      </c>
      <c r="R239" s="416">
        <v>0</v>
      </c>
      <c r="S239" s="415">
        <v>0</v>
      </c>
      <c r="T239" s="416">
        <v>0</v>
      </c>
      <c r="U239" s="416">
        <v>0</v>
      </c>
      <c r="V239" s="415">
        <v>0</v>
      </c>
      <c r="W239" s="415">
        <v>0</v>
      </c>
      <c r="X239" s="415">
        <v>0</v>
      </c>
      <c r="Y239" s="415">
        <v>0</v>
      </c>
      <c r="Z239" s="310" t="s">
        <v>542</v>
      </c>
      <c r="AA239" s="310" t="s">
        <v>542</v>
      </c>
      <c r="AB239" s="415">
        <v>2.1327472621849717</v>
      </c>
      <c r="AC239" s="415">
        <v>6.9486434270857611</v>
      </c>
      <c r="AD239" s="415">
        <v>0</v>
      </c>
    </row>
    <row r="240" spans="1:30" s="376" customFormat="1" x14ac:dyDescent="0.2">
      <c r="A240" s="418"/>
      <c r="B240" s="417" t="s">
        <v>778</v>
      </c>
      <c r="C240" s="310" t="s">
        <v>556</v>
      </c>
      <c r="D240" s="310" t="s">
        <v>541</v>
      </c>
      <c r="E240" s="322">
        <v>1738</v>
      </c>
      <c r="F240" s="322">
        <v>4.99</v>
      </c>
      <c r="G240" s="322">
        <v>2.91</v>
      </c>
      <c r="H240" s="322">
        <v>7.9</v>
      </c>
      <c r="I240" s="415">
        <v>4.1829027002788379</v>
      </c>
      <c r="J240" s="415">
        <v>0.14794022984420535</v>
      </c>
      <c r="K240" s="415">
        <v>0.25784964054074277</v>
      </c>
      <c r="L240" s="322">
        <v>2</v>
      </c>
      <c r="M240" s="416">
        <v>7401.3249000000005</v>
      </c>
      <c r="N240" s="416">
        <v>7401.3249000000005</v>
      </c>
      <c r="O240" s="415">
        <v>1.1893018452100011E-4</v>
      </c>
      <c r="P240" s="415">
        <v>1.1893018452100011E-4</v>
      </c>
      <c r="Q240" s="416">
        <v>4</v>
      </c>
      <c r="R240" s="416">
        <v>12900</v>
      </c>
      <c r="S240" s="415">
        <v>6.1797965456482262E-5</v>
      </c>
      <c r="T240" s="416">
        <v>0</v>
      </c>
      <c r="U240" s="416">
        <v>0</v>
      </c>
      <c r="V240" s="415">
        <v>0</v>
      </c>
      <c r="W240" s="415">
        <v>0</v>
      </c>
      <c r="X240" s="415">
        <v>0</v>
      </c>
      <c r="Y240" s="415">
        <v>0</v>
      </c>
      <c r="Z240" s="310" t="s">
        <v>542</v>
      </c>
      <c r="AA240" s="310" t="s">
        <v>542</v>
      </c>
      <c r="AB240" s="415">
        <v>2.084384536092144</v>
      </c>
      <c r="AC240" s="415">
        <v>0.14794022984420535</v>
      </c>
      <c r="AD240" s="415">
        <v>0.25784964054074277</v>
      </c>
    </row>
    <row r="241" spans="1:30" s="376" customFormat="1" x14ac:dyDescent="0.2">
      <c r="A241" s="418"/>
      <c r="B241" s="417" t="s">
        <v>779</v>
      </c>
      <c r="C241" s="310" t="s">
        <v>556</v>
      </c>
      <c r="D241" s="310" t="s">
        <v>541</v>
      </c>
      <c r="E241" s="322">
        <v>1121</v>
      </c>
      <c r="F241" s="322">
        <v>3.3</v>
      </c>
      <c r="G241" s="322">
        <v>3.17</v>
      </c>
      <c r="H241" s="322">
        <v>6.47</v>
      </c>
      <c r="I241" s="415">
        <v>5.8162266118162895</v>
      </c>
      <c r="J241" s="415">
        <v>2.3230851577358394E-2</v>
      </c>
      <c r="K241" s="415">
        <v>1.7007869949777354</v>
      </c>
      <c r="L241" s="322">
        <v>1</v>
      </c>
      <c r="M241" s="416">
        <v>830.73329999999999</v>
      </c>
      <c r="N241" s="416">
        <v>830.73329999999999</v>
      </c>
      <c r="O241" s="415">
        <v>2.6264135319004962E-5</v>
      </c>
      <c r="P241" s="415">
        <v>2.6264135319004962E-5</v>
      </c>
      <c r="Q241" s="416">
        <v>10</v>
      </c>
      <c r="R241" s="416">
        <v>60820</v>
      </c>
      <c r="S241" s="415">
        <v>3.5533830137477298E-4</v>
      </c>
      <c r="T241" s="416">
        <v>2</v>
      </c>
      <c r="U241" s="416">
        <v>0</v>
      </c>
      <c r="V241" s="415">
        <v>3.5363885732471972E-3</v>
      </c>
      <c r="W241" s="415">
        <v>3.5363885732471972E-3</v>
      </c>
      <c r="X241" s="415">
        <v>0</v>
      </c>
      <c r="Y241" s="415">
        <v>0</v>
      </c>
      <c r="Z241" s="310" t="s">
        <v>542</v>
      </c>
      <c r="AA241" s="310" t="s">
        <v>542</v>
      </c>
      <c r="AB241" s="415">
        <v>1.8808769036863282</v>
      </c>
      <c r="AC241" s="415">
        <v>2.3230851577358394E-2</v>
      </c>
      <c r="AD241" s="415">
        <v>1.7007869949777354</v>
      </c>
    </row>
    <row r="242" spans="1:30" s="376" customFormat="1" x14ac:dyDescent="0.2">
      <c r="A242" s="418"/>
      <c r="B242" s="417" t="s">
        <v>780</v>
      </c>
      <c r="C242" s="310" t="s">
        <v>556</v>
      </c>
      <c r="D242" s="310" t="s">
        <v>541</v>
      </c>
      <c r="E242" s="322">
        <v>1134.5</v>
      </c>
      <c r="F242" s="322">
        <v>2.94</v>
      </c>
      <c r="G242" s="322">
        <v>2.76</v>
      </c>
      <c r="H242" s="322">
        <v>5.6999999999999993</v>
      </c>
      <c r="I242" s="415">
        <v>3.5255894188064496</v>
      </c>
      <c r="J242" s="415">
        <v>0.33498141380156476</v>
      </c>
      <c r="K242" s="415">
        <v>0</v>
      </c>
      <c r="L242" s="322">
        <v>2</v>
      </c>
      <c r="M242" s="416">
        <v>23452.998600000003</v>
      </c>
      <c r="N242" s="416">
        <v>23452.998600000003</v>
      </c>
      <c r="O242" s="415">
        <v>1.6050476578184856E-4</v>
      </c>
      <c r="P242" s="415">
        <v>1.6050476578184856E-4</v>
      </c>
      <c r="Q242" s="416">
        <v>0</v>
      </c>
      <c r="R242" s="416">
        <v>0</v>
      </c>
      <c r="S242" s="415">
        <v>0</v>
      </c>
      <c r="T242" s="416">
        <v>0</v>
      </c>
      <c r="U242" s="416">
        <v>0</v>
      </c>
      <c r="V242" s="415">
        <v>0</v>
      </c>
      <c r="W242" s="415">
        <v>0</v>
      </c>
      <c r="X242" s="415">
        <v>0</v>
      </c>
      <c r="Y242" s="415">
        <v>0</v>
      </c>
      <c r="Z242" s="310" t="s">
        <v>542</v>
      </c>
      <c r="AA242" s="310" t="s">
        <v>542</v>
      </c>
      <c r="AB242" s="415">
        <v>0.97225029627863913</v>
      </c>
      <c r="AC242" s="415">
        <v>0.33498141380156476</v>
      </c>
      <c r="AD242" s="415">
        <v>0</v>
      </c>
    </row>
    <row r="243" spans="1:30" s="376" customFormat="1" x14ac:dyDescent="0.2">
      <c r="A243" s="418"/>
      <c r="B243" s="417" t="s">
        <v>781</v>
      </c>
      <c r="C243" s="310" t="s">
        <v>556</v>
      </c>
      <c r="D243" s="310" t="s">
        <v>541</v>
      </c>
      <c r="E243" s="322">
        <v>393</v>
      </c>
      <c r="F243" s="322">
        <v>0</v>
      </c>
      <c r="G243" s="322">
        <v>0.97</v>
      </c>
      <c r="H243" s="322">
        <v>0.97</v>
      </c>
      <c r="I243" s="415">
        <v>2.2856575469380798</v>
      </c>
      <c r="J243" s="415">
        <v>0</v>
      </c>
      <c r="K243" s="415">
        <v>0</v>
      </c>
      <c r="L243" s="322">
        <v>0</v>
      </c>
      <c r="M243" s="416">
        <v>0</v>
      </c>
      <c r="N243" s="416">
        <v>0</v>
      </c>
      <c r="O243" s="415">
        <v>0</v>
      </c>
      <c r="P243" s="415">
        <v>0</v>
      </c>
      <c r="Q243" s="416">
        <v>4</v>
      </c>
      <c r="R243" s="416">
        <v>0</v>
      </c>
      <c r="S243" s="415">
        <v>0</v>
      </c>
      <c r="T243" s="416">
        <v>0</v>
      </c>
      <c r="U243" s="416">
        <v>0</v>
      </c>
      <c r="V243" s="415">
        <v>0</v>
      </c>
      <c r="W243" s="415">
        <v>0</v>
      </c>
      <c r="X243" s="415">
        <v>0</v>
      </c>
      <c r="Y243" s="415">
        <v>0</v>
      </c>
      <c r="Z243" s="310" t="s">
        <v>542</v>
      </c>
      <c r="AA243" s="310" t="s">
        <v>542</v>
      </c>
      <c r="AB243" s="415">
        <v>0.97163814401138049</v>
      </c>
      <c r="AC243" s="415">
        <v>0</v>
      </c>
      <c r="AD243" s="415">
        <v>0</v>
      </c>
    </row>
    <row r="244" spans="1:30" s="376" customFormat="1" x14ac:dyDescent="0.2">
      <c r="A244" s="418"/>
      <c r="B244" s="417" t="s">
        <v>782</v>
      </c>
      <c r="C244" s="310" t="s">
        <v>556</v>
      </c>
      <c r="D244" s="310" t="s">
        <v>541</v>
      </c>
      <c r="E244" s="322">
        <v>996.5</v>
      </c>
      <c r="F244" s="322">
        <v>3.82</v>
      </c>
      <c r="G244" s="322">
        <v>1.25</v>
      </c>
      <c r="H244" s="322">
        <v>5.07</v>
      </c>
      <c r="I244" s="415">
        <v>6.9152841414406279</v>
      </c>
      <c r="J244" s="415">
        <v>0.36901581040177106</v>
      </c>
      <c r="K244" s="415">
        <v>1.2531731197050826</v>
      </c>
      <c r="L244" s="322">
        <v>1</v>
      </c>
      <c r="M244" s="416">
        <v>6192.6020999999992</v>
      </c>
      <c r="N244" s="416">
        <v>6192.6020999999992</v>
      </c>
      <c r="O244" s="415">
        <v>6.7931413528038117E-5</v>
      </c>
      <c r="P244" s="415">
        <v>6.7931413528038117E-5</v>
      </c>
      <c r="Q244" s="416">
        <v>3</v>
      </c>
      <c r="R244" s="416">
        <v>21030</v>
      </c>
      <c r="S244" s="415">
        <v>1.5294996450479359E-4</v>
      </c>
      <c r="T244" s="416">
        <v>0</v>
      </c>
      <c r="U244" s="416">
        <v>0</v>
      </c>
      <c r="V244" s="415">
        <v>0</v>
      </c>
      <c r="W244" s="415">
        <v>0</v>
      </c>
      <c r="X244" s="415">
        <v>0</v>
      </c>
      <c r="Y244" s="415">
        <v>0</v>
      </c>
      <c r="Z244" s="310" t="s">
        <v>542</v>
      </c>
      <c r="AA244" s="310" t="s">
        <v>542</v>
      </c>
      <c r="AB244" s="415">
        <v>3.5628730778491153</v>
      </c>
      <c r="AC244" s="415">
        <v>0.36901581040177106</v>
      </c>
      <c r="AD244" s="415">
        <v>1.2531731197050826</v>
      </c>
    </row>
    <row r="245" spans="1:30" s="376" customFormat="1" x14ac:dyDescent="0.2">
      <c r="A245" s="418"/>
      <c r="B245" s="417" t="s">
        <v>783</v>
      </c>
      <c r="C245" s="310" t="s">
        <v>556</v>
      </c>
      <c r="D245" s="310" t="s">
        <v>541</v>
      </c>
      <c r="E245" s="322">
        <v>2737.5</v>
      </c>
      <c r="F245" s="322">
        <v>11.52</v>
      </c>
      <c r="G245" s="322">
        <v>3.33</v>
      </c>
      <c r="H245" s="322">
        <v>14.85</v>
      </c>
      <c r="I245" s="415">
        <v>9.5479300767234356</v>
      </c>
      <c r="J245" s="415">
        <v>7.1145401970620892</v>
      </c>
      <c r="K245" s="415">
        <v>0.74087539893855536</v>
      </c>
      <c r="L245" s="322">
        <v>13</v>
      </c>
      <c r="M245" s="416">
        <v>255263.85109999997</v>
      </c>
      <c r="N245" s="416">
        <v>226661.72220000002</v>
      </c>
      <c r="O245" s="415">
        <v>2.5318317457693499E-3</v>
      </c>
      <c r="P245" s="415">
        <v>2.4558047987665124E-3</v>
      </c>
      <c r="Q245" s="416">
        <v>8</v>
      </c>
      <c r="R245" s="416">
        <v>26582</v>
      </c>
      <c r="S245" s="415">
        <v>1.3904542227708509E-4</v>
      </c>
      <c r="T245" s="416">
        <v>2</v>
      </c>
      <c r="U245" s="416">
        <v>1</v>
      </c>
      <c r="V245" s="415">
        <v>1.2881785899403727E-2</v>
      </c>
      <c r="W245" s="415">
        <v>1.2881785899403727E-2</v>
      </c>
      <c r="X245" s="415">
        <v>1.0969138868525616E-4</v>
      </c>
      <c r="Y245" s="415">
        <v>1.0969138868525616E-4</v>
      </c>
      <c r="Z245" s="310" t="s">
        <v>542</v>
      </c>
      <c r="AA245" s="310" t="s">
        <v>542</v>
      </c>
      <c r="AB245" s="415">
        <v>4.5778641289465698</v>
      </c>
      <c r="AC245" s="415">
        <v>7.1145401970620892</v>
      </c>
      <c r="AD245" s="415">
        <v>0.74087539893855536</v>
      </c>
    </row>
    <row r="246" spans="1:30" s="376" customFormat="1" x14ac:dyDescent="0.2">
      <c r="A246" s="418"/>
      <c r="B246" s="417" t="s">
        <v>784</v>
      </c>
      <c r="C246" s="310" t="s">
        <v>556</v>
      </c>
      <c r="D246" s="310" t="s">
        <v>541</v>
      </c>
      <c r="E246" s="322">
        <v>1679.5</v>
      </c>
      <c r="F246" s="322">
        <v>6.64</v>
      </c>
      <c r="G246" s="322">
        <v>1.25</v>
      </c>
      <c r="H246" s="322">
        <v>7.89</v>
      </c>
      <c r="I246" s="415">
        <v>3.5074028853269765</v>
      </c>
      <c r="J246" s="415">
        <v>0.18733188752324204</v>
      </c>
      <c r="K246" s="415">
        <v>0.28188168920883677</v>
      </c>
      <c r="L246" s="322">
        <v>2</v>
      </c>
      <c r="M246" s="416">
        <v>18222.681900000003</v>
      </c>
      <c r="N246" s="416">
        <v>18064.698600000003</v>
      </c>
      <c r="O246" s="415">
        <v>7.10676602749546E-5</v>
      </c>
      <c r="P246" s="415">
        <v>6.9522711138542546E-5</v>
      </c>
      <c r="Q246" s="416">
        <v>4</v>
      </c>
      <c r="R246" s="416">
        <v>27420</v>
      </c>
      <c r="S246" s="415">
        <v>2.5337165837157726E-4</v>
      </c>
      <c r="T246" s="416">
        <v>0</v>
      </c>
      <c r="U246" s="416">
        <v>0</v>
      </c>
      <c r="V246" s="415">
        <v>0</v>
      </c>
      <c r="W246" s="415">
        <v>0</v>
      </c>
      <c r="X246" s="415">
        <v>0</v>
      </c>
      <c r="Y246" s="415">
        <v>0</v>
      </c>
      <c r="Z246" s="310" t="s">
        <v>542</v>
      </c>
      <c r="AA246" s="310" t="s">
        <v>542</v>
      </c>
      <c r="AB246" s="415">
        <v>1.0359306280661738</v>
      </c>
      <c r="AC246" s="415">
        <v>0.18733188752324204</v>
      </c>
      <c r="AD246" s="415">
        <v>0.28188168920883677</v>
      </c>
    </row>
    <row r="247" spans="1:30" s="376" customFormat="1" x14ac:dyDescent="0.2">
      <c r="A247" s="418"/>
      <c r="B247" s="417" t="s">
        <v>785</v>
      </c>
      <c r="C247" s="310" t="s">
        <v>556</v>
      </c>
      <c r="D247" s="310" t="s">
        <v>541</v>
      </c>
      <c r="E247" s="322">
        <v>403</v>
      </c>
      <c r="F247" s="322">
        <v>4.38</v>
      </c>
      <c r="G247" s="322">
        <v>2.0099999999999998</v>
      </c>
      <c r="H247" s="322">
        <v>6.39</v>
      </c>
      <c r="I247" s="415">
        <v>3.117691453623979</v>
      </c>
      <c r="J247" s="415">
        <v>0.23176083964371999</v>
      </c>
      <c r="K247" s="415">
        <v>2.6090585126557042</v>
      </c>
      <c r="L247" s="322">
        <v>2</v>
      </c>
      <c r="M247" s="416">
        <v>4513.4166999999989</v>
      </c>
      <c r="N247" s="416">
        <v>4513.4166999999989</v>
      </c>
      <c r="O247" s="415">
        <v>3.9859687719431057E-5</v>
      </c>
      <c r="P247" s="415">
        <v>3.9859687719431057E-5</v>
      </c>
      <c r="Q247" s="416">
        <v>3</v>
      </c>
      <c r="R247" s="416">
        <v>50810</v>
      </c>
      <c r="S247" s="415">
        <v>2.1783782823409995E-4</v>
      </c>
      <c r="T247" s="416">
        <v>1</v>
      </c>
      <c r="U247" s="416">
        <v>0</v>
      </c>
      <c r="V247" s="415">
        <v>1.3255663590415444E-3</v>
      </c>
      <c r="W247" s="415">
        <v>1.3255663590415444E-3</v>
      </c>
      <c r="X247" s="415">
        <v>0</v>
      </c>
      <c r="Y247" s="415">
        <v>0</v>
      </c>
      <c r="Z247" s="310" t="s">
        <v>542</v>
      </c>
      <c r="AA247" s="310" t="s">
        <v>542</v>
      </c>
      <c r="AB247" s="415">
        <v>1.2416263498526849</v>
      </c>
      <c r="AC247" s="415">
        <v>0.23176083964371999</v>
      </c>
      <c r="AD247" s="415">
        <v>2.6090585126557042</v>
      </c>
    </row>
    <row r="248" spans="1:30" s="376" customFormat="1" x14ac:dyDescent="0.2">
      <c r="A248" s="418"/>
      <c r="B248" s="417" t="s">
        <v>786</v>
      </c>
      <c r="C248" s="310" t="s">
        <v>556</v>
      </c>
      <c r="D248" s="310" t="s">
        <v>541</v>
      </c>
      <c r="E248" s="322">
        <v>1852</v>
      </c>
      <c r="F248" s="322">
        <v>14.86</v>
      </c>
      <c r="G248" s="322">
        <v>11.91</v>
      </c>
      <c r="H248" s="322">
        <v>26.77</v>
      </c>
      <c r="I248" s="415">
        <v>10.054554937937333</v>
      </c>
      <c r="J248" s="415">
        <v>18.826060665420478</v>
      </c>
      <c r="K248" s="415">
        <v>5.6266133996770096</v>
      </c>
      <c r="L248" s="322">
        <v>6</v>
      </c>
      <c r="M248" s="416">
        <v>628021.24650000001</v>
      </c>
      <c r="N248" s="416">
        <v>100992.26880000001</v>
      </c>
      <c r="O248" s="415">
        <v>9.8428709480812126E-3</v>
      </c>
      <c r="P248" s="415">
        <v>5.0488937777946009E-3</v>
      </c>
      <c r="Q248" s="416">
        <v>3</v>
      </c>
      <c r="R248" s="416">
        <v>187699</v>
      </c>
      <c r="S248" s="415">
        <v>9.1306493961952541E-4</v>
      </c>
      <c r="T248" s="416">
        <v>1</v>
      </c>
      <c r="U248" s="416">
        <v>0</v>
      </c>
      <c r="V248" s="415">
        <v>5.8677168200929903E-3</v>
      </c>
      <c r="W248" s="415">
        <v>5.8677168200929903E-3</v>
      </c>
      <c r="X248" s="415">
        <v>0</v>
      </c>
      <c r="Y248" s="415">
        <v>0</v>
      </c>
      <c r="Z248" s="310" t="s">
        <v>545</v>
      </c>
      <c r="AA248" s="310" t="s">
        <v>542</v>
      </c>
      <c r="AB248" s="415">
        <v>3.3310208417312257</v>
      </c>
      <c r="AC248" s="415">
        <v>18.826060665420478</v>
      </c>
      <c r="AD248" s="415">
        <v>5.6266133996770096</v>
      </c>
    </row>
    <row r="249" spans="1:30" s="376" customFormat="1" x14ac:dyDescent="0.2">
      <c r="A249" s="418"/>
      <c r="B249" s="417" t="s">
        <v>787</v>
      </c>
      <c r="C249" s="310" t="s">
        <v>556</v>
      </c>
      <c r="D249" s="310" t="s">
        <v>541</v>
      </c>
      <c r="E249" s="322">
        <v>3893</v>
      </c>
      <c r="F249" s="322">
        <v>13.77</v>
      </c>
      <c r="G249" s="322">
        <v>0.86</v>
      </c>
      <c r="H249" s="322">
        <v>14.629999999999999</v>
      </c>
      <c r="I249" s="415">
        <v>8.1059977794223457</v>
      </c>
      <c r="J249" s="415">
        <v>6.6453140556563399</v>
      </c>
      <c r="K249" s="415">
        <v>0.83731518176193742</v>
      </c>
      <c r="L249" s="322">
        <v>6</v>
      </c>
      <c r="M249" s="416">
        <v>478449.17489999998</v>
      </c>
      <c r="N249" s="416">
        <v>478449.17489999998</v>
      </c>
      <c r="O249" s="415">
        <v>1.4166009419554884E-2</v>
      </c>
      <c r="P249" s="415">
        <v>1.4166009419554884E-2</v>
      </c>
      <c r="Q249" s="416">
        <v>0</v>
      </c>
      <c r="R249" s="416">
        <v>60285</v>
      </c>
      <c r="S249" s="415">
        <v>2.7500094628134605E-4</v>
      </c>
      <c r="T249" s="416">
        <v>0</v>
      </c>
      <c r="U249" s="416">
        <v>3</v>
      </c>
      <c r="V249" s="415">
        <v>0</v>
      </c>
      <c r="W249" s="415">
        <v>0</v>
      </c>
      <c r="X249" s="415">
        <v>1.1971810858057026E-2</v>
      </c>
      <c r="Y249" s="415">
        <v>1.1971810858057026E-2</v>
      </c>
      <c r="Z249" s="310" t="s">
        <v>542</v>
      </c>
      <c r="AA249" s="310" t="s">
        <v>542</v>
      </c>
      <c r="AB249" s="415">
        <v>3.2442577781529955</v>
      </c>
      <c r="AC249" s="415">
        <v>6.6453140556563399</v>
      </c>
      <c r="AD249" s="415">
        <v>0.83731518176193742</v>
      </c>
    </row>
    <row r="250" spans="1:30" s="376" customFormat="1" x14ac:dyDescent="0.2">
      <c r="A250" s="418"/>
      <c r="B250" s="417" t="s">
        <v>788</v>
      </c>
      <c r="C250" s="310" t="s">
        <v>556</v>
      </c>
      <c r="D250" s="310" t="s">
        <v>541</v>
      </c>
      <c r="E250" s="322">
        <v>1002</v>
      </c>
      <c r="F250" s="322">
        <v>7.12</v>
      </c>
      <c r="G250" s="322">
        <v>2</v>
      </c>
      <c r="H250" s="322">
        <v>9.120000000000001</v>
      </c>
      <c r="I250" s="415">
        <v>7.6149670841401198</v>
      </c>
      <c r="J250" s="415">
        <v>2.5310408003058709</v>
      </c>
      <c r="K250" s="415">
        <v>4.3927821131670912</v>
      </c>
      <c r="L250" s="322">
        <v>3</v>
      </c>
      <c r="M250" s="416">
        <v>26507.816699999999</v>
      </c>
      <c r="N250" s="416">
        <v>26507.816699999999</v>
      </c>
      <c r="O250" s="415">
        <v>4.264059616497276E-4</v>
      </c>
      <c r="P250" s="415">
        <v>4.264059616497276E-4</v>
      </c>
      <c r="Q250" s="416">
        <v>2</v>
      </c>
      <c r="R250" s="416">
        <v>46006</v>
      </c>
      <c r="S250" s="415">
        <v>2.981751833275269E-4</v>
      </c>
      <c r="T250" s="416">
        <v>0</v>
      </c>
      <c r="U250" s="416">
        <v>0</v>
      </c>
      <c r="V250" s="415">
        <v>0</v>
      </c>
      <c r="W250" s="415">
        <v>0</v>
      </c>
      <c r="X250" s="415">
        <v>0</v>
      </c>
      <c r="Y250" s="415">
        <v>0</v>
      </c>
      <c r="Z250" s="310" t="s">
        <v>542</v>
      </c>
      <c r="AA250" s="310" t="s">
        <v>542</v>
      </c>
      <c r="AB250" s="415">
        <v>5.7404264801027152</v>
      </c>
      <c r="AC250" s="415">
        <v>2.5310408003058709</v>
      </c>
      <c r="AD250" s="415">
        <v>4.3927821131670912</v>
      </c>
    </row>
    <row r="251" spans="1:30" s="376" customFormat="1" x14ac:dyDescent="0.2">
      <c r="A251" s="418"/>
      <c r="B251" s="417" t="s">
        <v>789</v>
      </c>
      <c r="C251" s="310" t="s">
        <v>556</v>
      </c>
      <c r="D251" s="310" t="s">
        <v>541</v>
      </c>
      <c r="E251" s="322">
        <v>3423.5</v>
      </c>
      <c r="F251" s="322">
        <v>11.23</v>
      </c>
      <c r="G251" s="322">
        <v>1.99</v>
      </c>
      <c r="H251" s="322">
        <v>13.22</v>
      </c>
      <c r="I251" s="415">
        <v>10.015583794767034</v>
      </c>
      <c r="J251" s="415">
        <v>0.40812472221690099</v>
      </c>
      <c r="K251" s="415">
        <v>2.5319792903438336</v>
      </c>
      <c r="L251" s="322">
        <v>5</v>
      </c>
      <c r="M251" s="416">
        <v>37900.944500000005</v>
      </c>
      <c r="N251" s="416">
        <v>28837.621799999997</v>
      </c>
      <c r="O251" s="415">
        <v>2.0516924531552113E-4</v>
      </c>
      <c r="P251" s="415">
        <v>1.6591208775929074E-4</v>
      </c>
      <c r="Q251" s="416">
        <v>4</v>
      </c>
      <c r="R251" s="416">
        <v>235135</v>
      </c>
      <c r="S251" s="415">
        <v>8.0028365266144523E-4</v>
      </c>
      <c r="T251" s="416">
        <v>0</v>
      </c>
      <c r="U251" s="416">
        <v>0</v>
      </c>
      <c r="V251" s="415">
        <v>0</v>
      </c>
      <c r="W251" s="415">
        <v>0</v>
      </c>
      <c r="X251" s="415">
        <v>0</v>
      </c>
      <c r="Y251" s="415">
        <v>0</v>
      </c>
      <c r="Z251" s="310" t="s">
        <v>542</v>
      </c>
      <c r="AA251" s="310" t="s">
        <v>542</v>
      </c>
      <c r="AB251" s="415">
        <v>2.2118947244328866</v>
      </c>
      <c r="AC251" s="415">
        <v>0.40812472221690099</v>
      </c>
      <c r="AD251" s="415">
        <v>2.5319792903438336</v>
      </c>
    </row>
    <row r="252" spans="1:30" s="376" customFormat="1" x14ac:dyDescent="0.2">
      <c r="A252" s="418"/>
      <c r="B252" s="417" t="s">
        <v>790</v>
      </c>
      <c r="C252" s="310" t="s">
        <v>556</v>
      </c>
      <c r="D252" s="310" t="s">
        <v>541</v>
      </c>
      <c r="E252" s="322">
        <v>2373.5</v>
      </c>
      <c r="F252" s="322">
        <v>8.07</v>
      </c>
      <c r="G252" s="322">
        <v>2.62</v>
      </c>
      <c r="H252" s="322">
        <v>10.690000000000001</v>
      </c>
      <c r="I252" s="415">
        <v>6.1964117640776584</v>
      </c>
      <c r="J252" s="415">
        <v>3.8320775339774844</v>
      </c>
      <c r="K252" s="415">
        <v>3.9292328348235204</v>
      </c>
      <c r="L252" s="322">
        <v>9</v>
      </c>
      <c r="M252" s="416">
        <v>158906.22399999999</v>
      </c>
      <c r="N252" s="416">
        <v>158906.22399999999</v>
      </c>
      <c r="O252" s="415">
        <v>3.6673848105235754E-3</v>
      </c>
      <c r="P252" s="415">
        <v>3.6673848105235754E-3</v>
      </c>
      <c r="Q252" s="416">
        <v>0</v>
      </c>
      <c r="R252" s="416">
        <v>162935</v>
      </c>
      <c r="S252" s="415">
        <v>6.2879429851970701E-4</v>
      </c>
      <c r="T252" s="416">
        <v>1</v>
      </c>
      <c r="U252" s="416">
        <v>0</v>
      </c>
      <c r="V252" s="415">
        <v>3.9442551452599801E-3</v>
      </c>
      <c r="W252" s="415">
        <v>3.9442551452599801E-3</v>
      </c>
      <c r="X252" s="415">
        <v>0</v>
      </c>
      <c r="Y252" s="415">
        <v>0</v>
      </c>
      <c r="Z252" s="310" t="s">
        <v>542</v>
      </c>
      <c r="AA252" s="310" t="s">
        <v>542</v>
      </c>
      <c r="AB252" s="415">
        <v>3.4342654924185569</v>
      </c>
      <c r="AC252" s="415">
        <v>3.8320775339774844</v>
      </c>
      <c r="AD252" s="415">
        <v>3.9292328348235204</v>
      </c>
    </row>
    <row r="253" spans="1:30" s="376" customFormat="1" x14ac:dyDescent="0.2">
      <c r="A253" s="418"/>
      <c r="B253" s="417" t="s">
        <v>791</v>
      </c>
      <c r="C253" s="310" t="s">
        <v>556</v>
      </c>
      <c r="D253" s="310" t="s">
        <v>856</v>
      </c>
      <c r="E253" s="322">
        <v>3364.5</v>
      </c>
      <c r="F253" s="322">
        <v>73.59</v>
      </c>
      <c r="G253" s="322">
        <v>16.29</v>
      </c>
      <c r="H253" s="322">
        <v>89.88</v>
      </c>
      <c r="I253" s="415">
        <v>8.8542373509749019</v>
      </c>
      <c r="J253" s="415">
        <v>7.1676315461851008</v>
      </c>
      <c r="K253" s="415">
        <v>7.134007750292235</v>
      </c>
      <c r="L253" s="322">
        <v>32</v>
      </c>
      <c r="M253" s="416">
        <v>473092.3048000001</v>
      </c>
      <c r="N253" s="416">
        <v>203807.05970000007</v>
      </c>
      <c r="O253" s="415">
        <v>1.1658989556916311E-2</v>
      </c>
      <c r="P253" s="415">
        <v>4.0871938393608233E-3</v>
      </c>
      <c r="Q253" s="416">
        <v>0</v>
      </c>
      <c r="R253" s="416">
        <v>470873</v>
      </c>
      <c r="S253" s="415">
        <v>1.9759899454710201E-3</v>
      </c>
      <c r="T253" s="416">
        <v>2</v>
      </c>
      <c r="U253" s="416">
        <v>0</v>
      </c>
      <c r="V253" s="415">
        <v>9.9973658617224168E-3</v>
      </c>
      <c r="W253" s="415">
        <v>9.9973658617224168E-3</v>
      </c>
      <c r="X253" s="415">
        <v>4.63484740923642E-6</v>
      </c>
      <c r="Y253" s="415">
        <v>4.63484740923642E-6</v>
      </c>
      <c r="Z253" s="310" t="s">
        <v>542</v>
      </c>
      <c r="AA253" s="310" t="s">
        <v>542</v>
      </c>
      <c r="AB253" s="415">
        <v>3.0584513118218575</v>
      </c>
      <c r="AC253" s="415">
        <v>7.1676315461851008</v>
      </c>
      <c r="AD253" s="415">
        <v>7.134007750292235</v>
      </c>
    </row>
    <row r="254" spans="1:30" s="376" customFormat="1" x14ac:dyDescent="0.2">
      <c r="A254" s="418"/>
      <c r="B254" s="417" t="s">
        <v>792</v>
      </c>
      <c r="C254" s="310" t="s">
        <v>556</v>
      </c>
      <c r="D254" s="310" t="s">
        <v>541</v>
      </c>
      <c r="E254" s="322">
        <v>3993.5</v>
      </c>
      <c r="F254" s="322">
        <v>14.53</v>
      </c>
      <c r="G254" s="322">
        <v>16.809999999999999</v>
      </c>
      <c r="H254" s="322">
        <v>31.339999999999996</v>
      </c>
      <c r="I254" s="415">
        <v>10.233623482171163</v>
      </c>
      <c r="J254" s="415">
        <v>1.6820036002811309</v>
      </c>
      <c r="K254" s="415">
        <v>0.83356839827739115</v>
      </c>
      <c r="L254" s="322">
        <v>12</v>
      </c>
      <c r="M254" s="416">
        <v>111788.06640000001</v>
      </c>
      <c r="N254" s="416">
        <v>111788.06640000001</v>
      </c>
      <c r="O254" s="415">
        <v>6.5588189172841958E-3</v>
      </c>
      <c r="P254" s="415">
        <v>6.5588189172841958E-3</v>
      </c>
      <c r="Q254" s="416">
        <v>4</v>
      </c>
      <c r="R254" s="416">
        <v>55400</v>
      </c>
      <c r="S254" s="415">
        <v>3.8778223323942618E-4</v>
      </c>
      <c r="T254" s="416">
        <v>2</v>
      </c>
      <c r="U254" s="416">
        <v>4</v>
      </c>
      <c r="V254" s="415">
        <v>1.2324059261158975E-2</v>
      </c>
      <c r="W254" s="415">
        <v>1.2324059261158975E-2</v>
      </c>
      <c r="X254" s="415">
        <v>1.4800612726827502E-2</v>
      </c>
      <c r="Y254" s="415">
        <v>1.4800612726827502E-2</v>
      </c>
      <c r="Z254" s="310" t="s">
        <v>542</v>
      </c>
      <c r="AA254" s="310" t="s">
        <v>542</v>
      </c>
      <c r="AB254" s="415">
        <v>3.6052585543546152</v>
      </c>
      <c r="AC254" s="415">
        <v>1.6820036002811309</v>
      </c>
      <c r="AD254" s="415">
        <v>0.83356839827739115</v>
      </c>
    </row>
    <row r="255" spans="1:30" s="376" customFormat="1" x14ac:dyDescent="0.2">
      <c r="A255" s="418"/>
      <c r="B255" s="417" t="s">
        <v>793</v>
      </c>
      <c r="C255" s="310" t="s">
        <v>556</v>
      </c>
      <c r="D255" s="310" t="s">
        <v>541</v>
      </c>
      <c r="E255" s="322">
        <v>1867</v>
      </c>
      <c r="F255" s="322">
        <v>11.01</v>
      </c>
      <c r="G255" s="322">
        <v>0.57999999999999996</v>
      </c>
      <c r="H255" s="322">
        <v>11.59</v>
      </c>
      <c r="I255" s="415">
        <v>6.0539518696044166</v>
      </c>
      <c r="J255" s="415">
        <v>0.68306043190410004</v>
      </c>
      <c r="K255" s="415">
        <v>0.80420998612380878</v>
      </c>
      <c r="L255" s="322">
        <v>5</v>
      </c>
      <c r="M255" s="416">
        <v>34560.288299999993</v>
      </c>
      <c r="N255" s="416">
        <v>34385.171599999994</v>
      </c>
      <c r="O255" s="415">
        <v>3.0548897253930155E-3</v>
      </c>
      <c r="P255" s="415">
        <v>3.0533447762566036E-3</v>
      </c>
      <c r="Q255" s="416">
        <v>5</v>
      </c>
      <c r="R255" s="416">
        <v>40690</v>
      </c>
      <c r="S255" s="415">
        <v>1.9929843859715527E-4</v>
      </c>
      <c r="T255" s="416">
        <v>1</v>
      </c>
      <c r="U255" s="416">
        <v>0</v>
      </c>
      <c r="V255" s="415">
        <v>2.7932680386329981E-3</v>
      </c>
      <c r="W255" s="415">
        <v>2.7932680386329981E-3</v>
      </c>
      <c r="X255" s="415">
        <v>0</v>
      </c>
      <c r="Y255" s="415">
        <v>0</v>
      </c>
      <c r="Z255" s="310" t="s">
        <v>542</v>
      </c>
      <c r="AA255" s="310" t="s">
        <v>542</v>
      </c>
      <c r="AB255" s="415">
        <v>2.2139985904543886</v>
      </c>
      <c r="AC255" s="415">
        <v>0.68306043190410004</v>
      </c>
      <c r="AD255" s="415">
        <v>0.80420998612380878</v>
      </c>
    </row>
    <row r="256" spans="1:30" s="376" customFormat="1" x14ac:dyDescent="0.2">
      <c r="A256" s="418"/>
      <c r="B256" s="417" t="s">
        <v>794</v>
      </c>
      <c r="C256" s="310" t="s">
        <v>556</v>
      </c>
      <c r="D256" s="310" t="s">
        <v>541</v>
      </c>
      <c r="E256" s="322">
        <v>3801.5</v>
      </c>
      <c r="F256" s="322">
        <v>15.6</v>
      </c>
      <c r="G256" s="322">
        <v>2.06</v>
      </c>
      <c r="H256" s="322">
        <v>17.66</v>
      </c>
      <c r="I256" s="415">
        <v>10.699051043433711</v>
      </c>
      <c r="J256" s="415">
        <v>2.8106387473748082</v>
      </c>
      <c r="K256" s="415">
        <v>0.20836004827170185</v>
      </c>
      <c r="L256" s="322">
        <v>11</v>
      </c>
      <c r="M256" s="416">
        <v>185545.8198</v>
      </c>
      <c r="N256" s="416">
        <v>181640.16069999998</v>
      </c>
      <c r="O256" s="415">
        <v>1.4297731782925375E-3</v>
      </c>
      <c r="P256" s="415">
        <v>1.3879668546612274E-3</v>
      </c>
      <c r="Q256" s="416">
        <v>3</v>
      </c>
      <c r="R256" s="416">
        <v>13755</v>
      </c>
      <c r="S256" s="415">
        <v>7.7247456820602817E-5</v>
      </c>
      <c r="T256" s="416">
        <v>2</v>
      </c>
      <c r="U256" s="416">
        <v>1</v>
      </c>
      <c r="V256" s="415">
        <v>1.099849290211743E-2</v>
      </c>
      <c r="W256" s="415">
        <v>1.099849290211743E-2</v>
      </c>
      <c r="X256" s="415">
        <v>1.5449491364120573E-3</v>
      </c>
      <c r="Y256" s="415">
        <v>1.5449491364120573E-3</v>
      </c>
      <c r="Z256" s="310" t="s">
        <v>542</v>
      </c>
      <c r="AA256" s="310" t="s">
        <v>542</v>
      </c>
      <c r="AB256" s="415">
        <v>3.4550958495305322</v>
      </c>
      <c r="AC256" s="415">
        <v>2.8106387473748082</v>
      </c>
      <c r="AD256" s="415">
        <v>0.20836004827170185</v>
      </c>
    </row>
    <row r="257" spans="1:30" s="376" customFormat="1" x14ac:dyDescent="0.2">
      <c r="A257" s="418"/>
      <c r="B257" s="417" t="s">
        <v>795</v>
      </c>
      <c r="C257" s="310" t="s">
        <v>556</v>
      </c>
      <c r="D257" s="310" t="s">
        <v>541</v>
      </c>
      <c r="E257" s="322">
        <v>1768.5</v>
      </c>
      <c r="F257" s="322">
        <v>7.58</v>
      </c>
      <c r="G257" s="322">
        <v>3.78</v>
      </c>
      <c r="H257" s="322">
        <v>11.36</v>
      </c>
      <c r="I257" s="415">
        <v>5.63921101928275</v>
      </c>
      <c r="J257" s="415">
        <v>3.7370108445380708</v>
      </c>
      <c r="K257" s="415">
        <v>0.14116349007425363</v>
      </c>
      <c r="L257" s="322">
        <v>4</v>
      </c>
      <c r="M257" s="416">
        <v>291413.98639999999</v>
      </c>
      <c r="N257" s="416">
        <v>3837.9283999999998</v>
      </c>
      <c r="O257" s="415">
        <v>2.9039018462914653E-3</v>
      </c>
      <c r="P257" s="415">
        <v>1.2412121361934461E-4</v>
      </c>
      <c r="Q257" s="416">
        <v>3</v>
      </c>
      <c r="R257" s="416">
        <v>11008</v>
      </c>
      <c r="S257" s="415">
        <v>9.2696948184723386E-5</v>
      </c>
      <c r="T257" s="416">
        <v>0</v>
      </c>
      <c r="U257" s="416">
        <v>0</v>
      </c>
      <c r="V257" s="415">
        <v>0</v>
      </c>
      <c r="W257" s="415">
        <v>0</v>
      </c>
      <c r="X257" s="415">
        <v>0</v>
      </c>
      <c r="Y257" s="415">
        <v>0</v>
      </c>
      <c r="Z257" s="310" t="s">
        <v>542</v>
      </c>
      <c r="AA257" s="310" t="s">
        <v>542</v>
      </c>
      <c r="AB257" s="415">
        <v>1.3607247394421378</v>
      </c>
      <c r="AC257" s="415">
        <v>3.7370108445380708</v>
      </c>
      <c r="AD257" s="415">
        <v>0.14116349007425363</v>
      </c>
    </row>
    <row r="258" spans="1:30" s="376" customFormat="1" x14ac:dyDescent="0.2">
      <c r="A258" s="418"/>
      <c r="B258" s="417" t="s">
        <v>796</v>
      </c>
      <c r="C258" s="310" t="s">
        <v>556</v>
      </c>
      <c r="D258" s="310" t="s">
        <v>541</v>
      </c>
      <c r="E258" s="322">
        <v>755.5</v>
      </c>
      <c r="F258" s="322">
        <v>5.13</v>
      </c>
      <c r="G258" s="322">
        <v>0.31</v>
      </c>
      <c r="H258" s="322">
        <v>5.4399999999999995</v>
      </c>
      <c r="I258" s="415">
        <v>4.0813076234130445</v>
      </c>
      <c r="J258" s="415">
        <v>2.5772548492570091</v>
      </c>
      <c r="K258" s="415">
        <v>2.4650651753900199</v>
      </c>
      <c r="L258" s="322">
        <v>2</v>
      </c>
      <c r="M258" s="416">
        <v>95790.841110891168</v>
      </c>
      <c r="N258" s="416">
        <v>54321.381800000003</v>
      </c>
      <c r="O258" s="415">
        <v>4.7802496490426342E-3</v>
      </c>
      <c r="P258" s="415">
        <v>2.3915812631658635E-3</v>
      </c>
      <c r="Q258" s="416">
        <v>3</v>
      </c>
      <c r="R258" s="416">
        <v>91621</v>
      </c>
      <c r="S258" s="415">
        <v>4.1095647028560703E-4</v>
      </c>
      <c r="T258" s="416">
        <v>1</v>
      </c>
      <c r="U258" s="416">
        <v>0</v>
      </c>
      <c r="V258" s="415">
        <v>2.3884913648930394E-3</v>
      </c>
      <c r="W258" s="415">
        <v>2.3884913648930394E-3</v>
      </c>
      <c r="X258" s="415">
        <v>0</v>
      </c>
      <c r="Y258" s="415">
        <v>0</v>
      </c>
      <c r="Z258" s="310" t="s">
        <v>542</v>
      </c>
      <c r="AA258" s="310" t="s">
        <v>542</v>
      </c>
      <c r="AB258" s="415">
        <v>1.2196047238125496</v>
      </c>
      <c r="AC258" s="415">
        <v>2.5772548492570091</v>
      </c>
      <c r="AD258" s="415">
        <v>2.4650651753900199</v>
      </c>
    </row>
    <row r="259" spans="1:30" s="376" customFormat="1" x14ac:dyDescent="0.2">
      <c r="A259" s="418"/>
      <c r="B259" s="417" t="s">
        <v>797</v>
      </c>
      <c r="C259" s="310" t="s">
        <v>556</v>
      </c>
      <c r="D259" s="310" t="s">
        <v>541</v>
      </c>
      <c r="E259" s="322">
        <v>1298.5</v>
      </c>
      <c r="F259" s="322">
        <v>4.12</v>
      </c>
      <c r="G259" s="322">
        <v>0.96</v>
      </c>
      <c r="H259" s="322">
        <v>5.08</v>
      </c>
      <c r="I259" s="415">
        <v>3.3455703548696194</v>
      </c>
      <c r="J259" s="415">
        <v>7.3226790443824893E-3</v>
      </c>
      <c r="K259" s="415">
        <v>1.5329514887520677</v>
      </c>
      <c r="L259" s="322">
        <v>0</v>
      </c>
      <c r="M259" s="416">
        <v>439.90010000000001</v>
      </c>
      <c r="N259" s="416">
        <v>439.90010000000001</v>
      </c>
      <c r="O259" s="415">
        <v>9.2696948184723386E-6</v>
      </c>
      <c r="P259" s="415">
        <v>9.2696948184723386E-6</v>
      </c>
      <c r="Q259" s="416">
        <v>3</v>
      </c>
      <c r="R259" s="416">
        <v>92090</v>
      </c>
      <c r="S259" s="415">
        <v>3.1053477641882334E-4</v>
      </c>
      <c r="T259" s="416">
        <v>2</v>
      </c>
      <c r="U259" s="416">
        <v>0</v>
      </c>
      <c r="V259" s="415">
        <v>3.3088396697130498E-3</v>
      </c>
      <c r="W259" s="415">
        <v>3.3088396697130498E-3</v>
      </c>
      <c r="X259" s="415">
        <v>0</v>
      </c>
      <c r="Y259" s="415">
        <v>0</v>
      </c>
      <c r="Z259" s="310" t="s">
        <v>542</v>
      </c>
      <c r="AA259" s="310" t="s">
        <v>542</v>
      </c>
      <c r="AB259" s="415">
        <v>1.2969079214754435</v>
      </c>
      <c r="AC259" s="415">
        <v>7.3226790443824893E-3</v>
      </c>
      <c r="AD259" s="415">
        <v>1.5329514887520677</v>
      </c>
    </row>
    <row r="260" spans="1:30" s="376" customFormat="1" x14ac:dyDescent="0.2">
      <c r="A260" s="418"/>
      <c r="B260" s="417" t="s">
        <v>798</v>
      </c>
      <c r="C260" s="310" t="s">
        <v>556</v>
      </c>
      <c r="D260" s="310" t="s">
        <v>541</v>
      </c>
      <c r="E260" s="322">
        <v>1686.5</v>
      </c>
      <c r="F260" s="322">
        <v>5.56</v>
      </c>
      <c r="G260" s="322">
        <v>2.95</v>
      </c>
      <c r="H260" s="322">
        <v>8.51</v>
      </c>
      <c r="I260" s="415">
        <v>4.6373305736588062</v>
      </c>
      <c r="J260" s="415">
        <v>0.74216607548482783</v>
      </c>
      <c r="K260" s="415">
        <v>0</v>
      </c>
      <c r="L260" s="322">
        <v>2</v>
      </c>
      <c r="M260" s="416">
        <v>49516.239265021053</v>
      </c>
      <c r="N260" s="416">
        <v>5408.2989311361671</v>
      </c>
      <c r="O260" s="415">
        <v>5.143758980038886E-3</v>
      </c>
      <c r="P260" s="415">
        <v>2.6031123356776674E-3</v>
      </c>
      <c r="Q260" s="416">
        <v>7</v>
      </c>
      <c r="R260" s="416">
        <v>0</v>
      </c>
      <c r="S260" s="415">
        <v>0</v>
      </c>
      <c r="T260" s="416">
        <v>0</v>
      </c>
      <c r="U260" s="416">
        <v>0</v>
      </c>
      <c r="V260" s="415">
        <v>0</v>
      </c>
      <c r="W260" s="415">
        <v>0</v>
      </c>
      <c r="X260" s="415">
        <v>0</v>
      </c>
      <c r="Y260" s="415">
        <v>0</v>
      </c>
      <c r="Z260" s="310" t="s">
        <v>542</v>
      </c>
      <c r="AA260" s="310" t="s">
        <v>542</v>
      </c>
      <c r="AB260" s="415">
        <v>1.516669809602468</v>
      </c>
      <c r="AC260" s="415">
        <v>0.74216607548482783</v>
      </c>
      <c r="AD260" s="415">
        <v>0</v>
      </c>
    </row>
    <row r="261" spans="1:30" s="376" customFormat="1" x14ac:dyDescent="0.2">
      <c r="A261" s="418"/>
      <c r="B261" s="417" t="s">
        <v>799</v>
      </c>
      <c r="C261" s="310" t="s">
        <v>556</v>
      </c>
      <c r="D261" s="310" t="s">
        <v>541</v>
      </c>
      <c r="E261" s="322">
        <v>867</v>
      </c>
      <c r="F261" s="322">
        <v>0</v>
      </c>
      <c r="G261" s="322">
        <v>0.01</v>
      </c>
      <c r="H261" s="322">
        <v>0.01</v>
      </c>
      <c r="I261" s="415">
        <v>0</v>
      </c>
      <c r="J261" s="415">
        <v>3.0946730379422319E-5</v>
      </c>
      <c r="K261" s="415">
        <v>4.7846737098193593E-7</v>
      </c>
      <c r="L261" s="322">
        <v>3</v>
      </c>
      <c r="M261" s="416">
        <v>197593.95737918472</v>
      </c>
      <c r="N261" s="416">
        <v>197593.95737918472</v>
      </c>
      <c r="O261" s="415">
        <v>4.0873424921424309E-3</v>
      </c>
      <c r="P261" s="415">
        <v>4.0873424921424309E-3</v>
      </c>
      <c r="Q261" s="416">
        <v>5</v>
      </c>
      <c r="R261" s="416">
        <v>3055</v>
      </c>
      <c r="S261" s="415">
        <v>2.0084338773356735E-5</v>
      </c>
      <c r="T261" s="416">
        <v>0</v>
      </c>
      <c r="U261" s="416">
        <v>0</v>
      </c>
      <c r="V261" s="415">
        <v>0</v>
      </c>
      <c r="W261" s="415">
        <v>0</v>
      </c>
      <c r="X261" s="415">
        <v>0</v>
      </c>
      <c r="Y261" s="415">
        <v>0</v>
      </c>
      <c r="Z261" s="310" t="s">
        <v>542</v>
      </c>
      <c r="AA261" s="310" t="s">
        <v>542</v>
      </c>
      <c r="AB261" s="415">
        <v>8.1472578194698207E-6</v>
      </c>
      <c r="AC261" s="415">
        <v>3.0946730379422319E-5</v>
      </c>
      <c r="AD261" s="415">
        <v>4.7846737098193593E-7</v>
      </c>
    </row>
    <row r="262" spans="1:30" s="376" customFormat="1" ht="15" x14ac:dyDescent="0.25">
      <c r="A262" s="419" t="s">
        <v>809</v>
      </c>
      <c r="B262" s="417" t="s">
        <v>800</v>
      </c>
      <c r="C262" s="310" t="s">
        <v>556</v>
      </c>
      <c r="D262" s="310" t="s">
        <v>541</v>
      </c>
      <c r="E262" s="322">
        <v>831.5</v>
      </c>
      <c r="F262" s="322">
        <v>0</v>
      </c>
      <c r="G262" s="322">
        <v>0.01</v>
      </c>
      <c r="H262" s="322">
        <v>0.01</v>
      </c>
      <c r="I262" s="415">
        <v>0</v>
      </c>
      <c r="J262" s="415">
        <v>4.9621097533081734E-2</v>
      </c>
      <c r="K262" s="415">
        <v>8.8712648427334564</v>
      </c>
      <c r="L262" s="322">
        <v>1</v>
      </c>
      <c r="M262" s="416">
        <v>2194.8751409366869</v>
      </c>
      <c r="N262" s="416">
        <v>2194.8751409366869</v>
      </c>
      <c r="O262" s="415">
        <v>1.2796114918952547E-3</v>
      </c>
      <c r="P262" s="415">
        <v>1.2796114918952547E-3</v>
      </c>
      <c r="Q262" s="416">
        <v>6</v>
      </c>
      <c r="R262" s="416">
        <v>392400</v>
      </c>
      <c r="S262" s="415">
        <v>1.8539389636944677E-4</v>
      </c>
      <c r="T262" s="416">
        <v>0</v>
      </c>
      <c r="U262" s="416">
        <v>0</v>
      </c>
      <c r="V262" s="415">
        <v>0</v>
      </c>
      <c r="W262" s="415">
        <v>0</v>
      </c>
      <c r="X262" s="415">
        <v>0</v>
      </c>
      <c r="Y262" s="415">
        <v>0</v>
      </c>
      <c r="Z262" s="310" t="s">
        <v>545</v>
      </c>
      <c r="AA262" s="310" t="s">
        <v>542</v>
      </c>
      <c r="AB262" s="415">
        <v>1.1278985805401942</v>
      </c>
      <c r="AC262" s="415">
        <v>4.9621097533081734E-2</v>
      </c>
      <c r="AD262" s="415">
        <v>8.8712648427334564</v>
      </c>
    </row>
    <row r="263" spans="1:30" s="376" customFormat="1" ht="15" x14ac:dyDescent="0.25">
      <c r="A263" s="419" t="s">
        <v>810</v>
      </c>
      <c r="B263" s="417" t="s">
        <v>801</v>
      </c>
      <c r="C263" s="310" t="s">
        <v>556</v>
      </c>
      <c r="D263" s="310" t="s">
        <v>541</v>
      </c>
      <c r="E263" s="322">
        <v>518.5</v>
      </c>
      <c r="F263" s="322">
        <v>0</v>
      </c>
      <c r="G263" s="322">
        <v>0</v>
      </c>
      <c r="H263" s="322">
        <v>0</v>
      </c>
      <c r="I263" s="415">
        <v>0</v>
      </c>
      <c r="J263" s="415">
        <v>1.8557277940806318</v>
      </c>
      <c r="K263" s="415">
        <v>2.5439839804439588</v>
      </c>
      <c r="L263" s="322">
        <v>8</v>
      </c>
      <c r="M263" s="416">
        <v>46470.809469904605</v>
      </c>
      <c r="N263" s="416">
        <v>46470.809469904605</v>
      </c>
      <c r="O263" s="415">
        <v>2.6880204891181268E-3</v>
      </c>
      <c r="P263" s="415">
        <v>2.6880204891181268E-3</v>
      </c>
      <c r="Q263" s="416">
        <v>24</v>
      </c>
      <c r="R263" s="416">
        <v>63706</v>
      </c>
      <c r="S263" s="415">
        <v>2.4719186182592905E-4</v>
      </c>
      <c r="T263" s="416">
        <v>2</v>
      </c>
      <c r="U263" s="416">
        <v>0</v>
      </c>
      <c r="V263" s="415">
        <v>3.2119492546006656E-3</v>
      </c>
      <c r="W263" s="415">
        <v>1.6067471018685387E-3</v>
      </c>
      <c r="X263" s="415">
        <v>0</v>
      </c>
      <c r="Y263" s="415">
        <v>0</v>
      </c>
      <c r="Z263" s="310" t="s">
        <v>542</v>
      </c>
      <c r="AA263" s="310" t="s">
        <v>542</v>
      </c>
      <c r="AB263" s="415">
        <v>1.242321627972429</v>
      </c>
      <c r="AC263" s="415">
        <v>1.8557277940806318</v>
      </c>
      <c r="AD263" s="415">
        <v>2.5439839804439588</v>
      </c>
    </row>
    <row r="264" spans="1:30" s="376" customFormat="1" ht="15" x14ac:dyDescent="0.25">
      <c r="A264" s="419" t="s">
        <v>811</v>
      </c>
      <c r="B264" s="417" t="s">
        <v>802</v>
      </c>
      <c r="C264" s="310" t="s">
        <v>556</v>
      </c>
      <c r="D264" s="310" t="s">
        <v>541</v>
      </c>
      <c r="E264" s="322">
        <v>708.5</v>
      </c>
      <c r="F264" s="322">
        <v>0</v>
      </c>
      <c r="G264" s="322">
        <v>0</v>
      </c>
      <c r="H264" s="322">
        <v>0</v>
      </c>
      <c r="I264" s="415">
        <v>0</v>
      </c>
      <c r="J264" s="415">
        <v>3.4684519024772609</v>
      </c>
      <c r="K264" s="415">
        <v>1.3573994944094359</v>
      </c>
      <c r="L264" s="322">
        <v>3</v>
      </c>
      <c r="M264" s="416">
        <v>132718.03367883782</v>
      </c>
      <c r="N264" s="416">
        <v>132718.03367883782</v>
      </c>
      <c r="O264" s="415">
        <v>3.3398012456970451E-3</v>
      </c>
      <c r="P264" s="415">
        <v>3.3398012456970451E-3</v>
      </c>
      <c r="Q264" s="416">
        <v>7</v>
      </c>
      <c r="R264" s="416">
        <v>51940</v>
      </c>
      <c r="S264" s="415">
        <v>3.2752921691935597E-4</v>
      </c>
      <c r="T264" s="416">
        <v>1</v>
      </c>
      <c r="U264" s="416">
        <v>0</v>
      </c>
      <c r="V264" s="415">
        <v>2.190737875432296E-3</v>
      </c>
      <c r="W264" s="415">
        <v>2.190737875432296E-3</v>
      </c>
      <c r="X264" s="415">
        <v>0</v>
      </c>
      <c r="Y264" s="415">
        <v>0</v>
      </c>
      <c r="Z264" s="310" t="s">
        <v>542</v>
      </c>
      <c r="AA264" s="310" t="s">
        <v>542</v>
      </c>
      <c r="AB264" s="415">
        <v>1.1109559589400293</v>
      </c>
      <c r="AC264" s="415">
        <v>3.4684519024772609</v>
      </c>
      <c r="AD264" s="415">
        <v>1.3573994944094359</v>
      </c>
    </row>
    <row r="265" spans="1:30" s="376" customFormat="1" x14ac:dyDescent="0.2">
      <c r="A265" s="418"/>
      <c r="B265" s="417" t="s">
        <v>803</v>
      </c>
      <c r="C265" s="310" t="s">
        <v>556</v>
      </c>
      <c r="D265" s="310" t="s">
        <v>541</v>
      </c>
      <c r="E265" s="322">
        <v>222.5</v>
      </c>
      <c r="F265" s="322">
        <v>2.77</v>
      </c>
      <c r="G265" s="322">
        <v>0.71</v>
      </c>
      <c r="H265" s="322">
        <v>3.48</v>
      </c>
      <c r="I265" s="415">
        <v>4.6462668991945248</v>
      </c>
      <c r="J265" s="415">
        <v>1.3983967545342224</v>
      </c>
      <c r="K265" s="415">
        <v>0.54033603959014442</v>
      </c>
      <c r="L265" s="322">
        <v>1</v>
      </c>
      <c r="M265" s="416">
        <v>13276.507256858178</v>
      </c>
      <c r="N265" s="416">
        <v>377.26669999999996</v>
      </c>
      <c r="O265" s="415">
        <v>7.4918461580294722E-4</v>
      </c>
      <c r="P265" s="415">
        <v>6.179796545648226E-6</v>
      </c>
      <c r="Q265" s="416">
        <v>4</v>
      </c>
      <c r="R265" s="416">
        <v>5130</v>
      </c>
      <c r="S265" s="415">
        <v>1.3904542227708508E-5</v>
      </c>
      <c r="T265" s="416">
        <v>0</v>
      </c>
      <c r="U265" s="416">
        <v>0</v>
      </c>
      <c r="V265" s="415">
        <v>0</v>
      </c>
      <c r="W265" s="415">
        <v>0</v>
      </c>
      <c r="X265" s="415">
        <v>1.5449491364120565E-6</v>
      </c>
      <c r="Y265" s="415">
        <v>1.5449491364120565E-6</v>
      </c>
      <c r="Z265" s="310" t="s">
        <v>542</v>
      </c>
      <c r="AA265" s="310" t="s">
        <v>542</v>
      </c>
      <c r="AB265" s="415">
        <v>1.4061376468866333</v>
      </c>
      <c r="AC265" s="415">
        <v>1.3983967545342224</v>
      </c>
      <c r="AD265" s="415">
        <v>0.54033603959014442</v>
      </c>
    </row>
    <row r="266" spans="1:30" s="376" customFormat="1" x14ac:dyDescent="0.2">
      <c r="A266" s="418"/>
      <c r="B266" s="417" t="s">
        <v>804</v>
      </c>
      <c r="C266" s="310" t="s">
        <v>556</v>
      </c>
      <c r="D266" s="310" t="s">
        <v>541</v>
      </c>
      <c r="E266" s="322">
        <v>662.5</v>
      </c>
      <c r="F266" s="322">
        <v>3.21</v>
      </c>
      <c r="G266" s="322">
        <v>0.59</v>
      </c>
      <c r="H266" s="322">
        <v>3.8</v>
      </c>
      <c r="I266" s="415">
        <v>1.0429138383151126</v>
      </c>
      <c r="J266" s="415">
        <v>6.0090907610158446</v>
      </c>
      <c r="K266" s="415">
        <v>0.54065486053277567</v>
      </c>
      <c r="L266" s="322">
        <v>2</v>
      </c>
      <c r="M266" s="416">
        <v>300001.70101403707</v>
      </c>
      <c r="N266" s="416">
        <v>264662.04609999998</v>
      </c>
      <c r="O266" s="415">
        <v>4.0934598330380056E-3</v>
      </c>
      <c r="P266" s="415">
        <v>2.057872249700859E-3</v>
      </c>
      <c r="Q266" s="416">
        <v>3</v>
      </c>
      <c r="R266" s="416">
        <v>26992</v>
      </c>
      <c r="S266" s="415">
        <v>6.0253016320070201E-5</v>
      </c>
      <c r="T266" s="416">
        <v>0</v>
      </c>
      <c r="U266" s="416">
        <v>0</v>
      </c>
      <c r="V266" s="415">
        <v>0</v>
      </c>
      <c r="W266" s="415">
        <v>0</v>
      </c>
      <c r="X266" s="415">
        <v>0</v>
      </c>
      <c r="Y266" s="415">
        <v>0</v>
      </c>
      <c r="Z266" s="310" t="s">
        <v>545</v>
      </c>
      <c r="AA266" s="310" t="s">
        <v>542</v>
      </c>
      <c r="AB266" s="415">
        <v>0.79620001134328067</v>
      </c>
      <c r="AC266" s="415">
        <v>6.0090907610158446</v>
      </c>
      <c r="AD266" s="415">
        <v>0.54065486053277567</v>
      </c>
    </row>
    <row r="267" spans="1:30" s="376" customFormat="1" x14ac:dyDescent="0.2">
      <c r="A267" s="418"/>
      <c r="B267" s="417" t="s">
        <v>805</v>
      </c>
      <c r="C267" s="310" t="s">
        <v>556</v>
      </c>
      <c r="D267" s="310" t="s">
        <v>541</v>
      </c>
      <c r="E267" s="322">
        <v>445.5</v>
      </c>
      <c r="F267" s="322">
        <v>3.74</v>
      </c>
      <c r="G267" s="322">
        <v>0.56999999999999995</v>
      </c>
      <c r="H267" s="322">
        <v>4.3100000000000005</v>
      </c>
      <c r="I267" s="415">
        <v>5.0481421730591336</v>
      </c>
      <c r="J267" s="415">
        <v>1.2572515080322797</v>
      </c>
      <c r="K267" s="415">
        <v>0.58730005250076733</v>
      </c>
      <c r="L267" s="322">
        <v>2</v>
      </c>
      <c r="M267" s="416">
        <v>23162.710881745566</v>
      </c>
      <c r="N267" s="416">
        <v>1148.7176999999999</v>
      </c>
      <c r="O267" s="415">
        <v>1.2772594171302255E-3</v>
      </c>
      <c r="P267" s="415">
        <v>9.2387958357440987E-6</v>
      </c>
      <c r="Q267" s="416">
        <v>3</v>
      </c>
      <c r="R267" s="416">
        <v>10820</v>
      </c>
      <c r="S267" s="415">
        <v>3.3525396260141626E-4</v>
      </c>
      <c r="T267" s="416">
        <v>2</v>
      </c>
      <c r="U267" s="416">
        <v>0</v>
      </c>
      <c r="V267" s="415">
        <v>3.2474830847381425E-3</v>
      </c>
      <c r="W267" s="415">
        <v>1.6391910337331919E-3</v>
      </c>
      <c r="X267" s="415">
        <v>0</v>
      </c>
      <c r="Y267" s="415">
        <v>0</v>
      </c>
      <c r="Z267" s="310" t="s">
        <v>542</v>
      </c>
      <c r="AA267" s="310" t="s">
        <v>542</v>
      </c>
      <c r="AB267" s="415">
        <v>1.4508808136178846</v>
      </c>
      <c r="AC267" s="415">
        <v>1.2572515080322797</v>
      </c>
      <c r="AD267" s="415">
        <v>0.58730005250076733</v>
      </c>
    </row>
    <row r="268" spans="1:30" s="376" customFormat="1" x14ac:dyDescent="0.2">
      <c r="A268" s="418"/>
      <c r="B268" s="417" t="s">
        <v>806</v>
      </c>
      <c r="C268" s="310" t="s">
        <v>556</v>
      </c>
      <c r="D268" s="310" t="s">
        <v>541</v>
      </c>
      <c r="E268" s="322">
        <v>666</v>
      </c>
      <c r="F268" s="322">
        <v>4.16</v>
      </c>
      <c r="G268" s="322">
        <v>0.49</v>
      </c>
      <c r="H268" s="322">
        <v>4.6500000000000004</v>
      </c>
      <c r="I268" s="415">
        <v>3.8127288016852181</v>
      </c>
      <c r="J268" s="415">
        <v>1.683862941426101</v>
      </c>
      <c r="K268" s="415">
        <v>2.2289317181611508</v>
      </c>
      <c r="L268" s="322">
        <v>2</v>
      </c>
      <c r="M268" s="416">
        <v>71383.168914037073</v>
      </c>
      <c r="N268" s="416">
        <v>36043.513999999996</v>
      </c>
      <c r="O268" s="415">
        <v>2.1607284633865221E-3</v>
      </c>
      <c r="P268" s="415">
        <v>1.2514088004937656E-4</v>
      </c>
      <c r="Q268" s="416">
        <v>5</v>
      </c>
      <c r="R268" s="416">
        <v>94490</v>
      </c>
      <c r="S268" s="415">
        <v>3.2289436951011982E-4</v>
      </c>
      <c r="T268" s="416">
        <v>0</v>
      </c>
      <c r="U268" s="416">
        <v>0</v>
      </c>
      <c r="V268" s="415">
        <v>0</v>
      </c>
      <c r="W268" s="415">
        <v>0</v>
      </c>
      <c r="X268" s="415">
        <v>0</v>
      </c>
      <c r="Y268" s="415">
        <v>0</v>
      </c>
      <c r="Z268" s="310" t="s">
        <v>542</v>
      </c>
      <c r="AA268" s="310" t="s">
        <v>542</v>
      </c>
      <c r="AB268" s="415">
        <v>0.94261944605481629</v>
      </c>
      <c r="AC268" s="415">
        <v>1.683862941426101</v>
      </c>
      <c r="AD268" s="415">
        <v>2.2289317181611508</v>
      </c>
    </row>
    <row r="269" spans="1:30" s="376" customFormat="1" x14ac:dyDescent="0.2">
      <c r="A269" s="418"/>
      <c r="B269" s="417" t="s">
        <v>807</v>
      </c>
      <c r="C269" s="310" t="s">
        <v>556</v>
      </c>
      <c r="D269" s="310" t="s">
        <v>541</v>
      </c>
      <c r="E269" s="322">
        <v>292.5</v>
      </c>
      <c r="F269" s="322">
        <v>3.01</v>
      </c>
      <c r="G269" s="322">
        <v>0.43</v>
      </c>
      <c r="H269" s="322">
        <v>3.44</v>
      </c>
      <c r="I269" s="415">
        <v>0.85389238787741861</v>
      </c>
      <c r="J269" s="415">
        <v>0.6816659346008006</v>
      </c>
      <c r="K269" s="415">
        <v>0.19822094441516663</v>
      </c>
      <c r="L269" s="322">
        <v>2</v>
      </c>
      <c r="M269" s="416">
        <v>16403.647544103977</v>
      </c>
      <c r="N269" s="416">
        <v>679.36670000000004</v>
      </c>
      <c r="O269" s="415">
        <v>1.5345233137300509E-3</v>
      </c>
      <c r="P269" s="415">
        <v>6.2879429851970701E-4</v>
      </c>
      <c r="Q269" s="416">
        <v>2</v>
      </c>
      <c r="R269" s="416">
        <v>4770</v>
      </c>
      <c r="S269" s="415">
        <v>2.7809084455417016E-5</v>
      </c>
      <c r="T269" s="416">
        <v>0</v>
      </c>
      <c r="U269" s="416">
        <v>0</v>
      </c>
      <c r="V269" s="415">
        <v>0</v>
      </c>
      <c r="W269" s="415">
        <v>0</v>
      </c>
      <c r="X269" s="415">
        <v>0</v>
      </c>
      <c r="Y269" s="415">
        <v>0</v>
      </c>
      <c r="Z269" s="310" t="s">
        <v>542</v>
      </c>
      <c r="AA269" s="310" t="s">
        <v>542</v>
      </c>
      <c r="AB269" s="415">
        <v>0.72930347473504709</v>
      </c>
      <c r="AC269" s="415">
        <v>0.6816659346008006</v>
      </c>
      <c r="AD269" s="415">
        <v>0.19822094441516663</v>
      </c>
    </row>
    <row r="270" spans="1:30" s="376" customFormat="1" x14ac:dyDescent="0.2">
      <c r="A270" s="418"/>
      <c r="B270" s="417" t="s">
        <v>808</v>
      </c>
      <c r="C270" s="310" t="s">
        <v>556</v>
      </c>
      <c r="D270" s="310" t="s">
        <v>541</v>
      </c>
      <c r="E270" s="322">
        <v>1011</v>
      </c>
      <c r="F270" s="322">
        <v>4.91</v>
      </c>
      <c r="G270" s="322">
        <v>1.72</v>
      </c>
      <c r="H270" s="322">
        <v>6.63</v>
      </c>
      <c r="I270" s="415">
        <v>3.2567058514394569</v>
      </c>
      <c r="J270" s="415">
        <v>4.5682088945377455</v>
      </c>
      <c r="K270" s="415">
        <v>8.1533116674049282</v>
      </c>
      <c r="L270" s="322">
        <v>4</v>
      </c>
      <c r="M270" s="416">
        <v>241680.55718223689</v>
      </c>
      <c r="N270" s="416">
        <v>188431.21290000004</v>
      </c>
      <c r="O270" s="415">
        <v>5.9880011701663001E-3</v>
      </c>
      <c r="P270" s="415">
        <v>2.9208035898438131E-3</v>
      </c>
      <c r="Q270" s="416">
        <v>0</v>
      </c>
      <c r="R270" s="416">
        <v>431350</v>
      </c>
      <c r="S270" s="415">
        <v>2.5398963802614207E-3</v>
      </c>
      <c r="T270" s="416">
        <v>3</v>
      </c>
      <c r="U270" s="416">
        <v>0</v>
      </c>
      <c r="V270" s="415">
        <v>9.3284028856559977E-3</v>
      </c>
      <c r="W270" s="415">
        <v>9.3284028856559977E-3</v>
      </c>
      <c r="X270" s="415">
        <v>0</v>
      </c>
      <c r="Y270" s="415">
        <v>0</v>
      </c>
      <c r="Z270" s="310" t="s">
        <v>545</v>
      </c>
      <c r="AA270" s="310" t="s">
        <v>545</v>
      </c>
      <c r="AB270" s="415">
        <v>1.1465860339510445</v>
      </c>
      <c r="AC270" s="415">
        <v>4.5682088945377455</v>
      </c>
      <c r="AD270" s="415">
        <v>8.1533116674049282</v>
      </c>
    </row>
    <row r="271" spans="1:30" s="376" customFormat="1" x14ac:dyDescent="0.2">
      <c r="A271" s="418"/>
      <c r="B271" s="417" t="s">
        <v>809</v>
      </c>
      <c r="C271" s="310" t="s">
        <v>556</v>
      </c>
      <c r="D271" s="310" t="s">
        <v>541</v>
      </c>
      <c r="E271" s="322">
        <v>414</v>
      </c>
      <c r="F271" s="322">
        <v>3.73</v>
      </c>
      <c r="G271" s="322">
        <v>0.46</v>
      </c>
      <c r="H271" s="322">
        <v>4.1900000000000004</v>
      </c>
      <c r="I271" s="415">
        <v>4.6462668991945248</v>
      </c>
      <c r="J271" s="415">
        <v>4.0667269711487828</v>
      </c>
      <c r="K271" s="415">
        <v>1.2464096632781132</v>
      </c>
      <c r="L271" s="322">
        <v>4</v>
      </c>
      <c r="M271" s="416">
        <v>89562.572119697666</v>
      </c>
      <c r="N271" s="416">
        <v>68641.283200000005</v>
      </c>
      <c r="O271" s="415">
        <v>1.5156149068258063E-3</v>
      </c>
      <c r="P271" s="415">
        <v>3.1053477641882334E-4</v>
      </c>
      <c r="Q271" s="416">
        <v>1</v>
      </c>
      <c r="R271" s="416">
        <v>27450</v>
      </c>
      <c r="S271" s="415">
        <v>1.0042169386678367E-4</v>
      </c>
      <c r="T271" s="416">
        <v>0</v>
      </c>
      <c r="U271" s="416">
        <v>0</v>
      </c>
      <c r="V271" s="415">
        <v>0</v>
      </c>
      <c r="W271" s="415">
        <v>0</v>
      </c>
      <c r="X271" s="415">
        <v>0</v>
      </c>
      <c r="Y271" s="415">
        <v>0</v>
      </c>
      <c r="Z271" s="310" t="s">
        <v>545</v>
      </c>
      <c r="AA271" s="310" t="s">
        <v>542</v>
      </c>
      <c r="AB271" s="415">
        <v>1.1278985805401942</v>
      </c>
      <c r="AC271" s="415">
        <v>4.0667269711487828</v>
      </c>
      <c r="AD271" s="415">
        <v>1.2464096632781132</v>
      </c>
    </row>
    <row r="272" spans="1:30" s="376" customFormat="1" x14ac:dyDescent="0.2">
      <c r="A272" s="418"/>
      <c r="B272" s="417" t="s">
        <v>810</v>
      </c>
      <c r="C272" s="310" t="s">
        <v>556</v>
      </c>
      <c r="D272" s="310" t="s">
        <v>541</v>
      </c>
      <c r="E272" s="322">
        <v>386.5</v>
      </c>
      <c r="F272" s="322">
        <v>3.02</v>
      </c>
      <c r="G272" s="322">
        <v>0.37</v>
      </c>
      <c r="H272" s="322">
        <v>3.39</v>
      </c>
      <c r="I272" s="415">
        <v>4.6437846538809273</v>
      </c>
      <c r="J272" s="415">
        <v>1.2156658136356071</v>
      </c>
      <c r="K272" s="415">
        <v>1.3248216412142373</v>
      </c>
      <c r="L272" s="322">
        <v>3</v>
      </c>
      <c r="M272" s="416">
        <v>22692.424878910169</v>
      </c>
      <c r="N272" s="416">
        <v>217.20000000000002</v>
      </c>
      <c r="O272" s="415">
        <v>1.212910115837096E-3</v>
      </c>
      <c r="P272" s="415">
        <v>1.1432623609449219E-5</v>
      </c>
      <c r="Q272" s="416">
        <v>1</v>
      </c>
      <c r="R272" s="416">
        <v>24730</v>
      </c>
      <c r="S272" s="415">
        <v>2.2865247218898437E-4</v>
      </c>
      <c r="T272" s="416">
        <v>0</v>
      </c>
      <c r="U272" s="416">
        <v>0</v>
      </c>
      <c r="V272" s="415">
        <v>0</v>
      </c>
      <c r="W272" s="415">
        <v>0</v>
      </c>
      <c r="X272" s="415">
        <v>0</v>
      </c>
      <c r="Y272" s="415">
        <v>0</v>
      </c>
      <c r="Z272" s="310" t="s">
        <v>542</v>
      </c>
      <c r="AA272" s="310" t="s">
        <v>542</v>
      </c>
      <c r="AB272" s="415">
        <v>1.242321627972429</v>
      </c>
      <c r="AC272" s="415">
        <v>1.2156658136356071</v>
      </c>
      <c r="AD272" s="415">
        <v>1.3248216412142373</v>
      </c>
    </row>
    <row r="273" spans="1:30" s="376" customFormat="1" x14ac:dyDescent="0.2">
      <c r="A273" s="418"/>
      <c r="B273" s="417" t="s">
        <v>811</v>
      </c>
      <c r="C273" s="310" t="s">
        <v>556</v>
      </c>
      <c r="D273" s="310" t="s">
        <v>541</v>
      </c>
      <c r="E273" s="322">
        <v>547.5</v>
      </c>
      <c r="F273" s="322">
        <v>3.29</v>
      </c>
      <c r="G273" s="322">
        <v>0.94</v>
      </c>
      <c r="H273" s="322">
        <v>4.2300000000000004</v>
      </c>
      <c r="I273" s="415">
        <v>3.7335451155797768</v>
      </c>
      <c r="J273" s="415">
        <v>2.1352441408412828</v>
      </c>
      <c r="K273" s="415">
        <v>2.4457940624213981</v>
      </c>
      <c r="L273" s="322">
        <v>5</v>
      </c>
      <c r="M273" s="416">
        <v>63137.309325528833</v>
      </c>
      <c r="N273" s="416">
        <v>34940.2091</v>
      </c>
      <c r="O273" s="415">
        <v>3.9985731204512385E-3</v>
      </c>
      <c r="P273" s="415">
        <v>2.3744014287689613E-3</v>
      </c>
      <c r="Q273" s="416">
        <v>4</v>
      </c>
      <c r="R273" s="416">
        <v>72320</v>
      </c>
      <c r="S273" s="415">
        <v>2.9045043764546662E-4</v>
      </c>
      <c r="T273" s="416">
        <v>0</v>
      </c>
      <c r="U273" s="416">
        <v>0</v>
      </c>
      <c r="V273" s="415">
        <v>0</v>
      </c>
      <c r="W273" s="415">
        <v>0</v>
      </c>
      <c r="X273" s="415">
        <v>0</v>
      </c>
      <c r="Y273" s="415">
        <v>0</v>
      </c>
      <c r="Z273" s="310" t="s">
        <v>542</v>
      </c>
      <c r="AA273" s="310" t="s">
        <v>542</v>
      </c>
      <c r="AB273" s="415">
        <v>1.1109559589400293</v>
      </c>
      <c r="AC273" s="415">
        <v>2.1352441408412828</v>
      </c>
      <c r="AD273" s="415">
        <v>2.4457940624213981</v>
      </c>
    </row>
    <row r="274" spans="1:30" s="376" customFormat="1" ht="15" x14ac:dyDescent="0.25">
      <c r="A274" s="419" t="s">
        <v>805</v>
      </c>
      <c r="B274" s="417" t="s">
        <v>812</v>
      </c>
      <c r="C274" s="310" t="s">
        <v>556</v>
      </c>
      <c r="D274" s="310" t="s">
        <v>541</v>
      </c>
      <c r="E274" s="322">
        <v>954</v>
      </c>
      <c r="F274" s="322">
        <v>0</v>
      </c>
      <c r="G274" s="322">
        <v>0</v>
      </c>
      <c r="H274" s="322">
        <v>0</v>
      </c>
      <c r="I274" s="415">
        <v>0</v>
      </c>
      <c r="J274" s="415">
        <v>0.12605761229500603</v>
      </c>
      <c r="K274" s="415">
        <v>0.259480553616462</v>
      </c>
      <c r="L274" s="322">
        <v>1</v>
      </c>
      <c r="M274" s="416">
        <v>4973.2119000000002</v>
      </c>
      <c r="N274" s="416">
        <v>4973.2119000000002</v>
      </c>
      <c r="O274" s="415">
        <v>5.7672951262262062E-5</v>
      </c>
      <c r="P274" s="415">
        <v>5.7672951262262062E-5</v>
      </c>
      <c r="Q274" s="416">
        <v>0</v>
      </c>
      <c r="R274" s="416">
        <v>10237</v>
      </c>
      <c r="S274" s="415">
        <v>4.4803524955949639E-5</v>
      </c>
      <c r="T274" s="416">
        <v>1</v>
      </c>
      <c r="U274" s="416">
        <v>0</v>
      </c>
      <c r="V274" s="415">
        <v>3.1042592292485753E-3</v>
      </c>
      <c r="W274" s="415">
        <v>3.1042592292485753E-3</v>
      </c>
      <c r="X274" s="415">
        <v>1.5449491364118509E-6</v>
      </c>
      <c r="Y274" s="415">
        <v>1.5449491364118509E-6</v>
      </c>
      <c r="Z274" s="310" t="s">
        <v>542</v>
      </c>
      <c r="AA274" s="310" t="s">
        <v>542</v>
      </c>
      <c r="AB274" s="415">
        <v>1.4508808136178846</v>
      </c>
      <c r="AC274" s="415">
        <v>0.12605761229500603</v>
      </c>
      <c r="AD274" s="415">
        <v>0.259480553616462</v>
      </c>
    </row>
    <row r="275" spans="1:30" s="376" customFormat="1" ht="15" x14ac:dyDescent="0.25">
      <c r="A275" s="419" t="s">
        <v>804</v>
      </c>
      <c r="B275" s="417" t="s">
        <v>813</v>
      </c>
      <c r="C275" s="310" t="s">
        <v>556</v>
      </c>
      <c r="D275" s="310" t="s">
        <v>541</v>
      </c>
      <c r="E275" s="322">
        <v>904</v>
      </c>
      <c r="F275" s="322">
        <v>0</v>
      </c>
      <c r="G275" s="322">
        <v>0</v>
      </c>
      <c r="H275" s="322">
        <v>0</v>
      </c>
      <c r="I275" s="415">
        <v>0</v>
      </c>
      <c r="J275" s="415">
        <v>1.3410025113615952E-2</v>
      </c>
      <c r="K275" s="415">
        <v>0</v>
      </c>
      <c r="L275" s="322">
        <v>1</v>
      </c>
      <c r="M275" s="416">
        <v>913.53899999999999</v>
      </c>
      <c r="N275" s="416">
        <v>913.53899999999999</v>
      </c>
      <c r="O275" s="415">
        <v>1.9373662170607187E-5</v>
      </c>
      <c r="P275" s="415">
        <v>1.9373662170607187E-5</v>
      </c>
      <c r="Q275" s="416">
        <v>2</v>
      </c>
      <c r="R275" s="416">
        <v>0</v>
      </c>
      <c r="S275" s="415">
        <v>0</v>
      </c>
      <c r="T275" s="416">
        <v>1</v>
      </c>
      <c r="U275" s="416">
        <v>0</v>
      </c>
      <c r="V275" s="415">
        <v>2.9358980623730067E-3</v>
      </c>
      <c r="W275" s="415">
        <v>2.9358980623730067E-3</v>
      </c>
      <c r="X275" s="415">
        <v>0</v>
      </c>
      <c r="Y275" s="415">
        <v>0</v>
      </c>
      <c r="Z275" s="310" t="s">
        <v>542</v>
      </c>
      <c r="AA275" s="310" t="s">
        <v>542</v>
      </c>
      <c r="AB275" s="415">
        <v>0.79620001134328067</v>
      </c>
      <c r="AC275" s="415">
        <v>1.3410025113615952E-2</v>
      </c>
      <c r="AD275" s="415">
        <v>0</v>
      </c>
    </row>
    <row r="276" spans="1:30" s="376" customFormat="1" ht="15" x14ac:dyDescent="0.25">
      <c r="A276" s="419" t="s">
        <v>806</v>
      </c>
      <c r="B276" s="417" t="s">
        <v>814</v>
      </c>
      <c r="C276" s="310" t="s">
        <v>556</v>
      </c>
      <c r="D276" s="310" t="s">
        <v>541</v>
      </c>
      <c r="E276" s="322">
        <v>880.5</v>
      </c>
      <c r="F276" s="322">
        <v>0</v>
      </c>
      <c r="G276" s="322">
        <v>0</v>
      </c>
      <c r="H276" s="322">
        <v>0</v>
      </c>
      <c r="I276" s="415">
        <v>0</v>
      </c>
      <c r="J276" s="415">
        <v>5.445234018383132E-3</v>
      </c>
      <c r="K276" s="415">
        <v>0</v>
      </c>
      <c r="L276" s="322">
        <v>0</v>
      </c>
      <c r="M276" s="416">
        <v>305.18330000000003</v>
      </c>
      <c r="N276" s="416">
        <v>305.18330000000003</v>
      </c>
      <c r="O276" s="415">
        <v>4.6348474092361693E-6</v>
      </c>
      <c r="P276" s="415">
        <v>4.6348474092361693E-6</v>
      </c>
      <c r="Q276" s="416">
        <v>0</v>
      </c>
      <c r="R276" s="416">
        <v>0</v>
      </c>
      <c r="S276" s="415">
        <v>0</v>
      </c>
      <c r="T276" s="416">
        <v>1</v>
      </c>
      <c r="U276" s="416">
        <v>0</v>
      </c>
      <c r="V276" s="415">
        <v>2.8236572844559608E-3</v>
      </c>
      <c r="W276" s="415">
        <v>2.8236572844559608E-3</v>
      </c>
      <c r="X276" s="415">
        <v>0</v>
      </c>
      <c r="Y276" s="415">
        <v>0</v>
      </c>
      <c r="Z276" s="310" t="s">
        <v>542</v>
      </c>
      <c r="AA276" s="310" t="s">
        <v>542</v>
      </c>
      <c r="AB276" s="415">
        <v>0.94261944605481629</v>
      </c>
      <c r="AC276" s="415">
        <v>5.445234018383132E-3</v>
      </c>
      <c r="AD276" s="415">
        <v>0</v>
      </c>
    </row>
    <row r="277" spans="1:30" s="376" customFormat="1" x14ac:dyDescent="0.2">
      <c r="A277" s="418"/>
      <c r="B277" s="417" t="s">
        <v>815</v>
      </c>
      <c r="C277" s="310" t="s">
        <v>556</v>
      </c>
      <c r="D277" s="310" t="s">
        <v>541</v>
      </c>
      <c r="E277" s="322">
        <v>2032.5</v>
      </c>
      <c r="F277" s="322">
        <v>7.54</v>
      </c>
      <c r="G277" s="322">
        <v>0.57999999999999996</v>
      </c>
      <c r="H277" s="322">
        <v>8.1199999999999992</v>
      </c>
      <c r="I277" s="415">
        <v>5.3790572099894884</v>
      </c>
      <c r="J277" s="415">
        <v>35.007800634038119</v>
      </c>
      <c r="K277" s="415">
        <v>8.1288997377833176</v>
      </c>
      <c r="L277" s="322">
        <v>14</v>
      </c>
      <c r="M277" s="416">
        <v>1234934.8859789306</v>
      </c>
      <c r="N277" s="416">
        <v>686287.1305000002</v>
      </c>
      <c r="O277" s="415">
        <v>2.1984212942575351E-2</v>
      </c>
      <c r="P277" s="415">
        <v>1.1832379198495837E-2</v>
      </c>
      <c r="Q277" s="416">
        <v>1</v>
      </c>
      <c r="R277" s="416">
        <v>286755</v>
      </c>
      <c r="S277" s="415">
        <v>1.1262679204443891E-3</v>
      </c>
      <c r="T277" s="416">
        <v>2</v>
      </c>
      <c r="U277" s="416">
        <v>0</v>
      </c>
      <c r="V277" s="415">
        <v>6.3559207471992002E-3</v>
      </c>
      <c r="W277" s="415">
        <v>3.1779603735996001E-3</v>
      </c>
      <c r="X277" s="415">
        <v>0</v>
      </c>
      <c r="Y277" s="415">
        <v>0</v>
      </c>
      <c r="Z277" s="310" t="s">
        <v>545</v>
      </c>
      <c r="AA277" s="310" t="s">
        <v>542</v>
      </c>
      <c r="AB277" s="415">
        <v>3.4570254155033937</v>
      </c>
      <c r="AC277" s="415">
        <v>35.007800634038119</v>
      </c>
      <c r="AD277" s="415">
        <v>8.1288997377833176</v>
      </c>
    </row>
    <row r="278" spans="1:30" s="376" customFormat="1" x14ac:dyDescent="0.2">
      <c r="A278" s="418"/>
      <c r="B278" s="417" t="s">
        <v>816</v>
      </c>
      <c r="C278" s="310" t="s">
        <v>556</v>
      </c>
      <c r="D278" s="310" t="s">
        <v>541</v>
      </c>
      <c r="E278" s="322">
        <v>329.5</v>
      </c>
      <c r="F278" s="322">
        <v>3.01</v>
      </c>
      <c r="G278" s="322">
        <v>2.11</v>
      </c>
      <c r="H278" s="322">
        <v>5.1199999999999992</v>
      </c>
      <c r="I278" s="415">
        <v>11.060400048018376</v>
      </c>
      <c r="J278" s="415">
        <v>1.8410031561293136</v>
      </c>
      <c r="K278" s="415">
        <v>5.4387769058277975E-2</v>
      </c>
      <c r="L278" s="322">
        <v>2</v>
      </c>
      <c r="M278" s="416">
        <v>9139.3866812644901</v>
      </c>
      <c r="N278" s="416">
        <v>1437.1541999999999</v>
      </c>
      <c r="O278" s="415">
        <v>4.5490093377373964E-4</v>
      </c>
      <c r="P278" s="415">
        <v>1.1247229713079771E-5</v>
      </c>
      <c r="Q278" s="416">
        <v>2</v>
      </c>
      <c r="R278" s="416">
        <v>270</v>
      </c>
      <c r="S278" s="415">
        <v>1.5449491364120565E-6</v>
      </c>
      <c r="T278" s="416">
        <v>0</v>
      </c>
      <c r="U278" s="416">
        <v>0</v>
      </c>
      <c r="V278" s="415">
        <v>0</v>
      </c>
      <c r="W278" s="415">
        <v>0</v>
      </c>
      <c r="X278" s="415">
        <v>0</v>
      </c>
      <c r="Y278" s="415">
        <v>0</v>
      </c>
      <c r="Z278" s="310" t="s">
        <v>542</v>
      </c>
      <c r="AA278" s="310" t="s">
        <v>542</v>
      </c>
      <c r="AB278" s="415">
        <v>3.9823933121561317</v>
      </c>
      <c r="AC278" s="415">
        <v>1.8410031561293136</v>
      </c>
      <c r="AD278" s="415">
        <v>5.4387769058277975E-2</v>
      </c>
    </row>
    <row r="279" spans="1:30" s="376" customFormat="1" x14ac:dyDescent="0.2">
      <c r="A279" s="418"/>
      <c r="B279" s="417" t="s">
        <v>817</v>
      </c>
      <c r="C279" s="310" t="s">
        <v>556</v>
      </c>
      <c r="D279" s="310" t="s">
        <v>541</v>
      </c>
      <c r="E279" s="322">
        <v>2471.5</v>
      </c>
      <c r="F279" s="322">
        <v>9.56</v>
      </c>
      <c r="G279" s="322">
        <v>3.61</v>
      </c>
      <c r="H279" s="322">
        <v>13.17</v>
      </c>
      <c r="I279" s="415">
        <v>8.6552889541504801</v>
      </c>
      <c r="J279" s="415">
        <v>10.013910904149858</v>
      </c>
      <c r="K279" s="415">
        <v>0.14253783606192524</v>
      </c>
      <c r="L279" s="322">
        <v>11</v>
      </c>
      <c r="M279" s="416">
        <v>559576.33815137832</v>
      </c>
      <c r="N279" s="416">
        <v>284496.59659999999</v>
      </c>
      <c r="O279" s="415">
        <v>1.0849115535245823E-2</v>
      </c>
      <c r="P279" s="415">
        <v>5.8044202539741883E-3</v>
      </c>
      <c r="Q279" s="416">
        <v>4</v>
      </c>
      <c r="R279" s="416">
        <v>7965</v>
      </c>
      <c r="S279" s="415">
        <v>6.7977762002130479E-5</v>
      </c>
      <c r="T279" s="416">
        <v>2</v>
      </c>
      <c r="U279" s="416">
        <v>0</v>
      </c>
      <c r="V279" s="415">
        <v>7.649043174376092E-3</v>
      </c>
      <c r="W279" s="415">
        <v>7.649043174376092E-3</v>
      </c>
      <c r="X279" s="415">
        <v>0</v>
      </c>
      <c r="Y279" s="415">
        <v>0</v>
      </c>
      <c r="Z279" s="310" t="s">
        <v>542</v>
      </c>
      <c r="AA279" s="310" t="s">
        <v>542</v>
      </c>
      <c r="AB279" s="415">
        <v>2.6537270194127931</v>
      </c>
      <c r="AC279" s="415">
        <v>10.013910904149858</v>
      </c>
      <c r="AD279" s="415">
        <v>0.14253783606192524</v>
      </c>
    </row>
    <row r="280" spans="1:30" s="376" customFormat="1" x14ac:dyDescent="0.2">
      <c r="A280" s="418"/>
      <c r="B280" s="417" t="s">
        <v>818</v>
      </c>
      <c r="C280" s="310" t="s">
        <v>556</v>
      </c>
      <c r="D280" s="310" t="s">
        <v>541</v>
      </c>
      <c r="E280" s="322">
        <v>2600</v>
      </c>
      <c r="F280" s="322">
        <v>9.93</v>
      </c>
      <c r="G280" s="322">
        <v>1.08</v>
      </c>
      <c r="H280" s="322">
        <v>11.01</v>
      </c>
      <c r="I280" s="415">
        <v>5.8415148548973717</v>
      </c>
      <c r="J280" s="415">
        <v>1.5921167805672367</v>
      </c>
      <c r="K280" s="415">
        <v>2.4519543207958145</v>
      </c>
      <c r="L280" s="322">
        <v>10</v>
      </c>
      <c r="M280" s="416">
        <v>129489.16617437208</v>
      </c>
      <c r="N280" s="416">
        <v>60432.827599999997</v>
      </c>
      <c r="O280" s="415">
        <v>4.5282203969046753E-3</v>
      </c>
      <c r="P280" s="415">
        <v>5.7677586109671311E-4</v>
      </c>
      <c r="Q280" s="416">
        <v>3</v>
      </c>
      <c r="R280" s="416">
        <v>199421</v>
      </c>
      <c r="S280" s="415">
        <v>9.2078968530158564E-4</v>
      </c>
      <c r="T280" s="416">
        <v>2</v>
      </c>
      <c r="U280" s="416">
        <v>0</v>
      </c>
      <c r="V280" s="415">
        <v>7.839071918154774E-3</v>
      </c>
      <c r="W280" s="415">
        <v>7.839071918154774E-3</v>
      </c>
      <c r="X280" s="415">
        <v>0</v>
      </c>
      <c r="Y280" s="415">
        <v>0</v>
      </c>
      <c r="Z280" s="310" t="s">
        <v>542</v>
      </c>
      <c r="AA280" s="310" t="s">
        <v>542</v>
      </c>
      <c r="AB280" s="415">
        <v>1.9180772037255209</v>
      </c>
      <c r="AC280" s="415">
        <v>1.5921167805672367</v>
      </c>
      <c r="AD280" s="415">
        <v>2.4519543207958145</v>
      </c>
    </row>
    <row r="281" spans="1:30" s="376" customFormat="1" x14ac:dyDescent="0.2">
      <c r="A281" s="418"/>
      <c r="B281" s="417" t="s">
        <v>819</v>
      </c>
      <c r="C281" s="310" t="s">
        <v>556</v>
      </c>
      <c r="D281" s="310" t="s">
        <v>541</v>
      </c>
      <c r="E281" s="322">
        <v>337.5</v>
      </c>
      <c r="F281" s="322">
        <v>4.8899999999999997</v>
      </c>
      <c r="G281" s="322">
        <v>4.57</v>
      </c>
      <c r="H281" s="322">
        <v>9.4600000000000009</v>
      </c>
      <c r="I281" s="415">
        <v>8.974534664806459</v>
      </c>
      <c r="J281" s="415">
        <v>22.119283873155471</v>
      </c>
      <c r="K281" s="415">
        <v>8.1122265985657052</v>
      </c>
      <c r="L281" s="322">
        <v>6</v>
      </c>
      <c r="M281" s="416">
        <v>120474.47329638325</v>
      </c>
      <c r="N281" s="416">
        <v>111732.83920000002</v>
      </c>
      <c r="O281" s="415">
        <v>2.4115361105688776E-3</v>
      </c>
      <c r="P281" s="415">
        <v>1.9080121834688898E-3</v>
      </c>
      <c r="Q281" s="416">
        <v>1</v>
      </c>
      <c r="R281" s="416">
        <v>44183.9</v>
      </c>
      <c r="S281" s="415">
        <v>1.9002874377868295E-4</v>
      </c>
      <c r="T281" s="416">
        <v>1</v>
      </c>
      <c r="U281" s="416">
        <v>0</v>
      </c>
      <c r="V281" s="415">
        <v>5.592715873811644E-4</v>
      </c>
      <c r="W281" s="415">
        <v>5.592715873811644E-4</v>
      </c>
      <c r="X281" s="415">
        <v>0</v>
      </c>
      <c r="Y281" s="415">
        <v>0</v>
      </c>
      <c r="Z281" s="310" t="s">
        <v>545</v>
      </c>
      <c r="AA281" s="310" t="s">
        <v>542</v>
      </c>
      <c r="AB281" s="415">
        <v>3.7179286713249744</v>
      </c>
      <c r="AC281" s="415">
        <v>22.119283873155471</v>
      </c>
      <c r="AD281" s="415">
        <v>8.1122265985657052</v>
      </c>
    </row>
    <row r="282" spans="1:30" s="376" customFormat="1" x14ac:dyDescent="0.2">
      <c r="A282" s="418"/>
      <c r="B282" s="417" t="s">
        <v>820</v>
      </c>
      <c r="C282" s="310" t="s">
        <v>556</v>
      </c>
      <c r="D282" s="310" t="s">
        <v>541</v>
      </c>
      <c r="E282" s="322">
        <v>343.5</v>
      </c>
      <c r="F282" s="322">
        <v>3.46</v>
      </c>
      <c r="G282" s="322">
        <v>2.84</v>
      </c>
      <c r="H282" s="322">
        <v>6.3</v>
      </c>
      <c r="I282" s="415">
        <v>8.682770222620821</v>
      </c>
      <c r="J282" s="415">
        <v>1.5059905353979246</v>
      </c>
      <c r="K282" s="415">
        <v>0.26674547588689523</v>
      </c>
      <c r="L282" s="322">
        <v>1</v>
      </c>
      <c r="M282" s="416">
        <v>9225.2306310290587</v>
      </c>
      <c r="N282" s="416">
        <v>217.08330000000001</v>
      </c>
      <c r="O282" s="415">
        <v>5.2042021547725307E-4</v>
      </c>
      <c r="P282" s="415">
        <v>1.5449491364120565E-6</v>
      </c>
      <c r="Q282" s="416">
        <v>6</v>
      </c>
      <c r="R282" s="416">
        <v>1634</v>
      </c>
      <c r="S282" s="415">
        <v>4.6348474092361693E-6</v>
      </c>
      <c r="T282" s="416">
        <v>0</v>
      </c>
      <c r="U282" s="416">
        <v>0</v>
      </c>
      <c r="V282" s="415">
        <v>0</v>
      </c>
      <c r="W282" s="415">
        <v>0</v>
      </c>
      <c r="X282" s="415">
        <v>0</v>
      </c>
      <c r="Y282" s="415">
        <v>0</v>
      </c>
      <c r="Z282" s="310" t="s">
        <v>542</v>
      </c>
      <c r="AA282" s="310" t="s">
        <v>542</v>
      </c>
      <c r="AB282" s="415">
        <v>3.3645191297606551</v>
      </c>
      <c r="AC282" s="415">
        <v>1.5059905353979246</v>
      </c>
      <c r="AD282" s="415">
        <v>0.26674547588689523</v>
      </c>
    </row>
    <row r="283" spans="1:30" s="376" customFormat="1" x14ac:dyDescent="0.2">
      <c r="A283" s="418"/>
      <c r="B283" s="417" t="s">
        <v>821</v>
      </c>
      <c r="C283" s="310" t="s">
        <v>556</v>
      </c>
      <c r="D283" s="310" t="s">
        <v>541</v>
      </c>
      <c r="E283" s="322">
        <v>2669</v>
      </c>
      <c r="F283" s="322">
        <v>8.9499999999999993</v>
      </c>
      <c r="G283" s="322">
        <v>1.6</v>
      </c>
      <c r="H283" s="322">
        <v>10.549999999999999</v>
      </c>
      <c r="I283" s="415">
        <v>9.5323418573162986</v>
      </c>
      <c r="J283" s="415">
        <v>15.204990156868888</v>
      </c>
      <c r="K283" s="415">
        <v>4.0548822791162911</v>
      </c>
      <c r="L283" s="322">
        <v>11</v>
      </c>
      <c r="M283" s="416">
        <v>558742.4263789407</v>
      </c>
      <c r="N283" s="416">
        <v>22444.100000000002</v>
      </c>
      <c r="O283" s="415">
        <v>9.1369501415627004E-3</v>
      </c>
      <c r="P283" s="415">
        <v>4.8313649393877823E-4</v>
      </c>
      <c r="Q283" s="416">
        <v>2</v>
      </c>
      <c r="R283" s="416">
        <v>149006</v>
      </c>
      <c r="S283" s="415">
        <v>6.056200614735261E-4</v>
      </c>
      <c r="T283" s="416">
        <v>1</v>
      </c>
      <c r="U283" s="416">
        <v>1</v>
      </c>
      <c r="V283" s="415">
        <v>4.1203793468109545E-3</v>
      </c>
      <c r="W283" s="415">
        <v>4.1203793468109545E-3</v>
      </c>
      <c r="X283" s="415">
        <v>3.0435497987317539E-4</v>
      </c>
      <c r="Y283" s="415">
        <v>3.0435497987317539E-4</v>
      </c>
      <c r="Z283" s="310" t="s">
        <v>542</v>
      </c>
      <c r="AA283" s="310" t="s">
        <v>542</v>
      </c>
      <c r="AB283" s="415">
        <v>4.3578704762068829</v>
      </c>
      <c r="AC283" s="415">
        <v>15.204990156868888</v>
      </c>
      <c r="AD283" s="415">
        <v>4.0548822791162911</v>
      </c>
    </row>
    <row r="284" spans="1:30" s="376" customFormat="1" x14ac:dyDescent="0.2">
      <c r="A284" s="418"/>
      <c r="B284" s="417" t="s">
        <v>822</v>
      </c>
      <c r="C284" s="310" t="s">
        <v>556</v>
      </c>
      <c r="D284" s="310" t="s">
        <v>541</v>
      </c>
      <c r="E284" s="322">
        <v>1653</v>
      </c>
      <c r="F284" s="322">
        <v>11.13</v>
      </c>
      <c r="G284" s="322">
        <v>7.46</v>
      </c>
      <c r="H284" s="322">
        <v>18.59</v>
      </c>
      <c r="I284" s="415">
        <v>6.4228340107527071</v>
      </c>
      <c r="J284" s="415">
        <v>6.8369808328198527</v>
      </c>
      <c r="K284" s="415">
        <v>1.3314969493021658</v>
      </c>
      <c r="L284" s="322">
        <v>5</v>
      </c>
      <c r="M284" s="416">
        <v>261366.84845861196</v>
      </c>
      <c r="N284" s="416">
        <v>212914.74240000005</v>
      </c>
      <c r="O284" s="415">
        <v>5.4385918544787451E-3</v>
      </c>
      <c r="P284" s="415">
        <v>2.6477183804916181E-3</v>
      </c>
      <c r="Q284" s="416">
        <v>2</v>
      </c>
      <c r="R284" s="416">
        <v>50901</v>
      </c>
      <c r="S284" s="415">
        <v>2.2556257391616023E-4</v>
      </c>
      <c r="T284" s="416">
        <v>0</v>
      </c>
      <c r="U284" s="416">
        <v>0</v>
      </c>
      <c r="V284" s="415">
        <v>0</v>
      </c>
      <c r="W284" s="415">
        <v>0</v>
      </c>
      <c r="X284" s="415">
        <v>0</v>
      </c>
      <c r="Y284" s="415">
        <v>0</v>
      </c>
      <c r="Z284" s="310" t="s">
        <v>542</v>
      </c>
      <c r="AA284" s="310" t="s">
        <v>542</v>
      </c>
      <c r="AB284" s="415">
        <v>2.59440614981609</v>
      </c>
      <c r="AC284" s="415">
        <v>6.8369808328198527</v>
      </c>
      <c r="AD284" s="415">
        <v>1.3314969493021658</v>
      </c>
    </row>
    <row r="285" spans="1:30" s="376" customFormat="1" x14ac:dyDescent="0.2">
      <c r="A285" s="418"/>
      <c r="B285" s="417" t="s">
        <v>823</v>
      </c>
      <c r="C285" s="310" t="s">
        <v>556</v>
      </c>
      <c r="D285" s="310" t="s">
        <v>541</v>
      </c>
      <c r="E285" s="322">
        <v>354</v>
      </c>
      <c r="F285" s="322">
        <v>5.18</v>
      </c>
      <c r="G285" s="322">
        <v>2.69</v>
      </c>
      <c r="H285" s="322">
        <v>7.8699999999999992</v>
      </c>
      <c r="I285" s="415">
        <v>8.3719210046034611</v>
      </c>
      <c r="J285" s="415">
        <v>14.678337177095104</v>
      </c>
      <c r="K285" s="415">
        <v>16.182129217302364</v>
      </c>
      <c r="L285" s="322">
        <v>5</v>
      </c>
      <c r="M285" s="416">
        <v>60016.340636068635</v>
      </c>
      <c r="N285" s="416">
        <v>50661.726099999993</v>
      </c>
      <c r="O285" s="415">
        <v>1.2386321681831555E-3</v>
      </c>
      <c r="P285" s="415">
        <v>6.9980016082920508E-4</v>
      </c>
      <c r="Q285" s="416">
        <v>4</v>
      </c>
      <c r="R285" s="416">
        <v>66165</v>
      </c>
      <c r="S285" s="415">
        <v>2.3637721787104463E-4</v>
      </c>
      <c r="T285" s="416">
        <v>1</v>
      </c>
      <c r="U285" s="416">
        <v>0</v>
      </c>
      <c r="V285" s="415">
        <v>8.3581748279892257E-4</v>
      </c>
      <c r="W285" s="415">
        <v>8.3581748279892257E-4</v>
      </c>
      <c r="X285" s="415">
        <v>0</v>
      </c>
      <c r="Y285" s="415">
        <v>0</v>
      </c>
      <c r="Z285" s="310" t="s">
        <v>545</v>
      </c>
      <c r="AA285" s="310" t="s">
        <v>542</v>
      </c>
      <c r="AB285" s="415">
        <v>5.1947166111312963</v>
      </c>
      <c r="AC285" s="415">
        <v>14.678337177095104</v>
      </c>
      <c r="AD285" s="415">
        <v>16.182129217302364</v>
      </c>
    </row>
    <row r="286" spans="1:30" s="376" customFormat="1" ht="15" x14ac:dyDescent="0.25">
      <c r="A286" s="419" t="s">
        <v>796</v>
      </c>
      <c r="B286" s="417" t="s">
        <v>824</v>
      </c>
      <c r="C286" s="310" t="s">
        <v>556</v>
      </c>
      <c r="D286" s="310" t="s">
        <v>541</v>
      </c>
      <c r="E286" s="322">
        <v>0</v>
      </c>
      <c r="F286" s="322">
        <v>0</v>
      </c>
      <c r="G286" s="322">
        <v>0</v>
      </c>
      <c r="H286" s="322">
        <v>0</v>
      </c>
      <c r="I286" s="415">
        <v>0</v>
      </c>
      <c r="J286" s="415">
        <v>0</v>
      </c>
      <c r="K286" s="415">
        <v>0</v>
      </c>
      <c r="L286" s="322">
        <v>4</v>
      </c>
      <c r="M286" s="416">
        <v>33333.570800000001</v>
      </c>
      <c r="N286" s="416">
        <v>33333.570800000001</v>
      </c>
      <c r="O286" s="415">
        <v>2.8673792487066843E-3</v>
      </c>
      <c r="P286" s="415">
        <v>2.8673792487066843E-3</v>
      </c>
      <c r="Q286" s="416">
        <v>1</v>
      </c>
      <c r="R286" s="416">
        <v>110820</v>
      </c>
      <c r="S286" s="415">
        <v>5.6545138392681267E-4</v>
      </c>
      <c r="T286" s="416">
        <v>0</v>
      </c>
      <c r="U286" s="416">
        <v>0</v>
      </c>
      <c r="V286" s="415">
        <v>0</v>
      </c>
      <c r="W286" s="415">
        <v>0</v>
      </c>
      <c r="X286" s="415">
        <v>1.5449491364120565E-6</v>
      </c>
      <c r="Y286" s="415">
        <v>1.5449491364120565E-6</v>
      </c>
      <c r="Z286" s="310" t="s">
        <v>542</v>
      </c>
      <c r="AA286" s="310" t="s">
        <v>542</v>
      </c>
      <c r="AB286" s="415">
        <v>1.2196047238125496</v>
      </c>
      <c r="AC286" s="415" t="e">
        <v>#DIV/0!</v>
      </c>
      <c r="AD286" s="415" t="e">
        <v>#DIV/0!</v>
      </c>
    </row>
    <row r="287" spans="1:30" s="376" customFormat="1" ht="15" x14ac:dyDescent="0.25">
      <c r="A287" s="419" t="s">
        <v>797</v>
      </c>
      <c r="B287" s="417" t="s">
        <v>825</v>
      </c>
      <c r="C287" s="310" t="s">
        <v>556</v>
      </c>
      <c r="D287" s="310" t="s">
        <v>541</v>
      </c>
      <c r="E287" s="322">
        <v>0</v>
      </c>
      <c r="F287" s="322">
        <v>0</v>
      </c>
      <c r="G287" s="322">
        <v>0</v>
      </c>
      <c r="H287" s="322">
        <v>0</v>
      </c>
      <c r="I287" s="415">
        <v>0</v>
      </c>
      <c r="J287" s="415">
        <v>0</v>
      </c>
      <c r="K287" s="415">
        <v>0</v>
      </c>
      <c r="L287" s="322">
        <v>3</v>
      </c>
      <c r="M287" s="416">
        <v>60719.892662859915</v>
      </c>
      <c r="N287" s="416">
        <v>18850.663499999999</v>
      </c>
      <c r="O287" s="415">
        <v>6.9013175851514877E-3</v>
      </c>
      <c r="P287" s="415">
        <v>4.4896221904134363E-3</v>
      </c>
      <c r="Q287" s="416">
        <v>0</v>
      </c>
      <c r="R287" s="416">
        <v>0</v>
      </c>
      <c r="S287" s="415">
        <v>0</v>
      </c>
      <c r="T287" s="416">
        <v>0</v>
      </c>
      <c r="U287" s="416">
        <v>0</v>
      </c>
      <c r="V287" s="415">
        <v>0</v>
      </c>
      <c r="W287" s="415">
        <v>0</v>
      </c>
      <c r="X287" s="415">
        <v>0</v>
      </c>
      <c r="Y287" s="415">
        <v>0</v>
      </c>
      <c r="Z287" s="310" t="s">
        <v>542</v>
      </c>
      <c r="AA287" s="310" t="s">
        <v>542</v>
      </c>
      <c r="AB287" s="415">
        <v>1.2969079214754435</v>
      </c>
      <c r="AC287" s="415" t="e">
        <v>#DIV/0!</v>
      </c>
      <c r="AD287" s="415" t="e">
        <v>#DIV/0!</v>
      </c>
    </row>
    <row r="288" spans="1:30" s="376" customFormat="1" ht="15" x14ac:dyDescent="0.25">
      <c r="A288" s="419" t="s">
        <v>798</v>
      </c>
      <c r="B288" s="417" t="s">
        <v>826</v>
      </c>
      <c r="C288" s="310" t="s">
        <v>556</v>
      </c>
      <c r="D288" s="310" t="s">
        <v>541</v>
      </c>
      <c r="E288" s="322">
        <v>0</v>
      </c>
      <c r="F288" s="322">
        <v>0</v>
      </c>
      <c r="G288" s="322">
        <v>0</v>
      </c>
      <c r="H288" s="322">
        <v>0</v>
      </c>
      <c r="I288" s="415">
        <v>0</v>
      </c>
      <c r="J288" s="415">
        <v>0</v>
      </c>
      <c r="K288" s="415">
        <v>0</v>
      </c>
      <c r="L288" s="322">
        <v>5</v>
      </c>
      <c r="M288" s="416">
        <v>246517.53810000001</v>
      </c>
      <c r="N288" s="416">
        <v>246517.53810000001</v>
      </c>
      <c r="O288" s="415">
        <v>3.2012891055594223E-3</v>
      </c>
      <c r="P288" s="415">
        <v>3.2012891055594223E-3</v>
      </c>
      <c r="Q288" s="416">
        <v>0</v>
      </c>
      <c r="R288" s="416">
        <v>0</v>
      </c>
      <c r="S288" s="415">
        <v>0</v>
      </c>
      <c r="T288" s="416">
        <v>0</v>
      </c>
      <c r="U288" s="416">
        <v>0</v>
      </c>
      <c r="V288" s="415">
        <v>0</v>
      </c>
      <c r="W288" s="415">
        <v>0</v>
      </c>
      <c r="X288" s="415">
        <v>0</v>
      </c>
      <c r="Y288" s="415">
        <v>0</v>
      </c>
      <c r="Z288" s="310" t="s">
        <v>542</v>
      </c>
      <c r="AA288" s="310" t="s">
        <v>542</v>
      </c>
      <c r="AB288" s="415">
        <v>1.516669809602468</v>
      </c>
      <c r="AC288" s="415" t="e">
        <v>#DIV/0!</v>
      </c>
      <c r="AD288" s="415" t="e">
        <v>#DIV/0!</v>
      </c>
    </row>
    <row r="289" spans="1:30" s="376" customFormat="1" x14ac:dyDescent="0.2">
      <c r="A289" s="418"/>
      <c r="B289" s="417" t="s">
        <v>827</v>
      </c>
      <c r="C289" s="310" t="s">
        <v>556</v>
      </c>
      <c r="D289" s="310" t="s">
        <v>541</v>
      </c>
      <c r="E289" s="322">
        <v>837.5</v>
      </c>
      <c r="F289" s="322">
        <v>0</v>
      </c>
      <c r="G289" s="322">
        <v>2.34</v>
      </c>
      <c r="H289" s="322">
        <v>2.34</v>
      </c>
      <c r="I289" s="415">
        <v>3.0679996305949317</v>
      </c>
      <c r="J289" s="415">
        <v>0.55071017389430499</v>
      </c>
      <c r="K289" s="415">
        <v>0</v>
      </c>
      <c r="L289" s="322">
        <v>8</v>
      </c>
      <c r="M289" s="416">
        <v>41081.515400000004</v>
      </c>
      <c r="N289" s="416">
        <v>36939.261100000003</v>
      </c>
      <c r="O289" s="415">
        <v>2.7025795243256103E-4</v>
      </c>
      <c r="P289" s="415">
        <v>2.3100079487633067E-4</v>
      </c>
      <c r="Q289" s="416">
        <v>6</v>
      </c>
      <c r="R289" s="416">
        <v>0</v>
      </c>
      <c r="S289" s="415">
        <v>0</v>
      </c>
      <c r="T289" s="416">
        <v>0</v>
      </c>
      <c r="U289" s="416">
        <v>0</v>
      </c>
      <c r="V289" s="415">
        <v>0</v>
      </c>
      <c r="W289" s="415">
        <v>0</v>
      </c>
      <c r="X289" s="415">
        <v>0</v>
      </c>
      <c r="Y289" s="415">
        <v>0</v>
      </c>
      <c r="Z289" s="310" t="s">
        <v>542</v>
      </c>
      <c r="AA289" s="310" t="s">
        <v>542</v>
      </c>
      <c r="AB289" s="415">
        <v>0.67361649074388397</v>
      </c>
      <c r="AC289" s="415">
        <v>0.55071017389430499</v>
      </c>
      <c r="AD289" s="415">
        <v>0</v>
      </c>
    </row>
    <row r="290" spans="1:30" s="376" customFormat="1" x14ac:dyDescent="0.2">
      <c r="A290" s="418"/>
      <c r="B290" s="417" t="s">
        <v>828</v>
      </c>
      <c r="C290" s="310" t="s">
        <v>556</v>
      </c>
      <c r="D290" s="310" t="s">
        <v>541</v>
      </c>
      <c r="E290" s="322">
        <v>1088</v>
      </c>
      <c r="F290" s="322">
        <v>6.61</v>
      </c>
      <c r="G290" s="322">
        <v>6.42</v>
      </c>
      <c r="H290" s="322">
        <v>13.030000000000001</v>
      </c>
      <c r="I290" s="415">
        <v>7.349385054679229</v>
      </c>
      <c r="J290" s="415">
        <v>1.6419880204360411</v>
      </c>
      <c r="K290" s="415">
        <v>4.7616769457637877</v>
      </c>
      <c r="L290" s="322">
        <v>10</v>
      </c>
      <c r="M290" s="416">
        <v>35850.664899999996</v>
      </c>
      <c r="N290" s="416">
        <v>35850.664899999996</v>
      </c>
      <c r="O290" s="415">
        <v>2.7189559851715779E-4</v>
      </c>
      <c r="P290" s="415">
        <v>2.7189559851715779E-4</v>
      </c>
      <c r="Q290" s="416">
        <v>1</v>
      </c>
      <c r="R290" s="416">
        <v>103965</v>
      </c>
      <c r="S290" s="415">
        <v>5.9944026492787794E-4</v>
      </c>
      <c r="T290" s="416">
        <v>0</v>
      </c>
      <c r="U290" s="416">
        <v>0</v>
      </c>
      <c r="V290" s="415">
        <v>0</v>
      </c>
      <c r="W290" s="415">
        <v>0</v>
      </c>
      <c r="X290" s="415">
        <v>0</v>
      </c>
      <c r="Y290" s="415">
        <v>0</v>
      </c>
      <c r="Z290" s="310" t="s">
        <v>542</v>
      </c>
      <c r="AA290" s="310" t="s">
        <v>542</v>
      </c>
      <c r="AB290" s="415">
        <v>2.9898741982345989</v>
      </c>
      <c r="AC290" s="415">
        <v>1.6419880204360411</v>
      </c>
      <c r="AD290" s="415">
        <v>4.7616769457637877</v>
      </c>
    </row>
    <row r="291" spans="1:30" s="376" customFormat="1" x14ac:dyDescent="0.2">
      <c r="A291" s="418"/>
      <c r="B291" s="417" t="s">
        <v>829</v>
      </c>
      <c r="C291" s="310" t="s">
        <v>556</v>
      </c>
      <c r="D291" s="310" t="s">
        <v>541</v>
      </c>
      <c r="E291" s="322">
        <v>919.5</v>
      </c>
      <c r="F291" s="322">
        <v>4.3499999999999996</v>
      </c>
      <c r="G291" s="322">
        <v>8.92</v>
      </c>
      <c r="H291" s="322">
        <v>13.27</v>
      </c>
      <c r="I291" s="415">
        <v>9.7574119911720505</v>
      </c>
      <c r="J291" s="415">
        <v>0.18355817575531436</v>
      </c>
      <c r="K291" s="415">
        <v>2.7708843313105658</v>
      </c>
      <c r="L291" s="322">
        <v>1</v>
      </c>
      <c r="M291" s="416">
        <v>2247.7043999999996</v>
      </c>
      <c r="N291" s="416">
        <v>2247.7043999999996</v>
      </c>
      <c r="O291" s="415">
        <v>2.6047842439907272E-5</v>
      </c>
      <c r="P291" s="415">
        <v>2.6047842439907272E-5</v>
      </c>
      <c r="Q291" s="416">
        <v>3</v>
      </c>
      <c r="R291" s="416">
        <v>33930</v>
      </c>
      <c r="S291" s="415">
        <v>3.6151809792042119E-4</v>
      </c>
      <c r="T291" s="416">
        <v>4</v>
      </c>
      <c r="U291" s="416">
        <v>0</v>
      </c>
      <c r="V291" s="415">
        <v>5.7379410926343775E-3</v>
      </c>
      <c r="W291" s="415">
        <v>5.7379410926343775E-3</v>
      </c>
      <c r="X291" s="415">
        <v>0</v>
      </c>
      <c r="Y291" s="415">
        <v>0</v>
      </c>
      <c r="Z291" s="310" t="s">
        <v>542</v>
      </c>
      <c r="AA291" s="310" t="s">
        <v>542</v>
      </c>
      <c r="AB291" s="415">
        <v>4.5054432230593555</v>
      </c>
      <c r="AC291" s="415">
        <v>0.18355817575531436</v>
      </c>
      <c r="AD291" s="415">
        <v>2.7708843313105658</v>
      </c>
    </row>
    <row r="292" spans="1:30" s="376" customFormat="1" x14ac:dyDescent="0.2">
      <c r="A292" s="418"/>
      <c r="B292" s="417" t="s">
        <v>830</v>
      </c>
      <c r="C292" s="310" t="s">
        <v>556</v>
      </c>
      <c r="D292" s="310" t="s">
        <v>541</v>
      </c>
      <c r="E292" s="322">
        <v>375</v>
      </c>
      <c r="F292" s="322">
        <v>3.4</v>
      </c>
      <c r="G292" s="322">
        <v>3.69</v>
      </c>
      <c r="H292" s="322">
        <v>7.09</v>
      </c>
      <c r="I292" s="415">
        <v>7.4190303377009714</v>
      </c>
      <c r="J292" s="415">
        <v>5.4351842123668177E-2</v>
      </c>
      <c r="K292" s="415">
        <v>0.40389342992204413</v>
      </c>
      <c r="L292" s="322">
        <v>0</v>
      </c>
      <c r="M292" s="416">
        <v>404.51670000000001</v>
      </c>
      <c r="N292" s="416">
        <v>404.51670000000001</v>
      </c>
      <c r="O292" s="415">
        <v>4.6348474092361693E-6</v>
      </c>
      <c r="P292" s="415">
        <v>4.6348474092361693E-6</v>
      </c>
      <c r="Q292" s="416">
        <v>9</v>
      </c>
      <c r="R292" s="416">
        <v>3006</v>
      </c>
      <c r="S292" s="415">
        <v>1.5449491364120565E-5</v>
      </c>
      <c r="T292" s="416">
        <v>0</v>
      </c>
      <c r="U292" s="416">
        <v>0</v>
      </c>
      <c r="V292" s="415">
        <v>0</v>
      </c>
      <c r="W292" s="415">
        <v>0</v>
      </c>
      <c r="X292" s="415">
        <v>0</v>
      </c>
      <c r="Y292" s="415">
        <v>0</v>
      </c>
      <c r="Z292" s="310" t="s">
        <v>542</v>
      </c>
      <c r="AA292" s="310" t="s">
        <v>542</v>
      </c>
      <c r="AB292" s="415">
        <v>3.0231544155841625</v>
      </c>
      <c r="AC292" s="415">
        <v>5.4351842123668177E-2</v>
      </c>
      <c r="AD292" s="415">
        <v>0.40389342992204413</v>
      </c>
    </row>
    <row r="293" spans="1:30" s="376" customFormat="1" x14ac:dyDescent="0.2">
      <c r="A293" s="418"/>
      <c r="B293" s="417" t="s">
        <v>831</v>
      </c>
      <c r="C293" s="310" t="s">
        <v>556</v>
      </c>
      <c r="D293" s="310" t="s">
        <v>541</v>
      </c>
      <c r="E293" s="322">
        <v>2120</v>
      </c>
      <c r="F293" s="322">
        <v>8.24</v>
      </c>
      <c r="G293" s="322">
        <v>9.3000000000000007</v>
      </c>
      <c r="H293" s="322">
        <v>17.54</v>
      </c>
      <c r="I293" s="415">
        <v>7.8781921332802645</v>
      </c>
      <c r="J293" s="415">
        <v>6.5151243751320731</v>
      </c>
      <c r="K293" s="415">
        <v>0.52171277385349657</v>
      </c>
      <c r="L293" s="322">
        <v>15</v>
      </c>
      <c r="M293" s="416">
        <v>282539.92690000002</v>
      </c>
      <c r="N293" s="416">
        <v>259616.2769</v>
      </c>
      <c r="O293" s="415">
        <v>4.202756034764445E-3</v>
      </c>
      <c r="P293" s="415">
        <v>3.9725586134390497E-3</v>
      </c>
      <c r="Q293" s="416">
        <v>4</v>
      </c>
      <c r="R293" s="416">
        <v>22625</v>
      </c>
      <c r="S293" s="415">
        <v>1.560398627776177E-4</v>
      </c>
      <c r="T293" s="416">
        <v>0</v>
      </c>
      <c r="U293" s="416">
        <v>1</v>
      </c>
      <c r="V293" s="415">
        <v>0</v>
      </c>
      <c r="W293" s="415">
        <v>0</v>
      </c>
      <c r="X293" s="415">
        <v>9.2696948184723386E-6</v>
      </c>
      <c r="Y293" s="415">
        <v>9.2696948184723386E-6</v>
      </c>
      <c r="Z293" s="310" t="s">
        <v>542</v>
      </c>
      <c r="AA293" s="310" t="s">
        <v>542</v>
      </c>
      <c r="AB293" s="415">
        <v>2.9331210976426414</v>
      </c>
      <c r="AC293" s="415">
        <v>6.5151243751320731</v>
      </c>
      <c r="AD293" s="415">
        <v>0.52171277385349657</v>
      </c>
    </row>
    <row r="294" spans="1:30" s="376" customFormat="1" x14ac:dyDescent="0.2">
      <c r="A294" s="418"/>
      <c r="B294" s="417" t="s">
        <v>832</v>
      </c>
      <c r="C294" s="310" t="s">
        <v>556</v>
      </c>
      <c r="D294" s="310" t="s">
        <v>541</v>
      </c>
      <c r="E294" s="322">
        <v>1057</v>
      </c>
      <c r="F294" s="322">
        <v>7.48</v>
      </c>
      <c r="G294" s="322">
        <v>2.2200000000000002</v>
      </c>
      <c r="H294" s="322">
        <v>9.7000000000000011</v>
      </c>
      <c r="I294" s="415">
        <v>7.0818460636384861</v>
      </c>
      <c r="J294" s="415">
        <v>4.2070597012921374</v>
      </c>
      <c r="K294" s="415">
        <v>5.5498685625971591</v>
      </c>
      <c r="L294" s="322">
        <v>3</v>
      </c>
      <c r="M294" s="416">
        <v>86144.430099999998</v>
      </c>
      <c r="N294" s="416">
        <v>84304.323199999999</v>
      </c>
      <c r="O294" s="415">
        <v>2.2388630410315317E-3</v>
      </c>
      <c r="P294" s="415">
        <v>2.2108222142056527E-3</v>
      </c>
      <c r="Q294" s="416">
        <v>2</v>
      </c>
      <c r="R294" s="416">
        <v>113640</v>
      </c>
      <c r="S294" s="415">
        <v>4.0632162287637083E-4</v>
      </c>
      <c r="T294" s="416">
        <v>2</v>
      </c>
      <c r="U294" s="416">
        <v>0</v>
      </c>
      <c r="V294" s="415">
        <v>3.2752921691935597E-3</v>
      </c>
      <c r="W294" s="415">
        <v>3.2752921691935597E-3</v>
      </c>
      <c r="X294" s="415">
        <v>0</v>
      </c>
      <c r="Y294" s="415">
        <v>0</v>
      </c>
      <c r="Z294" s="310" t="s">
        <v>542</v>
      </c>
      <c r="AA294" s="310" t="s">
        <v>542</v>
      </c>
      <c r="AB294" s="415">
        <v>3.0972603329805688</v>
      </c>
      <c r="AC294" s="415">
        <v>4.2070597012921374</v>
      </c>
      <c r="AD294" s="415">
        <v>5.5498685625971591</v>
      </c>
    </row>
    <row r="295" spans="1:30" s="376" customFormat="1" x14ac:dyDescent="0.2">
      <c r="A295" s="418"/>
      <c r="B295" s="417" t="s">
        <v>833</v>
      </c>
      <c r="C295" s="310" t="s">
        <v>556</v>
      </c>
      <c r="D295" s="310" t="s">
        <v>541</v>
      </c>
      <c r="E295" s="322">
        <v>2285.5</v>
      </c>
      <c r="F295" s="322">
        <v>11.01</v>
      </c>
      <c r="G295" s="322">
        <v>2.61</v>
      </c>
      <c r="H295" s="322">
        <v>13.62</v>
      </c>
      <c r="I295" s="415">
        <v>6.5756436910995104</v>
      </c>
      <c r="J295" s="415">
        <v>0.55477126384224051</v>
      </c>
      <c r="K295" s="415">
        <v>0.86858572248876376</v>
      </c>
      <c r="L295" s="322">
        <v>7</v>
      </c>
      <c r="M295" s="416">
        <v>41227.221000000005</v>
      </c>
      <c r="N295" s="416">
        <v>41227.221000000005</v>
      </c>
      <c r="O295" s="415">
        <v>2.4839692215233042E-4</v>
      </c>
      <c r="P295" s="415">
        <v>2.4839692215233042E-4</v>
      </c>
      <c r="Q295" s="416">
        <v>9</v>
      </c>
      <c r="R295" s="416">
        <v>64548</v>
      </c>
      <c r="S295" s="415">
        <v>3.9550697892148647E-4</v>
      </c>
      <c r="T295" s="416">
        <v>0</v>
      </c>
      <c r="U295" s="416">
        <v>1</v>
      </c>
      <c r="V295" s="415">
        <v>0</v>
      </c>
      <c r="W295" s="415">
        <v>0</v>
      </c>
      <c r="X295" s="415">
        <v>2.5522559733527172E-3</v>
      </c>
      <c r="Y295" s="415">
        <v>2.5522559733527172E-3</v>
      </c>
      <c r="Z295" s="310" t="s">
        <v>542</v>
      </c>
      <c r="AA295" s="310" t="s">
        <v>542</v>
      </c>
      <c r="AB295" s="415">
        <v>1.8452804134114795</v>
      </c>
      <c r="AC295" s="415">
        <v>0.55477126384224051</v>
      </c>
      <c r="AD295" s="415">
        <v>0.86858572248876376</v>
      </c>
    </row>
    <row r="296" spans="1:30" s="376" customFormat="1" x14ac:dyDescent="0.2">
      <c r="A296" s="418"/>
      <c r="B296" s="417" t="s">
        <v>834</v>
      </c>
      <c r="C296" s="310" t="s">
        <v>556</v>
      </c>
      <c r="D296" s="310" t="s">
        <v>541</v>
      </c>
      <c r="E296" s="322">
        <v>1786</v>
      </c>
      <c r="F296" s="322">
        <v>8.84</v>
      </c>
      <c r="G296" s="322">
        <v>1.72</v>
      </c>
      <c r="H296" s="322">
        <v>10.56</v>
      </c>
      <c r="I296" s="415">
        <v>9.3856820092104787</v>
      </c>
      <c r="J296" s="415">
        <v>0.82045389041720374</v>
      </c>
      <c r="K296" s="415">
        <v>5.8002268461195978</v>
      </c>
      <c r="L296" s="322">
        <v>4</v>
      </c>
      <c r="M296" s="416">
        <v>19359.125500000002</v>
      </c>
      <c r="N296" s="416">
        <v>18647.625500000002</v>
      </c>
      <c r="O296" s="415">
        <v>2.7977483911285932E-4</v>
      </c>
      <c r="P296" s="415">
        <v>2.7822988997644726E-4</v>
      </c>
      <c r="Q296" s="416">
        <v>7</v>
      </c>
      <c r="R296" s="416">
        <v>136860</v>
      </c>
      <c r="S296" s="415">
        <v>6.8132256915771688E-4</v>
      </c>
      <c r="T296" s="416">
        <v>0</v>
      </c>
      <c r="U296" s="416">
        <v>0</v>
      </c>
      <c r="V296" s="415">
        <v>0</v>
      </c>
      <c r="W296" s="415">
        <v>0</v>
      </c>
      <c r="X296" s="415">
        <v>0</v>
      </c>
      <c r="Y296" s="415">
        <v>0</v>
      </c>
      <c r="Z296" s="310" t="s">
        <v>542</v>
      </c>
      <c r="AA296" s="310" t="s">
        <v>542</v>
      </c>
      <c r="AB296" s="415">
        <v>4.5415191351028508</v>
      </c>
      <c r="AC296" s="415">
        <v>0.82045389041720374</v>
      </c>
      <c r="AD296" s="415">
        <v>5.8002268461195978</v>
      </c>
    </row>
    <row r="297" spans="1:30" s="376" customFormat="1" x14ac:dyDescent="0.2">
      <c r="A297" s="418"/>
      <c r="B297" s="417" t="s">
        <v>835</v>
      </c>
      <c r="C297" s="310" t="s">
        <v>556</v>
      </c>
      <c r="D297" s="310" t="s">
        <v>541</v>
      </c>
      <c r="E297" s="322">
        <v>2138</v>
      </c>
      <c r="F297" s="322">
        <v>8.66</v>
      </c>
      <c r="G297" s="322">
        <v>6.89</v>
      </c>
      <c r="H297" s="322">
        <v>15.55</v>
      </c>
      <c r="I297" s="415">
        <v>8.2363171648390754</v>
      </c>
      <c r="J297" s="415">
        <v>8.7214698393645289</v>
      </c>
      <c r="K297" s="415">
        <v>0.33357514137551492</v>
      </c>
      <c r="L297" s="322">
        <v>6</v>
      </c>
      <c r="M297" s="416">
        <v>368127.83720000007</v>
      </c>
      <c r="N297" s="416">
        <v>26588.002500000002</v>
      </c>
      <c r="O297" s="415">
        <v>3.4602998282789034E-3</v>
      </c>
      <c r="P297" s="415">
        <v>9.9309330488566995E-5</v>
      </c>
      <c r="Q297" s="416">
        <v>2</v>
      </c>
      <c r="R297" s="416">
        <v>14080</v>
      </c>
      <c r="S297" s="415">
        <v>1.1123633782166806E-4</v>
      </c>
      <c r="T297" s="416">
        <v>1</v>
      </c>
      <c r="U297" s="416">
        <v>0</v>
      </c>
      <c r="V297" s="415">
        <v>3.2830169148756199E-3</v>
      </c>
      <c r="W297" s="415">
        <v>3.2830169148756199E-3</v>
      </c>
      <c r="X297" s="415">
        <v>0</v>
      </c>
      <c r="Y297" s="415">
        <v>0</v>
      </c>
      <c r="Z297" s="310" t="s">
        <v>542</v>
      </c>
      <c r="AA297" s="310" t="s">
        <v>542</v>
      </c>
      <c r="AB297" s="415">
        <v>3.039134881793399</v>
      </c>
      <c r="AC297" s="415">
        <v>8.7214698393645289</v>
      </c>
      <c r="AD297" s="415">
        <v>0.33357514137551492</v>
      </c>
    </row>
    <row r="298" spans="1:30" s="376" customFormat="1" x14ac:dyDescent="0.2">
      <c r="A298" s="418"/>
      <c r="B298" s="417" t="s">
        <v>836</v>
      </c>
      <c r="C298" s="310" t="s">
        <v>556</v>
      </c>
      <c r="D298" s="310" t="s">
        <v>541</v>
      </c>
      <c r="E298" s="322">
        <v>1057.5</v>
      </c>
      <c r="F298" s="322">
        <v>5.81</v>
      </c>
      <c r="G298" s="322">
        <v>6.68</v>
      </c>
      <c r="H298" s="322">
        <v>12.489999999999998</v>
      </c>
      <c r="I298" s="415">
        <v>8.6669741602882517</v>
      </c>
      <c r="J298" s="415">
        <v>20.113134608786993</v>
      </c>
      <c r="K298" s="415">
        <v>2.2889262750493073</v>
      </c>
      <c r="L298" s="322">
        <v>7</v>
      </c>
      <c r="M298" s="416">
        <v>315151.0735</v>
      </c>
      <c r="N298" s="416">
        <v>173952.11669999998</v>
      </c>
      <c r="O298" s="415">
        <v>4.9547754764043776E-3</v>
      </c>
      <c r="P298" s="415">
        <v>3.5210626778139895E-3</v>
      </c>
      <c r="Q298" s="416">
        <v>3</v>
      </c>
      <c r="R298" s="416">
        <v>35865</v>
      </c>
      <c r="S298" s="415">
        <v>2.1165803168845173E-4</v>
      </c>
      <c r="T298" s="416">
        <v>0</v>
      </c>
      <c r="U298" s="416">
        <v>0</v>
      </c>
      <c r="V298" s="415">
        <v>0</v>
      </c>
      <c r="W298" s="415">
        <v>0</v>
      </c>
      <c r="X298" s="415">
        <v>0</v>
      </c>
      <c r="Y298" s="415">
        <v>0</v>
      </c>
      <c r="Z298" s="310" t="s">
        <v>545</v>
      </c>
      <c r="AA298" s="310" t="s">
        <v>542</v>
      </c>
      <c r="AB298" s="415">
        <v>4.0494178768124511</v>
      </c>
      <c r="AC298" s="415">
        <v>20.113134608786993</v>
      </c>
      <c r="AD298" s="415">
        <v>2.2889262750493073</v>
      </c>
    </row>
    <row r="299" spans="1:30" s="376" customFormat="1" x14ac:dyDescent="0.2">
      <c r="A299" s="418"/>
      <c r="B299" s="417" t="s">
        <v>837</v>
      </c>
      <c r="C299" s="310" t="s">
        <v>556</v>
      </c>
      <c r="D299" s="310" t="s">
        <v>541</v>
      </c>
      <c r="E299" s="322">
        <v>2268.5</v>
      </c>
      <c r="F299" s="322">
        <v>2.78</v>
      </c>
      <c r="G299" s="322">
        <v>4.05</v>
      </c>
      <c r="H299" s="322">
        <v>6.83</v>
      </c>
      <c r="I299" s="415">
        <v>8.1824852604293365</v>
      </c>
      <c r="J299" s="415">
        <v>1.0507869828077441</v>
      </c>
      <c r="K299" s="415">
        <v>0.10076958876972704</v>
      </c>
      <c r="L299" s="322">
        <v>1</v>
      </c>
      <c r="M299" s="416">
        <v>147550.8235</v>
      </c>
      <c r="N299" s="416">
        <v>147550.8235</v>
      </c>
      <c r="O299" s="415">
        <v>5.288360893938469E-3</v>
      </c>
      <c r="P299" s="415">
        <v>5.288360893938469E-3</v>
      </c>
      <c r="Q299" s="416">
        <v>0</v>
      </c>
      <c r="R299" s="416">
        <v>14150</v>
      </c>
      <c r="S299" s="415">
        <v>8.4972202502663102E-5</v>
      </c>
      <c r="T299" s="416">
        <v>0</v>
      </c>
      <c r="U299" s="416">
        <v>0</v>
      </c>
      <c r="V299" s="415">
        <v>0</v>
      </c>
      <c r="W299" s="415">
        <v>0</v>
      </c>
      <c r="X299" s="415">
        <v>0</v>
      </c>
      <c r="Y299" s="415">
        <v>0</v>
      </c>
      <c r="Z299" s="310" t="s">
        <v>542</v>
      </c>
      <c r="AA299" s="310" t="s">
        <v>542</v>
      </c>
      <c r="AB299" s="415">
        <v>0.96931086413056877</v>
      </c>
      <c r="AC299" s="415">
        <v>1.0507869828077441</v>
      </c>
      <c r="AD299" s="415">
        <v>0.10076958876972704</v>
      </c>
    </row>
    <row r="300" spans="1:30" s="376" customFormat="1" x14ac:dyDescent="0.2">
      <c r="A300" s="418"/>
      <c r="B300" s="417" t="s">
        <v>838</v>
      </c>
      <c r="C300" s="310" t="s">
        <v>556</v>
      </c>
      <c r="D300" s="310" t="s">
        <v>541</v>
      </c>
      <c r="E300" s="322">
        <v>2342.5</v>
      </c>
      <c r="F300" s="322">
        <v>12.57</v>
      </c>
      <c r="G300" s="322">
        <v>1.07</v>
      </c>
      <c r="H300" s="322">
        <v>13.64</v>
      </c>
      <c r="I300" s="415">
        <v>5.8677028097829842</v>
      </c>
      <c r="J300" s="415">
        <v>3.2039766276269681</v>
      </c>
      <c r="K300" s="415">
        <v>0.18568394951943848</v>
      </c>
      <c r="L300" s="322">
        <v>8</v>
      </c>
      <c r="M300" s="416">
        <v>256581.85630000001</v>
      </c>
      <c r="N300" s="416">
        <v>256361.973</v>
      </c>
      <c r="O300" s="415">
        <v>9.7386795783215834E-3</v>
      </c>
      <c r="P300" s="415">
        <v>9.734044730912347E-3</v>
      </c>
      <c r="Q300" s="416">
        <v>0</v>
      </c>
      <c r="R300" s="416">
        <v>14870</v>
      </c>
      <c r="S300" s="415">
        <v>7.10676602749546E-5</v>
      </c>
      <c r="T300" s="416">
        <v>2</v>
      </c>
      <c r="U300" s="416">
        <v>0</v>
      </c>
      <c r="V300" s="415">
        <v>7.3106993135018516E-3</v>
      </c>
      <c r="W300" s="415">
        <v>7.3106993135018516E-3</v>
      </c>
      <c r="X300" s="415">
        <v>0</v>
      </c>
      <c r="Y300" s="415">
        <v>0</v>
      </c>
      <c r="Z300" s="310" t="s">
        <v>542</v>
      </c>
      <c r="AA300" s="310" t="s">
        <v>542</v>
      </c>
      <c r="AB300" s="415">
        <v>1.7550692067893126</v>
      </c>
      <c r="AC300" s="415">
        <v>3.2039766276269681</v>
      </c>
      <c r="AD300" s="415">
        <v>0.18568394951943848</v>
      </c>
    </row>
    <row r="301" spans="1:30" s="376" customFormat="1" x14ac:dyDescent="0.2">
      <c r="A301" s="418"/>
      <c r="B301" s="417" t="s">
        <v>839</v>
      </c>
      <c r="C301" s="310" t="s">
        <v>556</v>
      </c>
      <c r="D301" s="310" t="s">
        <v>541</v>
      </c>
      <c r="E301" s="322">
        <v>1007</v>
      </c>
      <c r="F301" s="322">
        <v>3.93</v>
      </c>
      <c r="G301" s="322">
        <v>0.19</v>
      </c>
      <c r="H301" s="322">
        <v>4.12</v>
      </c>
      <c r="I301" s="415">
        <v>2.7047879419517882</v>
      </c>
      <c r="J301" s="415">
        <v>0.43913028847618585</v>
      </c>
      <c r="K301" s="415">
        <v>0</v>
      </c>
      <c r="L301" s="322">
        <v>1</v>
      </c>
      <c r="M301" s="416">
        <v>28083.707369622596</v>
      </c>
      <c r="N301" s="416">
        <v>1085.9167</v>
      </c>
      <c r="O301" s="415">
        <v>1.5643603599169102E-3</v>
      </c>
      <c r="P301" s="415">
        <v>9.2696948184723386E-6</v>
      </c>
      <c r="Q301" s="416">
        <v>0</v>
      </c>
      <c r="R301" s="416">
        <v>0</v>
      </c>
      <c r="S301" s="415">
        <v>0</v>
      </c>
      <c r="T301" s="416">
        <v>0</v>
      </c>
      <c r="U301" s="416">
        <v>0</v>
      </c>
      <c r="V301" s="415">
        <v>0</v>
      </c>
      <c r="W301" s="415">
        <v>0</v>
      </c>
      <c r="X301" s="415">
        <v>0</v>
      </c>
      <c r="Y301" s="415">
        <v>0</v>
      </c>
      <c r="Z301" s="310" t="s">
        <v>542</v>
      </c>
      <c r="AA301" s="310" t="s">
        <v>542</v>
      </c>
      <c r="AB301" s="415">
        <v>0.94475603525303731</v>
      </c>
      <c r="AC301" s="415">
        <v>0.43913028847618585</v>
      </c>
      <c r="AD301" s="415">
        <v>0</v>
      </c>
    </row>
    <row r="302" spans="1:30" s="376" customFormat="1" x14ac:dyDescent="0.2">
      <c r="A302" s="418"/>
      <c r="B302" s="417" t="s">
        <v>840</v>
      </c>
      <c r="C302" s="310" t="s">
        <v>556</v>
      </c>
      <c r="D302" s="310" t="s">
        <v>541</v>
      </c>
      <c r="E302" s="322">
        <v>1236</v>
      </c>
      <c r="F302" s="322">
        <v>4.7</v>
      </c>
      <c r="G302" s="322">
        <v>0.46</v>
      </c>
      <c r="H302" s="322">
        <v>5.16</v>
      </c>
      <c r="I302" s="415">
        <v>2.8537008092721381</v>
      </c>
      <c r="J302" s="415">
        <v>0.50886468127698914</v>
      </c>
      <c r="K302" s="415">
        <v>0.21373437215888447</v>
      </c>
      <c r="L302" s="322">
        <v>4</v>
      </c>
      <c r="M302" s="416">
        <v>44354.817226791281</v>
      </c>
      <c r="N302" s="416">
        <v>11007.635899999999</v>
      </c>
      <c r="O302" s="415">
        <v>2.0437347618712737E-3</v>
      </c>
      <c r="P302" s="415">
        <v>1.6932642535076139E-4</v>
      </c>
      <c r="Q302" s="416">
        <v>10</v>
      </c>
      <c r="R302" s="416">
        <v>18630</v>
      </c>
      <c r="S302" s="415">
        <v>1.066014904124319E-4</v>
      </c>
      <c r="T302" s="416">
        <v>0</v>
      </c>
      <c r="U302" s="416">
        <v>0</v>
      </c>
      <c r="V302" s="415">
        <v>0</v>
      </c>
      <c r="W302" s="415">
        <v>0</v>
      </c>
      <c r="X302" s="415">
        <v>0</v>
      </c>
      <c r="Y302" s="415">
        <v>0</v>
      </c>
      <c r="Z302" s="310" t="s">
        <v>542</v>
      </c>
      <c r="AA302" s="310" t="s">
        <v>542</v>
      </c>
      <c r="AB302" s="415">
        <v>0.85080735584019707</v>
      </c>
      <c r="AC302" s="415">
        <v>0.50886468127698914</v>
      </c>
      <c r="AD302" s="415">
        <v>0.21373437215888447</v>
      </c>
    </row>
    <row r="303" spans="1:30" s="376" customFormat="1" x14ac:dyDescent="0.2">
      <c r="A303" s="418" t="s">
        <v>857</v>
      </c>
      <c r="B303" s="417" t="s">
        <v>841</v>
      </c>
      <c r="C303" s="310" t="s">
        <v>556</v>
      </c>
      <c r="D303" s="310" t="s">
        <v>541</v>
      </c>
      <c r="E303" s="322">
        <v>992.5</v>
      </c>
      <c r="F303" s="322">
        <v>3.34</v>
      </c>
      <c r="G303" s="322">
        <v>1.07</v>
      </c>
      <c r="H303" s="322">
        <v>4.41</v>
      </c>
      <c r="I303" s="415">
        <v>4.5414372174455959</v>
      </c>
      <c r="J303" s="415">
        <v>0.86207025770102752</v>
      </c>
      <c r="K303" s="415">
        <v>0.15492665966398586</v>
      </c>
      <c r="L303" s="322">
        <v>10</v>
      </c>
      <c r="M303" s="416">
        <v>56088.914693397681</v>
      </c>
      <c r="N303" s="416">
        <v>36446.889300000003</v>
      </c>
      <c r="O303" s="415">
        <v>1.5394302184686753E-3</v>
      </c>
      <c r="P303" s="415">
        <v>4.0803651641778827E-4</v>
      </c>
      <c r="Q303" s="416">
        <v>1</v>
      </c>
      <c r="R303" s="416">
        <v>10080</v>
      </c>
      <c r="S303" s="415">
        <v>8.6517151639075156E-5</v>
      </c>
      <c r="T303" s="416">
        <v>0</v>
      </c>
      <c r="U303" s="416">
        <v>0</v>
      </c>
      <c r="V303" s="415">
        <v>0</v>
      </c>
      <c r="W303" s="415">
        <v>0</v>
      </c>
      <c r="X303" s="415">
        <v>0</v>
      </c>
      <c r="Y303" s="415">
        <v>0</v>
      </c>
      <c r="Z303" s="310" t="s">
        <v>542</v>
      </c>
      <c r="AA303" s="310" t="s">
        <v>542</v>
      </c>
      <c r="AB303" s="415">
        <v>0.91526612926491646</v>
      </c>
      <c r="AC303" s="415">
        <v>0.86207025770102752</v>
      </c>
      <c r="AD303" s="415">
        <v>0.15492665966398586</v>
      </c>
    </row>
    <row r="304" spans="1:30" s="376" customFormat="1" x14ac:dyDescent="0.2">
      <c r="A304" s="418"/>
      <c r="B304" s="417" t="s">
        <v>842</v>
      </c>
      <c r="C304" s="310" t="s">
        <v>556</v>
      </c>
      <c r="D304" s="310" t="s">
        <v>541</v>
      </c>
      <c r="E304" s="322">
        <v>2304</v>
      </c>
      <c r="F304" s="322">
        <v>7.18</v>
      </c>
      <c r="G304" s="322">
        <v>0.56000000000000005</v>
      </c>
      <c r="H304" s="322">
        <v>7.74</v>
      </c>
      <c r="I304" s="415">
        <v>5.6264460458634282</v>
      </c>
      <c r="J304" s="415">
        <v>0.9437691774391328</v>
      </c>
      <c r="K304" s="415">
        <v>0.54092846805908135</v>
      </c>
      <c r="L304" s="322">
        <v>5</v>
      </c>
      <c r="M304" s="416">
        <v>85873.415594209699</v>
      </c>
      <c r="N304" s="416">
        <v>25454.865300000001</v>
      </c>
      <c r="O304" s="415">
        <v>3.7077968611517564E-3</v>
      </c>
      <c r="P304" s="415">
        <v>2.2764825525031652E-4</v>
      </c>
      <c r="Q304" s="416">
        <v>2</v>
      </c>
      <c r="R304" s="416">
        <v>49219</v>
      </c>
      <c r="S304" s="415">
        <v>2.9199538678187869E-4</v>
      </c>
      <c r="T304" s="416">
        <v>0</v>
      </c>
      <c r="U304" s="416">
        <v>0</v>
      </c>
      <c r="V304" s="415">
        <v>0</v>
      </c>
      <c r="W304" s="415">
        <v>0</v>
      </c>
      <c r="X304" s="415">
        <v>0</v>
      </c>
      <c r="Y304" s="415">
        <v>0</v>
      </c>
      <c r="Z304" s="310" t="s">
        <v>542</v>
      </c>
      <c r="AA304" s="310" t="s">
        <v>542</v>
      </c>
      <c r="AB304" s="415">
        <v>1.519290343657681</v>
      </c>
      <c r="AC304" s="415">
        <v>0.9437691774391328</v>
      </c>
      <c r="AD304" s="415">
        <v>0.54092846805908135</v>
      </c>
    </row>
    <row r="305" spans="1:30" s="376" customFormat="1" x14ac:dyDescent="0.2">
      <c r="A305" s="418"/>
      <c r="B305" s="417" t="s">
        <v>843</v>
      </c>
      <c r="C305" s="310" t="s">
        <v>556</v>
      </c>
      <c r="D305" s="310" t="s">
        <v>541</v>
      </c>
      <c r="E305" s="322">
        <v>1731.5</v>
      </c>
      <c r="F305" s="322">
        <v>8.0500000000000007</v>
      </c>
      <c r="G305" s="322">
        <v>0.82</v>
      </c>
      <c r="H305" s="322">
        <v>8.870000000000001</v>
      </c>
      <c r="I305" s="415">
        <v>6.9780168909849589</v>
      </c>
      <c r="J305" s="415">
        <v>1.734046807712776</v>
      </c>
      <c r="K305" s="415">
        <v>0.28726445497545283</v>
      </c>
      <c r="L305" s="322">
        <v>6</v>
      </c>
      <c r="M305" s="416">
        <v>67728.550628374447</v>
      </c>
      <c r="N305" s="416">
        <v>10106.247800000001</v>
      </c>
      <c r="O305" s="415">
        <v>8.1184537384923778E-3</v>
      </c>
      <c r="P305" s="415">
        <v>2.9645874483697314E-3</v>
      </c>
      <c r="Q305" s="416">
        <v>5</v>
      </c>
      <c r="R305" s="416">
        <v>11220</v>
      </c>
      <c r="S305" s="415">
        <v>8.1882304229838993E-5</v>
      </c>
      <c r="T305" s="416">
        <v>0</v>
      </c>
      <c r="U305" s="416">
        <v>0</v>
      </c>
      <c r="V305" s="415">
        <v>0</v>
      </c>
      <c r="W305" s="415">
        <v>0</v>
      </c>
      <c r="X305" s="415">
        <v>0</v>
      </c>
      <c r="Y305" s="415">
        <v>0</v>
      </c>
      <c r="Z305" s="310" t="s">
        <v>542</v>
      </c>
      <c r="AA305" s="310" t="s">
        <v>542</v>
      </c>
      <c r="AB305" s="415">
        <v>2.6598845122459709</v>
      </c>
      <c r="AC305" s="415">
        <v>1.734046807712776</v>
      </c>
      <c r="AD305" s="415">
        <v>0.28726445497545283</v>
      </c>
    </row>
    <row r="306" spans="1:30" s="376" customFormat="1" x14ac:dyDescent="0.2">
      <c r="A306" s="418"/>
      <c r="B306" s="417" t="s">
        <v>844</v>
      </c>
      <c r="C306" s="310" t="s">
        <v>556</v>
      </c>
      <c r="D306" s="310" t="s">
        <v>541</v>
      </c>
      <c r="E306" s="322">
        <v>1333.5</v>
      </c>
      <c r="F306" s="322">
        <v>4.47</v>
      </c>
      <c r="G306" s="322">
        <v>0.47</v>
      </c>
      <c r="H306" s="322">
        <v>4.9399999999999995</v>
      </c>
      <c r="I306" s="415">
        <v>5.7654048751250437</v>
      </c>
      <c r="J306" s="415">
        <v>1.9296765791455863</v>
      </c>
      <c r="K306" s="415">
        <v>4.0653323276808311E-2</v>
      </c>
      <c r="L306" s="322">
        <v>9</v>
      </c>
      <c r="M306" s="416">
        <v>102527.93806237883</v>
      </c>
      <c r="N306" s="416">
        <v>73930.702900000004</v>
      </c>
      <c r="O306" s="415">
        <v>4.2180833164780435E-3</v>
      </c>
      <c r="P306" s="415">
        <v>2.6292098898374017E-3</v>
      </c>
      <c r="Q306" s="416">
        <v>3</v>
      </c>
      <c r="R306" s="416">
        <v>2160</v>
      </c>
      <c r="S306" s="415">
        <v>2.7809084455417016E-5</v>
      </c>
      <c r="T306" s="416">
        <v>0</v>
      </c>
      <c r="U306" s="416">
        <v>0</v>
      </c>
      <c r="V306" s="415">
        <v>0</v>
      </c>
      <c r="W306" s="415">
        <v>0</v>
      </c>
      <c r="X306" s="415">
        <v>0</v>
      </c>
      <c r="Y306" s="415">
        <v>0</v>
      </c>
      <c r="Z306" s="310" t="s">
        <v>542</v>
      </c>
      <c r="AA306" s="310" t="s">
        <v>542</v>
      </c>
      <c r="AB306" s="415">
        <v>1.5058668497117744</v>
      </c>
      <c r="AC306" s="415">
        <v>1.9296765791455863</v>
      </c>
      <c r="AD306" s="415">
        <v>4.0653323276808311E-2</v>
      </c>
    </row>
    <row r="307" spans="1:30" s="376" customFormat="1" x14ac:dyDescent="0.2">
      <c r="A307" s="418"/>
      <c r="B307" s="417" t="s">
        <v>845</v>
      </c>
      <c r="C307" s="310" t="s">
        <v>556</v>
      </c>
      <c r="D307" s="310" t="s">
        <v>541</v>
      </c>
      <c r="E307" s="322">
        <v>1901</v>
      </c>
      <c r="F307" s="322">
        <v>5.95</v>
      </c>
      <c r="G307" s="322">
        <v>1.1599999999999999</v>
      </c>
      <c r="H307" s="322">
        <v>7.11</v>
      </c>
      <c r="I307" s="415">
        <v>4.6194317063428834</v>
      </c>
      <c r="J307" s="415">
        <v>2.5518652091669978</v>
      </c>
      <c r="K307" s="415">
        <v>6.0615835987943246E-3</v>
      </c>
      <c r="L307" s="322">
        <v>12</v>
      </c>
      <c r="M307" s="416">
        <v>202075.13110003067</v>
      </c>
      <c r="N307" s="416">
        <v>145614.67720000003</v>
      </c>
      <c r="O307" s="415">
        <v>9.3675169028581192E-3</v>
      </c>
      <c r="P307" s="415">
        <v>6.3839461245337138E-3</v>
      </c>
      <c r="Q307" s="416">
        <v>6</v>
      </c>
      <c r="R307" s="416">
        <v>480</v>
      </c>
      <c r="S307" s="415">
        <v>3.089898272824113E-6</v>
      </c>
      <c r="T307" s="416">
        <v>2</v>
      </c>
      <c r="U307" s="416">
        <v>0</v>
      </c>
      <c r="V307" s="415">
        <v>5.8599920744109302E-3</v>
      </c>
      <c r="W307" s="415">
        <v>5.8599920744109302E-3</v>
      </c>
      <c r="X307" s="415">
        <v>0</v>
      </c>
      <c r="Y307" s="415">
        <v>0</v>
      </c>
      <c r="Z307" s="310" t="s">
        <v>542</v>
      </c>
      <c r="AA307" s="310" t="s">
        <v>542</v>
      </c>
      <c r="AB307" s="415">
        <v>1.4403838026635014</v>
      </c>
      <c r="AC307" s="415">
        <v>2.5518652091669978</v>
      </c>
      <c r="AD307" s="415">
        <v>6.0615835987943246E-3</v>
      </c>
    </row>
    <row r="308" spans="1:30" s="376" customFormat="1" x14ac:dyDescent="0.2">
      <c r="A308" s="418" t="s">
        <v>854</v>
      </c>
      <c r="B308" s="417" t="s">
        <v>846</v>
      </c>
      <c r="C308" s="310" t="s">
        <v>556</v>
      </c>
      <c r="D308" s="310" t="s">
        <v>541</v>
      </c>
      <c r="E308" s="322">
        <v>661.5</v>
      </c>
      <c r="F308" s="322">
        <v>0.49</v>
      </c>
      <c r="G308" s="322">
        <v>1.5</v>
      </c>
      <c r="H308" s="322">
        <v>1.99</v>
      </c>
      <c r="I308" s="415">
        <v>3.9246408742311467</v>
      </c>
      <c r="J308" s="415">
        <v>0.72432598466259956</v>
      </c>
      <c r="K308" s="415">
        <v>0</v>
      </c>
      <c r="L308" s="322">
        <v>2</v>
      </c>
      <c r="M308" s="416">
        <v>20566.995681585209</v>
      </c>
      <c r="N308" s="416">
        <v>1681.7834</v>
      </c>
      <c r="O308" s="415">
        <v>1.0260463685405996E-3</v>
      </c>
      <c r="P308" s="415">
        <v>1.699444050053262E-5</v>
      </c>
      <c r="Q308" s="416">
        <v>6</v>
      </c>
      <c r="R308" s="416">
        <v>0</v>
      </c>
      <c r="S308" s="415">
        <v>0</v>
      </c>
      <c r="T308" s="416">
        <v>1</v>
      </c>
      <c r="U308" s="416">
        <v>0</v>
      </c>
      <c r="V308" s="415">
        <v>9.9958209125860045E-4</v>
      </c>
      <c r="W308" s="415">
        <v>9.9958209125860045E-4</v>
      </c>
      <c r="X308" s="415">
        <v>0</v>
      </c>
      <c r="Y308" s="415">
        <v>0</v>
      </c>
      <c r="Z308" s="310" t="s">
        <v>542</v>
      </c>
      <c r="AA308" s="310" t="s">
        <v>542</v>
      </c>
      <c r="AB308" s="415">
        <v>1.3977976548611195</v>
      </c>
      <c r="AC308" s="415">
        <v>0.72432598466259956</v>
      </c>
      <c r="AD308" s="415">
        <v>0</v>
      </c>
    </row>
    <row r="309" spans="1:30" s="376" customFormat="1" x14ac:dyDescent="0.2">
      <c r="A309" s="418"/>
      <c r="B309" s="417" t="s">
        <v>847</v>
      </c>
      <c r="C309" s="310" t="s">
        <v>556</v>
      </c>
      <c r="D309" s="310" t="s">
        <v>541</v>
      </c>
      <c r="E309" s="322">
        <v>1091.5</v>
      </c>
      <c r="F309" s="322">
        <v>4.8</v>
      </c>
      <c r="G309" s="322">
        <v>1.27</v>
      </c>
      <c r="H309" s="322">
        <v>6.07</v>
      </c>
      <c r="I309" s="415">
        <v>4.0872934957010365</v>
      </c>
      <c r="J309" s="415">
        <v>1.4334402518280711</v>
      </c>
      <c r="K309" s="415">
        <v>0</v>
      </c>
      <c r="L309" s="322">
        <v>2</v>
      </c>
      <c r="M309" s="416">
        <v>57527.541104899639</v>
      </c>
      <c r="N309" s="416">
        <v>28104.48</v>
      </c>
      <c r="O309" s="415">
        <v>3.4235859358352936E-3</v>
      </c>
      <c r="P309" s="415">
        <v>1.7287980836450912E-3</v>
      </c>
      <c r="Q309" s="416">
        <v>2</v>
      </c>
      <c r="R309" s="416">
        <v>0</v>
      </c>
      <c r="S309" s="415">
        <v>0</v>
      </c>
      <c r="T309" s="416">
        <v>1</v>
      </c>
      <c r="U309" s="416">
        <v>0</v>
      </c>
      <c r="V309" s="415">
        <v>1.7736016086010407E-3</v>
      </c>
      <c r="W309" s="415">
        <v>1.7736016086010407E-3</v>
      </c>
      <c r="X309" s="415">
        <v>0</v>
      </c>
      <c r="Y309" s="415">
        <v>0</v>
      </c>
      <c r="Z309" s="310" t="s">
        <v>542</v>
      </c>
      <c r="AA309" s="310" t="s">
        <v>542</v>
      </c>
      <c r="AB309" s="415">
        <v>1.6318445094157681</v>
      </c>
      <c r="AC309" s="415">
        <v>1.4334402518280711</v>
      </c>
      <c r="AD309" s="415">
        <v>0</v>
      </c>
    </row>
    <row r="310" spans="1:30" s="376" customFormat="1" x14ac:dyDescent="0.2">
      <c r="A310" s="418"/>
      <c r="B310" s="417" t="s">
        <v>848</v>
      </c>
      <c r="C310" s="310" t="s">
        <v>556</v>
      </c>
      <c r="D310" s="310" t="s">
        <v>541</v>
      </c>
      <c r="E310" s="322">
        <v>1136</v>
      </c>
      <c r="F310" s="322">
        <v>4.04</v>
      </c>
      <c r="G310" s="322">
        <v>1.65</v>
      </c>
      <c r="H310" s="322">
        <v>5.6899999999999995</v>
      </c>
      <c r="I310" s="415">
        <v>3.9471017854013333</v>
      </c>
      <c r="J310" s="415">
        <v>1.9843398725931891</v>
      </c>
      <c r="K310" s="415">
        <v>2.5708407370914803</v>
      </c>
      <c r="L310" s="322">
        <v>6</v>
      </c>
      <c r="M310" s="416">
        <v>113788.21713734131</v>
      </c>
      <c r="N310" s="416">
        <v>72548.679100000023</v>
      </c>
      <c r="O310" s="415">
        <v>3.6861816569670703E-3</v>
      </c>
      <c r="P310" s="415">
        <v>1.8626679263151961E-3</v>
      </c>
      <c r="Q310" s="416">
        <v>10</v>
      </c>
      <c r="R310" s="416">
        <v>147420</v>
      </c>
      <c r="S310" s="415">
        <v>3.6151809792042119E-4</v>
      </c>
      <c r="T310" s="416">
        <v>1</v>
      </c>
      <c r="U310" s="416">
        <v>0</v>
      </c>
      <c r="V310" s="415">
        <v>1.7612420155097444E-3</v>
      </c>
      <c r="W310" s="415">
        <v>1.7612420155097444E-3</v>
      </c>
      <c r="X310" s="415">
        <v>0</v>
      </c>
      <c r="Y310" s="415">
        <v>0</v>
      </c>
      <c r="Z310" s="310" t="s">
        <v>542</v>
      </c>
      <c r="AA310" s="310" t="s">
        <v>542</v>
      </c>
      <c r="AB310" s="415">
        <v>1.1886345451102651</v>
      </c>
      <c r="AC310" s="415">
        <v>1.9843398725931891</v>
      </c>
      <c r="AD310" s="415">
        <v>2.5708407370914803</v>
      </c>
    </row>
    <row r="311" spans="1:30" s="376" customFormat="1" x14ac:dyDescent="0.2">
      <c r="A311" s="418"/>
      <c r="B311" s="417" t="s">
        <v>849</v>
      </c>
      <c r="C311" s="310" t="s">
        <v>556</v>
      </c>
      <c r="D311" s="310" t="s">
        <v>541</v>
      </c>
      <c r="E311" s="322">
        <v>646</v>
      </c>
      <c r="F311" s="322">
        <v>4.46</v>
      </c>
      <c r="G311" s="322">
        <v>3.46</v>
      </c>
      <c r="H311" s="322">
        <v>7.92</v>
      </c>
      <c r="I311" s="415">
        <v>0</v>
      </c>
      <c r="J311" s="415">
        <v>1.8873550835476331</v>
      </c>
      <c r="K311" s="415">
        <v>0.12527541679168419</v>
      </c>
      <c r="L311" s="322">
        <v>6</v>
      </c>
      <c r="M311" s="416">
        <v>48586.708392776665</v>
      </c>
      <c r="N311" s="416">
        <v>11627.044800000001</v>
      </c>
      <c r="O311" s="415">
        <v>2.2302393686551253E-3</v>
      </c>
      <c r="P311" s="415">
        <v>2.2973393658447277E-4</v>
      </c>
      <c r="Q311" s="416">
        <v>3</v>
      </c>
      <c r="R311" s="416">
        <v>3225</v>
      </c>
      <c r="S311" s="415">
        <v>2.4719186182592904E-5</v>
      </c>
      <c r="T311" s="416">
        <v>0</v>
      </c>
      <c r="U311" s="416">
        <v>0</v>
      </c>
      <c r="V311" s="415">
        <v>0</v>
      </c>
      <c r="W311" s="415">
        <v>0</v>
      </c>
      <c r="X311" s="415">
        <v>0</v>
      </c>
      <c r="Y311" s="415">
        <v>0</v>
      </c>
      <c r="Z311" s="310" t="s">
        <v>542</v>
      </c>
      <c r="AA311" s="310" t="s">
        <v>542</v>
      </c>
      <c r="AB311" s="415">
        <v>1.5056357069288928</v>
      </c>
      <c r="AC311" s="415">
        <v>1.8873550835476331</v>
      </c>
      <c r="AD311" s="415">
        <v>0.12527541679168419</v>
      </c>
    </row>
    <row r="312" spans="1:30" s="376" customFormat="1" ht="15" x14ac:dyDescent="0.25">
      <c r="A312" s="419" t="s">
        <v>857</v>
      </c>
      <c r="B312" s="417" t="s">
        <v>850</v>
      </c>
      <c r="C312" s="310" t="s">
        <v>556</v>
      </c>
      <c r="D312" s="310" t="s">
        <v>541</v>
      </c>
      <c r="E312" s="322">
        <v>2786</v>
      </c>
      <c r="F312" s="322">
        <v>0</v>
      </c>
      <c r="G312" s="322">
        <v>0</v>
      </c>
      <c r="H312" s="322">
        <v>0</v>
      </c>
      <c r="I312" s="415">
        <v>0</v>
      </c>
      <c r="J312" s="415">
        <v>4.7554246770891977</v>
      </c>
      <c r="K312" s="415">
        <v>3.1759330528610148</v>
      </c>
      <c r="L312" s="322">
        <v>2</v>
      </c>
      <c r="M312" s="416">
        <v>203127.9945</v>
      </c>
      <c r="N312" s="416">
        <v>203127.9945</v>
      </c>
      <c r="O312" s="415">
        <v>8.7877479353685988E-3</v>
      </c>
      <c r="P312" s="415">
        <v>8.7862029862321861E-3</v>
      </c>
      <c r="Q312" s="416">
        <v>3</v>
      </c>
      <c r="R312" s="416">
        <v>135660</v>
      </c>
      <c r="S312" s="415">
        <v>4.1095647028560703E-4</v>
      </c>
      <c r="T312" s="416">
        <v>1</v>
      </c>
      <c r="U312" s="416">
        <v>1</v>
      </c>
      <c r="V312" s="415">
        <v>8.7536818069107111E-3</v>
      </c>
      <c r="W312" s="415">
        <v>8.7536818069107111E-3</v>
      </c>
      <c r="X312" s="415">
        <v>1.6762698130070829E-3</v>
      </c>
      <c r="Y312" s="415">
        <v>1.6762698130070829E-3</v>
      </c>
      <c r="Z312" s="310" t="s">
        <v>542</v>
      </c>
      <c r="AA312" s="310" t="s">
        <v>542</v>
      </c>
      <c r="AB312" s="415">
        <v>3.9133788081693002</v>
      </c>
      <c r="AC312" s="415">
        <v>4.7554246770891977</v>
      </c>
      <c r="AD312" s="415">
        <v>3.1759330528610148</v>
      </c>
    </row>
    <row r="313" spans="1:30" s="376" customFormat="1" x14ac:dyDescent="0.2">
      <c r="A313" s="418" t="s">
        <v>852</v>
      </c>
      <c r="B313" s="417" t="s">
        <v>851</v>
      </c>
      <c r="C313" s="310" t="s">
        <v>556</v>
      </c>
      <c r="D313" s="310" t="s">
        <v>541</v>
      </c>
      <c r="E313" s="322">
        <v>1380</v>
      </c>
      <c r="F313" s="322">
        <v>13.32</v>
      </c>
      <c r="G313" s="322">
        <v>5.84</v>
      </c>
      <c r="H313" s="322">
        <v>19.16</v>
      </c>
      <c r="I313" s="415">
        <v>10.249947828457319</v>
      </c>
      <c r="J313" s="415">
        <v>3.598902337943485</v>
      </c>
      <c r="K313" s="415">
        <v>1.4367430806810992</v>
      </c>
      <c r="L313" s="322">
        <v>5</v>
      </c>
      <c r="M313" s="416">
        <v>76537.317224269267</v>
      </c>
      <c r="N313" s="416">
        <v>57855.871299999999</v>
      </c>
      <c r="O313" s="415">
        <v>5.0064751096965182E-3</v>
      </c>
      <c r="P313" s="415">
        <v>7.786543647516765E-4</v>
      </c>
      <c r="Q313" s="416">
        <v>0</v>
      </c>
      <c r="R313" s="416">
        <v>30555</v>
      </c>
      <c r="S313" s="415">
        <v>1.4986006623196949E-4</v>
      </c>
      <c r="T313" s="416">
        <v>3</v>
      </c>
      <c r="U313" s="416">
        <v>2</v>
      </c>
      <c r="V313" s="415">
        <v>1.3337094564297011E-2</v>
      </c>
      <c r="W313" s="415">
        <v>1.3337094564297011E-2</v>
      </c>
      <c r="X313" s="415">
        <v>4.8743145253800375E-3</v>
      </c>
      <c r="Y313" s="415">
        <v>4.8743145253800375E-3</v>
      </c>
      <c r="Z313" s="310" t="s">
        <v>542</v>
      </c>
      <c r="AA313" s="310" t="s">
        <v>545</v>
      </c>
      <c r="AB313" s="415">
        <v>3.8933833114185901</v>
      </c>
      <c r="AC313" s="415">
        <v>3.598902337943485</v>
      </c>
      <c r="AD313" s="415">
        <v>1.4367430806810992</v>
      </c>
    </row>
    <row r="314" spans="1:30" s="376" customFormat="1" x14ac:dyDescent="0.2">
      <c r="A314" s="418"/>
      <c r="B314" s="417" t="s">
        <v>852</v>
      </c>
      <c r="C314" s="310" t="s">
        <v>556</v>
      </c>
      <c r="D314" s="310" t="s">
        <v>856</v>
      </c>
      <c r="E314" s="322">
        <v>583</v>
      </c>
      <c r="F314" s="322">
        <v>42.09</v>
      </c>
      <c r="G314" s="322">
        <v>1.69</v>
      </c>
      <c r="H314" s="322">
        <v>43.78</v>
      </c>
      <c r="I314" s="415">
        <v>3.0517916089002144</v>
      </c>
      <c r="J314" s="415">
        <v>3.4219497340317138</v>
      </c>
      <c r="K314" s="415">
        <v>1.7447163807514541</v>
      </c>
      <c r="L314" s="322">
        <v>7</v>
      </c>
      <c r="M314" s="416">
        <v>75961.981363392901</v>
      </c>
      <c r="N314" s="416">
        <v>69012.976900000009</v>
      </c>
      <c r="O314" s="415">
        <v>3.4775599357368099E-3</v>
      </c>
      <c r="P314" s="415">
        <v>1.9049222851960656E-3</v>
      </c>
      <c r="Q314" s="416">
        <v>1</v>
      </c>
      <c r="R314" s="416">
        <v>38730</v>
      </c>
      <c r="S314" s="415">
        <v>1.4368026968632124E-4</v>
      </c>
      <c r="T314" s="416">
        <v>1</v>
      </c>
      <c r="U314" s="416">
        <v>0</v>
      </c>
      <c r="V314" s="415">
        <v>1.5675599018990429E-3</v>
      </c>
      <c r="W314" s="415">
        <v>1.5675599018990429E-3</v>
      </c>
      <c r="X314" s="415">
        <v>0</v>
      </c>
      <c r="Y314" s="415">
        <v>0</v>
      </c>
      <c r="Z314" s="310" t="s">
        <v>542</v>
      </c>
      <c r="AA314" s="310" t="s">
        <v>542</v>
      </c>
      <c r="AB314" s="415">
        <v>1.5757856699893071</v>
      </c>
      <c r="AC314" s="415">
        <v>3.4219497340317138</v>
      </c>
      <c r="AD314" s="415">
        <v>1.7447163807514541</v>
      </c>
    </row>
    <row r="315" spans="1:30" s="376" customFormat="1" x14ac:dyDescent="0.2">
      <c r="A315" s="418"/>
      <c r="B315" s="417" t="s">
        <v>853</v>
      </c>
      <c r="C315" s="310" t="s">
        <v>556</v>
      </c>
      <c r="D315" s="310" t="s">
        <v>541</v>
      </c>
      <c r="E315" s="322">
        <v>1088</v>
      </c>
      <c r="F315" s="322">
        <v>11.21</v>
      </c>
      <c r="G315" s="322">
        <v>3.99</v>
      </c>
      <c r="H315" s="322">
        <v>15.200000000000001</v>
      </c>
      <c r="I315" s="415">
        <v>8.2609190627016211</v>
      </c>
      <c r="J315" s="415">
        <v>10.091298205651951</v>
      </c>
      <c r="K315" s="415">
        <v>2.0569090795403255</v>
      </c>
      <c r="L315" s="322">
        <v>10</v>
      </c>
      <c r="M315" s="416">
        <v>233417.58036611995</v>
      </c>
      <c r="N315" s="416">
        <v>218580.70199999999</v>
      </c>
      <c r="O315" s="415">
        <v>1.0143060446304204E-2</v>
      </c>
      <c r="P315" s="415">
        <v>6.7853084606822019E-3</v>
      </c>
      <c r="Q315" s="416">
        <v>1</v>
      </c>
      <c r="R315" s="416">
        <v>47577.5</v>
      </c>
      <c r="S315" s="415">
        <v>3.8469233496660205E-4</v>
      </c>
      <c r="T315" s="416">
        <v>1</v>
      </c>
      <c r="U315" s="416">
        <v>0</v>
      </c>
      <c r="V315" s="415">
        <v>3.3469104414313891E-3</v>
      </c>
      <c r="W315" s="415">
        <v>3.3469104414313891E-3</v>
      </c>
      <c r="X315" s="415">
        <v>0</v>
      </c>
      <c r="Y315" s="415">
        <v>0</v>
      </c>
      <c r="Z315" s="310" t="s">
        <v>542</v>
      </c>
      <c r="AA315" s="310" t="s">
        <v>542</v>
      </c>
      <c r="AB315" s="415">
        <v>2.8222379215467908</v>
      </c>
      <c r="AC315" s="415">
        <v>10.091298205651951</v>
      </c>
      <c r="AD315" s="415">
        <v>2.0569090795403255</v>
      </c>
    </row>
    <row r="316" spans="1:30" s="376" customFormat="1" x14ac:dyDescent="0.2">
      <c r="A316" s="418"/>
      <c r="B316" s="417" t="s">
        <v>854</v>
      </c>
      <c r="C316" s="310" t="s">
        <v>556</v>
      </c>
      <c r="D316" s="310" t="s">
        <v>856</v>
      </c>
      <c r="E316" s="322">
        <v>1053</v>
      </c>
      <c r="F316" s="322">
        <v>31.47</v>
      </c>
      <c r="G316" s="322">
        <v>12.8</v>
      </c>
      <c r="H316" s="322">
        <v>44.269999999999996</v>
      </c>
      <c r="I316" s="415">
        <v>2.7401043775739642</v>
      </c>
      <c r="J316" s="415">
        <v>1.9441215936608238</v>
      </c>
      <c r="K316" s="415">
        <v>4.639145118348643</v>
      </c>
      <c r="L316" s="322">
        <v>7</v>
      </c>
      <c r="M316" s="416">
        <v>65301.416447182375</v>
      </c>
      <c r="N316" s="416">
        <v>54226.868900000001</v>
      </c>
      <c r="O316" s="415">
        <v>3.6928152595197281E-3</v>
      </c>
      <c r="P316" s="415">
        <v>1.1865209367644593E-3</v>
      </c>
      <c r="Q316" s="416">
        <v>2</v>
      </c>
      <c r="R316" s="416">
        <v>155825</v>
      </c>
      <c r="S316" s="415">
        <v>6.9368216224901331E-4</v>
      </c>
      <c r="T316" s="416">
        <v>2</v>
      </c>
      <c r="U316" s="416">
        <v>0</v>
      </c>
      <c r="V316" s="415">
        <v>4.236269752298725E-3</v>
      </c>
      <c r="W316" s="415">
        <v>4.236269752298725E-3</v>
      </c>
      <c r="X316" s="415">
        <v>0</v>
      </c>
      <c r="Y316" s="415">
        <v>0</v>
      </c>
      <c r="Z316" s="310" t="s">
        <v>542</v>
      </c>
      <c r="AA316" s="310" t="s">
        <v>542</v>
      </c>
      <c r="AB316" s="415">
        <v>1.8809638285080523</v>
      </c>
      <c r="AC316" s="415">
        <v>1.9441215936608238</v>
      </c>
      <c r="AD316" s="415">
        <v>4.639145118348643</v>
      </c>
    </row>
    <row r="317" spans="1:30" s="376" customFormat="1" x14ac:dyDescent="0.2">
      <c r="A317" s="418"/>
      <c r="B317" s="417" t="s">
        <v>855</v>
      </c>
      <c r="C317" s="310" t="s">
        <v>556</v>
      </c>
      <c r="D317" s="310" t="s">
        <v>856</v>
      </c>
      <c r="E317" s="322">
        <v>780.5</v>
      </c>
      <c r="F317" s="322">
        <v>0</v>
      </c>
      <c r="G317" s="322">
        <v>0</v>
      </c>
      <c r="H317" s="322">
        <v>0</v>
      </c>
      <c r="I317" s="415">
        <v>0</v>
      </c>
      <c r="J317" s="415">
        <v>3.0013764473029396</v>
      </c>
      <c r="K317" s="415">
        <v>5.5356856726210495</v>
      </c>
      <c r="L317" s="322">
        <v>12</v>
      </c>
      <c r="M317" s="416">
        <v>55118.7238</v>
      </c>
      <c r="N317" s="416">
        <v>55118.7238</v>
      </c>
      <c r="O317" s="415">
        <v>1.4258799064687793E-3</v>
      </c>
      <c r="P317" s="415">
        <v>1.4258799064687793E-3</v>
      </c>
      <c r="Q317" s="416">
        <v>3</v>
      </c>
      <c r="R317" s="416">
        <v>101660</v>
      </c>
      <c r="S317" s="415">
        <v>9.4087402407494242E-4</v>
      </c>
      <c r="T317" s="416">
        <v>0</v>
      </c>
      <c r="U317" s="416">
        <v>0</v>
      </c>
      <c r="V317" s="415">
        <v>0</v>
      </c>
      <c r="W317" s="415">
        <v>0</v>
      </c>
      <c r="X317" s="415">
        <v>0</v>
      </c>
      <c r="Y317" s="415">
        <v>0</v>
      </c>
      <c r="Z317" s="310" t="s">
        <v>542</v>
      </c>
      <c r="AA317" s="310" t="s">
        <v>542</v>
      </c>
      <c r="AB317" s="415">
        <v>2.5500310844859704</v>
      </c>
      <c r="AC317" s="415">
        <v>3.0013764473029396</v>
      </c>
      <c r="AD317" s="415">
        <v>5.5356856726210495</v>
      </c>
    </row>
    <row r="318" spans="1:30" s="376" customFormat="1" x14ac:dyDescent="0.2">
      <c r="A318" s="418"/>
      <c r="B318" s="417" t="s">
        <v>857</v>
      </c>
      <c r="C318" s="310" t="s">
        <v>556</v>
      </c>
      <c r="D318" s="310" t="s">
        <v>541</v>
      </c>
      <c r="E318" s="322">
        <v>2730.5</v>
      </c>
      <c r="F318" s="322">
        <v>12.9</v>
      </c>
      <c r="G318" s="322">
        <v>15.69</v>
      </c>
      <c r="H318" s="322">
        <v>28.59</v>
      </c>
      <c r="I318" s="415">
        <v>11.407315087965184</v>
      </c>
      <c r="J318" s="415">
        <v>5.079086997485823</v>
      </c>
      <c r="K318" s="415">
        <v>7.4210398658853531</v>
      </c>
      <c r="L318" s="322">
        <v>7</v>
      </c>
      <c r="M318" s="416">
        <v>212631.29985296939</v>
      </c>
      <c r="N318" s="416">
        <v>172253.06089999998</v>
      </c>
      <c r="O318" s="415">
        <v>1.7804208798279781E-2</v>
      </c>
      <c r="P318" s="415">
        <v>8.6661604383329698E-3</v>
      </c>
      <c r="Q318" s="416">
        <v>1</v>
      </c>
      <c r="R318" s="416">
        <v>310675</v>
      </c>
      <c r="S318" s="415">
        <v>1.535679441593584E-3</v>
      </c>
      <c r="T318" s="416">
        <v>1</v>
      </c>
      <c r="U318" s="416">
        <v>0</v>
      </c>
      <c r="V318" s="415">
        <v>9.1085433352950315E-3</v>
      </c>
      <c r="W318" s="415">
        <v>9.1085433352950315E-3</v>
      </c>
      <c r="X318" s="415">
        <v>0</v>
      </c>
      <c r="Y318" s="415">
        <v>0</v>
      </c>
      <c r="Z318" s="310" t="s">
        <v>542</v>
      </c>
      <c r="AA318" s="310" t="s">
        <v>542</v>
      </c>
      <c r="AB318" s="415">
        <v>3.9133788081693002</v>
      </c>
      <c r="AC318" s="415">
        <v>5.079086997485823</v>
      </c>
      <c r="AD318" s="415">
        <v>7.4210398658853531</v>
      </c>
    </row>
    <row r="319" spans="1:30" s="376" customFormat="1" x14ac:dyDescent="0.2">
      <c r="A319" s="418" t="s">
        <v>859</v>
      </c>
      <c r="B319" s="417" t="s">
        <v>858</v>
      </c>
      <c r="C319" s="310" t="s">
        <v>556</v>
      </c>
      <c r="D319" s="310" t="s">
        <v>856</v>
      </c>
      <c r="E319" s="322">
        <v>386.5</v>
      </c>
      <c r="F319" s="322">
        <v>97.33</v>
      </c>
      <c r="G319" s="322">
        <v>3.43</v>
      </c>
      <c r="H319" s="322">
        <v>100.76</v>
      </c>
      <c r="I319" s="415">
        <v>1.0960417510295857</v>
      </c>
      <c r="J319" s="415">
        <v>6.8321125688733124</v>
      </c>
      <c r="K319" s="415">
        <v>7.2880599776596657</v>
      </c>
      <c r="L319" s="322">
        <v>17</v>
      </c>
      <c r="M319" s="416">
        <v>176170.12245595592</v>
      </c>
      <c r="N319" s="416">
        <v>170879.5589</v>
      </c>
      <c r="O319" s="415">
        <v>4.4266129054118964E-3</v>
      </c>
      <c r="P319" s="415">
        <v>3.2292990334025721E-3</v>
      </c>
      <c r="Q319" s="416">
        <v>2</v>
      </c>
      <c r="R319" s="416">
        <v>187927</v>
      </c>
      <c r="S319" s="415">
        <v>1.0567452093058467E-3</v>
      </c>
      <c r="T319" s="416">
        <v>1</v>
      </c>
      <c r="U319" s="416">
        <v>2</v>
      </c>
      <c r="V319" s="415">
        <v>1.1934479726489755E-3</v>
      </c>
      <c r="W319" s="415">
        <v>1.1934479726489755E-3</v>
      </c>
      <c r="X319" s="415">
        <v>1.8956525903775934E-3</v>
      </c>
      <c r="Y319" s="415">
        <v>1.8956525903775934E-3</v>
      </c>
      <c r="Z319" s="310" t="s">
        <v>545</v>
      </c>
      <c r="AA319" s="310" t="s">
        <v>542</v>
      </c>
      <c r="AB319" s="415">
        <v>0.899339162983114</v>
      </c>
      <c r="AC319" s="415">
        <v>6.8321125688733124</v>
      </c>
      <c r="AD319" s="415">
        <v>7.2880599776596657</v>
      </c>
    </row>
    <row r="320" spans="1:30" s="376" customFormat="1" x14ac:dyDescent="0.2">
      <c r="A320" s="418" t="s">
        <v>860</v>
      </c>
      <c r="B320" s="417" t="s">
        <v>859</v>
      </c>
      <c r="C320" s="310" t="s">
        <v>556</v>
      </c>
      <c r="D320" s="310" t="s">
        <v>541</v>
      </c>
      <c r="E320" s="322">
        <v>1915</v>
      </c>
      <c r="F320" s="322">
        <v>13.46</v>
      </c>
      <c r="G320" s="322">
        <v>4.05</v>
      </c>
      <c r="H320" s="322">
        <v>17.510000000000002</v>
      </c>
      <c r="I320" s="415">
        <v>7.3180357860759662</v>
      </c>
      <c r="J320" s="415">
        <v>0.6993918238367991</v>
      </c>
      <c r="K320" s="415">
        <v>2.1820304278805693</v>
      </c>
      <c r="L320" s="322">
        <v>2</v>
      </c>
      <c r="M320" s="416">
        <v>29900.025890100365</v>
      </c>
      <c r="N320" s="416">
        <v>4002.3061000000002</v>
      </c>
      <c r="O320" s="415">
        <v>5.9161918400860176E-3</v>
      </c>
      <c r="P320" s="415">
        <v>5.5247381118095146E-5</v>
      </c>
      <c r="Q320" s="416">
        <v>0</v>
      </c>
      <c r="R320" s="416">
        <v>93285</v>
      </c>
      <c r="S320" s="415">
        <v>4.1404636855843112E-4</v>
      </c>
      <c r="T320" s="416">
        <v>1</v>
      </c>
      <c r="U320" s="416">
        <v>0</v>
      </c>
      <c r="V320" s="415">
        <v>5.8420205811405166E-3</v>
      </c>
      <c r="W320" s="415">
        <v>5.8420205811405166E-3</v>
      </c>
      <c r="X320" s="415">
        <v>0</v>
      </c>
      <c r="Y320" s="415">
        <v>0</v>
      </c>
      <c r="Z320" s="310" t="s">
        <v>542</v>
      </c>
      <c r="AA320" s="310" t="s">
        <v>542</v>
      </c>
      <c r="AB320" s="415">
        <v>2.6876271229402091</v>
      </c>
      <c r="AC320" s="415">
        <v>0.6993918238367991</v>
      </c>
      <c r="AD320" s="415">
        <v>2.1820304278805693</v>
      </c>
    </row>
    <row r="321" spans="1:30" s="376" customFormat="1" x14ac:dyDescent="0.2">
      <c r="A321" s="418" t="s">
        <v>851</v>
      </c>
      <c r="B321" s="417" t="s">
        <v>860</v>
      </c>
      <c r="C321" s="310" t="s">
        <v>556</v>
      </c>
      <c r="D321" s="310" t="s">
        <v>856</v>
      </c>
      <c r="E321" s="322">
        <v>1236.5</v>
      </c>
      <c r="F321" s="322">
        <v>28.74</v>
      </c>
      <c r="G321" s="322">
        <v>3.91</v>
      </c>
      <c r="H321" s="322">
        <v>32.65</v>
      </c>
      <c r="I321" s="415">
        <v>8.7663766713650606</v>
      </c>
      <c r="J321" s="415">
        <v>14.012481062563126</v>
      </c>
      <c r="K321" s="415">
        <v>3.078020837139714</v>
      </c>
      <c r="L321" s="322">
        <v>8</v>
      </c>
      <c r="M321" s="416">
        <v>319557.97580000979</v>
      </c>
      <c r="N321" s="416">
        <v>302692.59120000002</v>
      </c>
      <c r="O321" s="415">
        <v>1.086896232423782E-2</v>
      </c>
      <c r="P321" s="415">
        <v>7.0521366260319299E-3</v>
      </c>
      <c r="Q321" s="416">
        <v>0</v>
      </c>
      <c r="R321" s="416">
        <v>70195</v>
      </c>
      <c r="S321" s="415">
        <v>3.4915850482912476E-4</v>
      </c>
      <c r="T321" s="416">
        <v>1</v>
      </c>
      <c r="U321" s="416">
        <v>2</v>
      </c>
      <c r="V321" s="415">
        <v>3.804501892084363E-3</v>
      </c>
      <c r="W321" s="415">
        <v>3.804501892084363E-3</v>
      </c>
      <c r="X321" s="415">
        <v>6.9646307069455519E-3</v>
      </c>
      <c r="Y321" s="415">
        <v>6.9646307069455519E-3</v>
      </c>
      <c r="Z321" s="310" t="s">
        <v>542</v>
      </c>
      <c r="AA321" s="310" t="s">
        <v>542</v>
      </c>
      <c r="AB321" s="415">
        <v>3.2531998847125205</v>
      </c>
      <c r="AC321" s="415">
        <v>14.012481062563126</v>
      </c>
      <c r="AD321" s="415">
        <v>3.078020837139714</v>
      </c>
    </row>
    <row r="322" spans="1:30" s="376" customFormat="1" x14ac:dyDescent="0.2">
      <c r="A322" s="418"/>
      <c r="B322" s="417" t="s">
        <v>861</v>
      </c>
      <c r="C322" s="310" t="s">
        <v>556</v>
      </c>
      <c r="D322" s="310" t="s">
        <v>856</v>
      </c>
      <c r="E322" s="322">
        <v>2048.5</v>
      </c>
      <c r="F322" s="322">
        <v>0</v>
      </c>
      <c r="G322" s="322">
        <v>0</v>
      </c>
      <c r="H322" s="322">
        <v>0</v>
      </c>
      <c r="I322" s="415">
        <v>0</v>
      </c>
      <c r="J322" s="415">
        <v>1.9993915574322907</v>
      </c>
      <c r="K322" s="415">
        <v>2.1139188313742028</v>
      </c>
      <c r="L322" s="322">
        <v>12</v>
      </c>
      <c r="M322" s="416">
        <v>67054.07150000002</v>
      </c>
      <c r="N322" s="416">
        <v>66772.07150000002</v>
      </c>
      <c r="O322" s="415">
        <v>3.8975976813403359E-4</v>
      </c>
      <c r="P322" s="415">
        <v>3.8821481899762152E-4</v>
      </c>
      <c r="Q322" s="416">
        <v>1</v>
      </c>
      <c r="R322" s="416">
        <v>70895</v>
      </c>
      <c r="S322" s="415">
        <v>6.4733368815665172E-4</v>
      </c>
      <c r="T322" s="416">
        <v>0</v>
      </c>
      <c r="U322" s="416">
        <v>1</v>
      </c>
      <c r="V322" s="415">
        <v>0</v>
      </c>
      <c r="W322" s="415">
        <v>0</v>
      </c>
      <c r="X322" s="415">
        <v>1.5882077122315941E-3</v>
      </c>
      <c r="Y322" s="415">
        <v>1.5882077122315941E-3</v>
      </c>
      <c r="Z322" s="310" t="s">
        <v>542</v>
      </c>
      <c r="AA322" s="310" t="s">
        <v>542</v>
      </c>
      <c r="AB322" s="415">
        <v>3.6648813536103142</v>
      </c>
      <c r="AC322" s="415">
        <v>1.9993915574322907</v>
      </c>
      <c r="AD322" s="415">
        <v>2.1139188313742028</v>
      </c>
    </row>
    <row r="323" spans="1:30" s="376" customFormat="1" ht="15" x14ac:dyDescent="0.25">
      <c r="A323" s="419" t="s">
        <v>859</v>
      </c>
      <c r="B323" s="417" t="s">
        <v>862</v>
      </c>
      <c r="C323" s="310" t="s">
        <v>556</v>
      </c>
      <c r="D323" s="310" t="s">
        <v>541</v>
      </c>
      <c r="E323" s="322">
        <v>1748</v>
      </c>
      <c r="F323" s="322">
        <v>0</v>
      </c>
      <c r="G323" s="322">
        <v>0</v>
      </c>
      <c r="H323" s="322">
        <v>0</v>
      </c>
      <c r="I323" s="415">
        <v>0</v>
      </c>
      <c r="J323" s="415">
        <v>0.86310872050499765</v>
      </c>
      <c r="K323" s="415">
        <v>1.3778957894784043</v>
      </c>
      <c r="L323" s="322">
        <v>3</v>
      </c>
      <c r="M323" s="416">
        <v>33681.325000000004</v>
      </c>
      <c r="N323" s="416">
        <v>33681.325000000004</v>
      </c>
      <c r="O323" s="415">
        <v>3.6366557722003397E-4</v>
      </c>
      <c r="P323" s="415">
        <v>3.6366557722003397E-4</v>
      </c>
      <c r="Q323" s="416">
        <v>3</v>
      </c>
      <c r="R323" s="416">
        <v>53770</v>
      </c>
      <c r="S323" s="415">
        <v>2.271075230525723E-4</v>
      </c>
      <c r="T323" s="416">
        <v>0</v>
      </c>
      <c r="U323" s="416">
        <v>0</v>
      </c>
      <c r="V323" s="415">
        <v>0</v>
      </c>
      <c r="W323" s="415">
        <v>0</v>
      </c>
      <c r="X323" s="415">
        <v>0</v>
      </c>
      <c r="Y323" s="415">
        <v>0</v>
      </c>
      <c r="Z323" s="310" t="s">
        <v>542</v>
      </c>
      <c r="AA323" s="310" t="s">
        <v>542</v>
      </c>
      <c r="AB323" s="415">
        <v>2.6876271229402091</v>
      </c>
      <c r="AC323" s="415">
        <v>0.86310872050499765</v>
      </c>
      <c r="AD323" s="415">
        <v>1.3778957894784043</v>
      </c>
    </row>
    <row r="324" spans="1:30" s="376" customFormat="1" ht="15" x14ac:dyDescent="0.25">
      <c r="A324" s="419" t="s">
        <v>860</v>
      </c>
      <c r="B324" s="417" t="s">
        <v>863</v>
      </c>
      <c r="C324" s="310" t="s">
        <v>556</v>
      </c>
      <c r="D324" s="310" t="s">
        <v>856</v>
      </c>
      <c r="E324" s="322">
        <v>1317.5</v>
      </c>
      <c r="F324" s="322">
        <v>0</v>
      </c>
      <c r="G324" s="322">
        <v>0</v>
      </c>
      <c r="H324" s="322">
        <v>0</v>
      </c>
      <c r="I324" s="415">
        <v>0</v>
      </c>
      <c r="J324" s="415">
        <v>12.503201106662644</v>
      </c>
      <c r="K324" s="415">
        <v>0.81854706776637598</v>
      </c>
      <c r="L324" s="322">
        <v>6</v>
      </c>
      <c r="M324" s="416">
        <v>303817.19</v>
      </c>
      <c r="N324" s="416">
        <v>303817.19</v>
      </c>
      <c r="O324" s="415">
        <v>2.533392144397126E-3</v>
      </c>
      <c r="P324" s="415">
        <v>2.533392144397126E-3</v>
      </c>
      <c r="Q324" s="416">
        <v>1</v>
      </c>
      <c r="R324" s="416">
        <v>19890</v>
      </c>
      <c r="S324" s="415">
        <v>1.0505654127601985E-4</v>
      </c>
      <c r="T324" s="416">
        <v>0</v>
      </c>
      <c r="U324" s="416">
        <v>1</v>
      </c>
      <c r="V324" s="415">
        <v>0</v>
      </c>
      <c r="W324" s="415">
        <v>0</v>
      </c>
      <c r="X324" s="415">
        <v>3.6290855214319209E-3</v>
      </c>
      <c r="Y324" s="415">
        <v>3.6290855214319209E-3</v>
      </c>
      <c r="Z324" s="310" t="s">
        <v>542</v>
      </c>
      <c r="AA324" s="310" t="s">
        <v>542</v>
      </c>
      <c r="AB324" s="415">
        <v>3.2531998847125205</v>
      </c>
      <c r="AC324" s="415">
        <v>12.503201106662644</v>
      </c>
      <c r="AD324" s="415">
        <v>0.81854706776637598</v>
      </c>
    </row>
    <row r="325" spans="1:30" s="376" customFormat="1" ht="15" x14ac:dyDescent="0.25">
      <c r="A325" s="419" t="s">
        <v>851</v>
      </c>
      <c r="B325" s="417" t="s">
        <v>864</v>
      </c>
      <c r="C325" s="310" t="s">
        <v>556</v>
      </c>
      <c r="D325" s="310" t="s">
        <v>541</v>
      </c>
      <c r="E325" s="322">
        <v>1597.5</v>
      </c>
      <c r="F325" s="322">
        <v>0</v>
      </c>
      <c r="G325" s="322">
        <v>0</v>
      </c>
      <c r="H325" s="322">
        <v>0</v>
      </c>
      <c r="I325" s="415">
        <v>0</v>
      </c>
      <c r="J325" s="415">
        <v>0.51353207166031789</v>
      </c>
      <c r="K325" s="415">
        <v>0.86397770510040073</v>
      </c>
      <c r="L325" s="322">
        <v>2</v>
      </c>
      <c r="M325" s="416">
        <v>12642.487300000001</v>
      </c>
      <c r="N325" s="416">
        <v>12447.620600000002</v>
      </c>
      <c r="O325" s="415">
        <v>2.2920865387809271E-4</v>
      </c>
      <c r="P325" s="415">
        <v>2.261187556052686E-4</v>
      </c>
      <c r="Q325" s="416">
        <v>1</v>
      </c>
      <c r="R325" s="416">
        <v>21270</v>
      </c>
      <c r="S325" s="415">
        <v>8.1882304229838993E-5</v>
      </c>
      <c r="T325" s="416">
        <v>0</v>
      </c>
      <c r="U325" s="416">
        <v>0</v>
      </c>
      <c r="V325" s="415">
        <v>0</v>
      </c>
      <c r="W325" s="415">
        <v>0</v>
      </c>
      <c r="X325" s="415">
        <v>0</v>
      </c>
      <c r="Y325" s="415">
        <v>0</v>
      </c>
      <c r="Z325" s="310" t="s">
        <v>542</v>
      </c>
      <c r="AA325" s="310" t="s">
        <v>542</v>
      </c>
      <c r="AB325" s="415">
        <v>3.8933833114185901</v>
      </c>
      <c r="AC325" s="415">
        <v>0.51353207166031789</v>
      </c>
      <c r="AD325" s="415">
        <v>0.86397770510040073</v>
      </c>
    </row>
    <row r="326" spans="1:30" s="376" customFormat="1" x14ac:dyDescent="0.2">
      <c r="A326" s="418"/>
      <c r="B326" s="417" t="s">
        <v>865</v>
      </c>
      <c r="C326" s="310" t="s">
        <v>556</v>
      </c>
      <c r="D326" s="310" t="s">
        <v>541</v>
      </c>
      <c r="E326" s="322">
        <v>806.5</v>
      </c>
      <c r="F326" s="322">
        <v>2.46</v>
      </c>
      <c r="G326" s="322">
        <v>0.62</v>
      </c>
      <c r="H326" s="322">
        <v>3.08</v>
      </c>
      <c r="I326" s="415">
        <v>2.6491717101765975</v>
      </c>
      <c r="J326" s="415">
        <v>0.97361348752953714</v>
      </c>
      <c r="K326" s="415">
        <v>0</v>
      </c>
      <c r="L326" s="322">
        <v>6</v>
      </c>
      <c r="M326" s="416">
        <v>70574.446191143303</v>
      </c>
      <c r="N326" s="416">
        <v>43691.793184831047</v>
      </c>
      <c r="O326" s="415">
        <v>2.5936108426757786E-3</v>
      </c>
      <c r="P326" s="415">
        <v>1.3205820376957361E-3</v>
      </c>
      <c r="Q326" s="416">
        <v>2</v>
      </c>
      <c r="R326" s="416">
        <v>0</v>
      </c>
      <c r="S326" s="415">
        <v>0</v>
      </c>
      <c r="T326" s="416">
        <v>0</v>
      </c>
      <c r="U326" s="416">
        <v>0</v>
      </c>
      <c r="V326" s="415">
        <v>0</v>
      </c>
      <c r="W326" s="415">
        <v>0</v>
      </c>
      <c r="X326" s="415">
        <v>0</v>
      </c>
      <c r="Y326" s="415">
        <v>0</v>
      </c>
      <c r="Z326" s="310" t="s">
        <v>542</v>
      </c>
      <c r="AA326" s="310" t="s">
        <v>542</v>
      </c>
      <c r="AB326" s="415">
        <v>0.66756679229126903</v>
      </c>
      <c r="AC326" s="415">
        <v>0.97361348752953714</v>
      </c>
      <c r="AD326" s="415">
        <v>0</v>
      </c>
    </row>
    <row r="327" spans="1:30" s="376" customFormat="1" x14ac:dyDescent="0.2">
      <c r="A327" s="418"/>
      <c r="B327" s="417" t="s">
        <v>866</v>
      </c>
      <c r="C327" s="310" t="s">
        <v>556</v>
      </c>
      <c r="D327" s="310" t="s">
        <v>541</v>
      </c>
      <c r="E327" s="322">
        <v>1916.5</v>
      </c>
      <c r="F327" s="322">
        <v>5.0999999999999996</v>
      </c>
      <c r="G327" s="322">
        <v>0.56000000000000005</v>
      </c>
      <c r="H327" s="322">
        <v>5.66</v>
      </c>
      <c r="I327" s="415">
        <v>5.43777351036249</v>
      </c>
      <c r="J327" s="415">
        <v>2.7751910372285615</v>
      </c>
      <c r="K327" s="415">
        <v>0.41398597256530073</v>
      </c>
      <c r="L327" s="322">
        <v>10</v>
      </c>
      <c r="M327" s="416">
        <v>203118.69000527941</v>
      </c>
      <c r="N327" s="416">
        <v>150988.70130855503</v>
      </c>
      <c r="O327" s="415">
        <v>7.1644390765335511E-3</v>
      </c>
      <c r="P327" s="415">
        <v>4.1617171210226482E-3</v>
      </c>
      <c r="Q327" s="416">
        <v>6</v>
      </c>
      <c r="R327" s="416">
        <v>30300</v>
      </c>
      <c r="S327" s="415">
        <v>1.5140501536838153E-4</v>
      </c>
      <c r="T327" s="416">
        <v>3</v>
      </c>
      <c r="U327" s="416">
        <v>0</v>
      </c>
      <c r="V327" s="415">
        <v>8.9900590247817564E-3</v>
      </c>
      <c r="W327" s="415">
        <v>8.9900590247817564E-3</v>
      </c>
      <c r="X327" s="415">
        <v>0</v>
      </c>
      <c r="Y327" s="415">
        <v>0</v>
      </c>
      <c r="Z327" s="310" t="s">
        <v>542</v>
      </c>
      <c r="AA327" s="310" t="s">
        <v>542</v>
      </c>
      <c r="AB327" s="415">
        <v>1.5710972602403936</v>
      </c>
      <c r="AC327" s="415">
        <v>2.7751910372285615</v>
      </c>
      <c r="AD327" s="415">
        <v>0.41398597256530073</v>
      </c>
    </row>
    <row r="328" spans="1:30" s="376" customFormat="1" x14ac:dyDescent="0.2">
      <c r="A328" s="418"/>
      <c r="B328" s="417" t="s">
        <v>867</v>
      </c>
      <c r="C328" s="310" t="s">
        <v>556</v>
      </c>
      <c r="D328" s="310" t="s">
        <v>541</v>
      </c>
      <c r="E328" s="322">
        <v>882</v>
      </c>
      <c r="F328" s="322">
        <v>2.64</v>
      </c>
      <c r="G328" s="322">
        <v>1.21</v>
      </c>
      <c r="H328" s="322">
        <v>3.85</v>
      </c>
      <c r="I328" s="415">
        <v>3.0873805644915233</v>
      </c>
      <c r="J328" s="415">
        <v>0.81725633619271609</v>
      </c>
      <c r="K328" s="415">
        <v>0.14603158832248439</v>
      </c>
      <c r="L328" s="322">
        <v>3</v>
      </c>
      <c r="M328" s="416">
        <v>52886.313610218065</v>
      </c>
      <c r="N328" s="416">
        <v>31751.814102803735</v>
      </c>
      <c r="O328" s="415">
        <v>2.4899811432219808E-3</v>
      </c>
      <c r="P328" s="415">
        <v>1.2726199414223151E-3</v>
      </c>
      <c r="Q328" s="416">
        <v>6</v>
      </c>
      <c r="R328" s="416">
        <v>9450</v>
      </c>
      <c r="S328" s="415">
        <v>5.4073219774421977E-5</v>
      </c>
      <c r="T328" s="416">
        <v>0</v>
      </c>
      <c r="U328" s="416">
        <v>0</v>
      </c>
      <c r="V328" s="415">
        <v>0</v>
      </c>
      <c r="W328" s="415">
        <v>0</v>
      </c>
      <c r="X328" s="415">
        <v>0</v>
      </c>
      <c r="Y328" s="415">
        <v>0</v>
      </c>
      <c r="Z328" s="310" t="s">
        <v>542</v>
      </c>
      <c r="AA328" s="310" t="s">
        <v>542</v>
      </c>
      <c r="AB328" s="415">
        <v>0.81777689460591252</v>
      </c>
      <c r="AC328" s="415">
        <v>0.81725633619271609</v>
      </c>
      <c r="AD328" s="415">
        <v>0.14603158832248439</v>
      </c>
    </row>
    <row r="329" spans="1:30" s="376" customFormat="1" x14ac:dyDescent="0.2">
      <c r="A329" s="418"/>
      <c r="B329" s="417" t="s">
        <v>868</v>
      </c>
      <c r="C329" s="310" t="s">
        <v>556</v>
      </c>
      <c r="D329" s="310" t="s">
        <v>541</v>
      </c>
      <c r="E329" s="322">
        <v>1103.5</v>
      </c>
      <c r="F329" s="322">
        <v>1.83</v>
      </c>
      <c r="G329" s="322">
        <v>1.85</v>
      </c>
      <c r="H329" s="322">
        <v>3.68</v>
      </c>
      <c r="I329" s="415">
        <v>4.6211115545937647</v>
      </c>
      <c r="J329" s="415">
        <v>2.1360812681752459</v>
      </c>
      <c r="K329" s="415">
        <v>0.32517734060331038</v>
      </c>
      <c r="L329" s="322">
        <v>5</v>
      </c>
      <c r="M329" s="416">
        <v>80404.233191514213</v>
      </c>
      <c r="N329" s="416">
        <v>50314.889000000003</v>
      </c>
      <c r="O329" s="415">
        <v>3.5363690343470314E-3</v>
      </c>
      <c r="P329" s="415">
        <v>1.8032028340546956E-3</v>
      </c>
      <c r="Q329" s="416">
        <v>19</v>
      </c>
      <c r="R329" s="416">
        <v>12240</v>
      </c>
      <c r="S329" s="415">
        <v>5.2528270638009923E-5</v>
      </c>
      <c r="T329" s="416">
        <v>0</v>
      </c>
      <c r="U329" s="416">
        <v>0</v>
      </c>
      <c r="V329" s="415">
        <v>0</v>
      </c>
      <c r="W329" s="415">
        <v>0</v>
      </c>
      <c r="X329" s="415">
        <v>0</v>
      </c>
      <c r="Y329" s="415">
        <v>0</v>
      </c>
      <c r="Z329" s="310" t="s">
        <v>542</v>
      </c>
      <c r="AA329" s="310" t="s">
        <v>542</v>
      </c>
      <c r="AB329" s="415">
        <v>1.7589862517438875</v>
      </c>
      <c r="AC329" s="415">
        <v>2.1360812681752459</v>
      </c>
      <c r="AD329" s="415">
        <v>0.32517734060331038</v>
      </c>
    </row>
    <row r="330" spans="1:30" s="376" customFormat="1" x14ac:dyDescent="0.2">
      <c r="A330" s="418"/>
      <c r="B330" s="417" t="s">
        <v>869</v>
      </c>
      <c r="C330" s="310" t="s">
        <v>556</v>
      </c>
      <c r="D330" s="310" t="s">
        <v>541</v>
      </c>
      <c r="E330" s="322">
        <v>636</v>
      </c>
      <c r="F330" s="322">
        <v>2.86</v>
      </c>
      <c r="G330" s="322">
        <v>0.25</v>
      </c>
      <c r="H330" s="322">
        <v>3.11</v>
      </c>
      <c r="I330" s="415">
        <v>5.7863049689651733</v>
      </c>
      <c r="J330" s="415">
        <v>2.731314143810863</v>
      </c>
      <c r="K330" s="415">
        <v>2.7550803389693246</v>
      </c>
      <c r="L330" s="322">
        <v>6</v>
      </c>
      <c r="M330" s="416">
        <v>73578.763411064181</v>
      </c>
      <c r="N330" s="416">
        <v>57214.850803810208</v>
      </c>
      <c r="O330" s="415">
        <v>2.9716622877061735E-3</v>
      </c>
      <c r="P330" s="415">
        <v>2.0290900583177815E-3</v>
      </c>
      <c r="Q330" s="416">
        <v>12</v>
      </c>
      <c r="R330" s="416">
        <v>74219</v>
      </c>
      <c r="S330" s="415">
        <v>2.8890548850905455E-4</v>
      </c>
      <c r="T330" s="416">
        <v>0</v>
      </c>
      <c r="U330" s="416">
        <v>0</v>
      </c>
      <c r="V330" s="415">
        <v>0</v>
      </c>
      <c r="W330" s="415">
        <v>0</v>
      </c>
      <c r="X330" s="415">
        <v>0</v>
      </c>
      <c r="Y330" s="415">
        <v>0</v>
      </c>
      <c r="Z330" s="310" t="s">
        <v>542</v>
      </c>
      <c r="AA330" s="310" t="s">
        <v>542</v>
      </c>
      <c r="AB330" s="415">
        <v>1.4165357352574062</v>
      </c>
      <c r="AC330" s="415">
        <v>2.731314143810863</v>
      </c>
      <c r="AD330" s="415">
        <v>2.7550803389693246</v>
      </c>
    </row>
    <row r="331" spans="1:30" s="376" customFormat="1" x14ac:dyDescent="0.2">
      <c r="A331" s="418"/>
      <c r="B331" s="417" t="s">
        <v>870</v>
      </c>
      <c r="C331" s="310" t="s">
        <v>556</v>
      </c>
      <c r="D331" s="310" t="s">
        <v>541</v>
      </c>
      <c r="E331" s="322">
        <v>1823</v>
      </c>
      <c r="F331" s="322">
        <v>5.09</v>
      </c>
      <c r="G331" s="322">
        <v>1.32</v>
      </c>
      <c r="H331" s="322">
        <v>6.41</v>
      </c>
      <c r="I331" s="415">
        <v>4.4617628802974281</v>
      </c>
      <c r="J331" s="415">
        <v>6.7901301965001606</v>
      </c>
      <c r="K331" s="415">
        <v>0.53372478600275819</v>
      </c>
      <c r="L331" s="322">
        <v>6</v>
      </c>
      <c r="M331" s="416">
        <v>438914.39543908479</v>
      </c>
      <c r="N331" s="416">
        <v>37889.99930000001</v>
      </c>
      <c r="O331" s="415">
        <v>6.8953796428542101E-3</v>
      </c>
      <c r="P331" s="415">
        <v>2.9031139222318949E-4</v>
      </c>
      <c r="Q331" s="416">
        <v>16</v>
      </c>
      <c r="R331" s="416">
        <v>34500</v>
      </c>
      <c r="S331" s="415">
        <v>2.4564691268951698E-4</v>
      </c>
      <c r="T331" s="416">
        <v>1</v>
      </c>
      <c r="U331" s="416">
        <v>0</v>
      </c>
      <c r="V331" s="415">
        <v>2.8519761058166562E-3</v>
      </c>
      <c r="W331" s="415">
        <v>2.8519761058166562E-3</v>
      </c>
      <c r="X331" s="415">
        <v>0</v>
      </c>
      <c r="Y331" s="415">
        <v>0</v>
      </c>
      <c r="Z331" s="310" t="s">
        <v>542</v>
      </c>
      <c r="AA331" s="310" t="s">
        <v>542</v>
      </c>
      <c r="AB331" s="415">
        <v>1.6921396258835273</v>
      </c>
      <c r="AC331" s="415">
        <v>6.7901301965001606</v>
      </c>
      <c r="AD331" s="415">
        <v>0.53372478600275819</v>
      </c>
    </row>
    <row r="332" spans="1:30" s="376" customFormat="1" x14ac:dyDescent="0.2">
      <c r="A332" s="418"/>
      <c r="B332" s="417" t="s">
        <v>871</v>
      </c>
      <c r="C332" s="310" t="s">
        <v>556</v>
      </c>
      <c r="D332" s="310" t="s">
        <v>541</v>
      </c>
      <c r="E332" s="322">
        <v>1569</v>
      </c>
      <c r="F332" s="322">
        <v>4.34</v>
      </c>
      <c r="G332" s="322">
        <v>1.84</v>
      </c>
      <c r="H332" s="322">
        <v>6.18</v>
      </c>
      <c r="I332" s="415">
        <v>5.9954938703996685</v>
      </c>
      <c r="J332" s="415">
        <v>2.8947276116533729</v>
      </c>
      <c r="K332" s="415">
        <v>0.52597388915994969</v>
      </c>
      <c r="L332" s="322">
        <v>8</v>
      </c>
      <c r="M332" s="416">
        <v>130390.28740538073</v>
      </c>
      <c r="N332" s="416">
        <v>86655.46560000001</v>
      </c>
      <c r="O332" s="415">
        <v>5.4166605262907438E-3</v>
      </c>
      <c r="P332" s="415">
        <v>2.8975057568667198E-3</v>
      </c>
      <c r="Q332" s="416">
        <v>7</v>
      </c>
      <c r="R332" s="416">
        <v>23692</v>
      </c>
      <c r="S332" s="415">
        <v>1.560398627776177E-4</v>
      </c>
      <c r="T332" s="416">
        <v>0</v>
      </c>
      <c r="U332" s="416">
        <v>0</v>
      </c>
      <c r="V332" s="415">
        <v>0</v>
      </c>
      <c r="W332" s="415">
        <v>0</v>
      </c>
      <c r="X332" s="415">
        <v>0</v>
      </c>
      <c r="Y332" s="415">
        <v>0</v>
      </c>
      <c r="Z332" s="310" t="s">
        <v>542</v>
      </c>
      <c r="AA332" s="310" t="s">
        <v>542</v>
      </c>
      <c r="AB332" s="415">
        <v>2.0899536520985</v>
      </c>
      <c r="AC332" s="415">
        <v>2.8947276116533729</v>
      </c>
      <c r="AD332" s="415">
        <v>0.52597388915994969</v>
      </c>
    </row>
    <row r="333" spans="1:30" s="376" customFormat="1" x14ac:dyDescent="0.2">
      <c r="A333" s="418"/>
      <c r="B333" s="417" t="s">
        <v>872</v>
      </c>
      <c r="C333" s="310" t="s">
        <v>556</v>
      </c>
      <c r="D333" s="310" t="s">
        <v>541</v>
      </c>
      <c r="E333" s="322">
        <v>1180</v>
      </c>
      <c r="F333" s="322">
        <v>3.41</v>
      </c>
      <c r="G333" s="322">
        <v>1.89</v>
      </c>
      <c r="H333" s="322">
        <v>5.3</v>
      </c>
      <c r="I333" s="415">
        <v>6.0552496232607949</v>
      </c>
      <c r="J333" s="415">
        <v>1.285789898479893</v>
      </c>
      <c r="K333" s="415">
        <v>0.30411173684265363</v>
      </c>
      <c r="L333" s="322">
        <v>5</v>
      </c>
      <c r="M333" s="416">
        <v>41519.136795451712</v>
      </c>
      <c r="N333" s="416">
        <v>3448.1391999999996</v>
      </c>
      <c r="O333" s="415">
        <v>2.3773318266854591E-3</v>
      </c>
      <c r="P333" s="415">
        <v>5.1755796069803889E-4</v>
      </c>
      <c r="Q333" s="416">
        <v>8</v>
      </c>
      <c r="R333" s="416">
        <v>9820</v>
      </c>
      <c r="S333" s="415">
        <v>7.10676602749546E-5</v>
      </c>
      <c r="T333" s="416">
        <v>1</v>
      </c>
      <c r="U333" s="416">
        <v>0</v>
      </c>
      <c r="V333" s="415">
        <v>1.7905960491015735E-3</v>
      </c>
      <c r="W333" s="415">
        <v>1.7905960491015735E-3</v>
      </c>
      <c r="X333" s="415">
        <v>0</v>
      </c>
      <c r="Y333" s="415">
        <v>0</v>
      </c>
      <c r="Z333" s="310" t="s">
        <v>542</v>
      </c>
      <c r="AA333" s="310" t="s">
        <v>542</v>
      </c>
      <c r="AB333" s="415">
        <v>2.1925774916965253</v>
      </c>
      <c r="AC333" s="415">
        <v>1.285789898479893</v>
      </c>
      <c r="AD333" s="415">
        <v>0.30411173684265363</v>
      </c>
    </row>
    <row r="334" spans="1:30" s="376" customFormat="1" x14ac:dyDescent="0.2">
      <c r="A334" s="418"/>
      <c r="B334" s="417" t="s">
        <v>873</v>
      </c>
      <c r="C334" s="310" t="s">
        <v>556</v>
      </c>
      <c r="D334" s="310" t="s">
        <v>541</v>
      </c>
      <c r="E334" s="322">
        <v>1374</v>
      </c>
      <c r="F334" s="322">
        <v>4.8099999999999996</v>
      </c>
      <c r="G334" s="322">
        <v>2.08</v>
      </c>
      <c r="H334" s="322">
        <v>6.89</v>
      </c>
      <c r="I334" s="415">
        <v>5.4178549260754476</v>
      </c>
      <c r="J334" s="415">
        <v>1.2678632087875468</v>
      </c>
      <c r="K334" s="415">
        <v>7.1438616548354428E-2</v>
      </c>
      <c r="L334" s="322">
        <v>6</v>
      </c>
      <c r="M334" s="416">
        <v>63181.417017343345</v>
      </c>
      <c r="N334" s="416">
        <v>29200.979599999999</v>
      </c>
      <c r="O334" s="415">
        <v>2.2143907389991246E-3</v>
      </c>
      <c r="P334" s="415">
        <v>2.5709498579033031E-4</v>
      </c>
      <c r="Q334" s="416">
        <v>8</v>
      </c>
      <c r="R334" s="416">
        <v>3560</v>
      </c>
      <c r="S334" s="415">
        <v>1.2359593091296452E-5</v>
      </c>
      <c r="T334" s="416">
        <v>1</v>
      </c>
      <c r="U334" s="416">
        <v>0</v>
      </c>
      <c r="V334" s="415">
        <v>1.9713550980617841E-3</v>
      </c>
      <c r="W334" s="415">
        <v>1.9713550980617841E-3</v>
      </c>
      <c r="X334" s="415">
        <v>0</v>
      </c>
      <c r="Y334" s="415">
        <v>0</v>
      </c>
      <c r="Z334" s="310" t="s">
        <v>542</v>
      </c>
      <c r="AA334" s="310" t="s">
        <v>542</v>
      </c>
      <c r="AB334" s="415">
        <v>1.6543257157995335</v>
      </c>
      <c r="AC334" s="415">
        <v>1.2678632087875468</v>
      </c>
      <c r="AD334" s="415">
        <v>7.1438616548354428E-2</v>
      </c>
    </row>
    <row r="335" spans="1:30" s="376" customFormat="1" x14ac:dyDescent="0.2">
      <c r="A335" s="418"/>
      <c r="B335" s="417" t="s">
        <v>874</v>
      </c>
      <c r="C335" s="310" t="s">
        <v>556</v>
      </c>
      <c r="D335" s="310" t="s">
        <v>541</v>
      </c>
      <c r="E335" s="322">
        <v>1276.5</v>
      </c>
      <c r="F335" s="322">
        <v>4.25</v>
      </c>
      <c r="G335" s="322">
        <v>0.85</v>
      </c>
      <c r="H335" s="322">
        <v>5.0999999999999996</v>
      </c>
      <c r="I335" s="415">
        <v>4.6410301388808062</v>
      </c>
      <c r="J335" s="415">
        <v>3.9732781634293963</v>
      </c>
      <c r="K335" s="415">
        <v>7.4135668641152263E-3</v>
      </c>
      <c r="L335" s="322">
        <v>11</v>
      </c>
      <c r="M335" s="416">
        <v>192940.88325529546</v>
      </c>
      <c r="N335" s="416">
        <v>116633.13650000001</v>
      </c>
      <c r="O335" s="415">
        <v>4.6754645512507307E-3</v>
      </c>
      <c r="P335" s="415">
        <v>2.4070153050386196E-3</v>
      </c>
      <c r="Q335" s="416">
        <v>2</v>
      </c>
      <c r="R335" s="416">
        <v>360</v>
      </c>
      <c r="S335" s="415">
        <v>3.089898272824113E-6</v>
      </c>
      <c r="T335" s="416">
        <v>1</v>
      </c>
      <c r="U335" s="416">
        <v>0</v>
      </c>
      <c r="V335" s="415">
        <v>3.1547861365534193E-3</v>
      </c>
      <c r="W335" s="415">
        <v>0</v>
      </c>
      <c r="X335" s="415">
        <v>0</v>
      </c>
      <c r="Y335" s="415">
        <v>0</v>
      </c>
      <c r="Z335" s="310" t="s">
        <v>542</v>
      </c>
      <c r="AA335" s="310" t="s">
        <v>542</v>
      </c>
      <c r="AB335" s="415">
        <v>1.5772363503405145</v>
      </c>
      <c r="AC335" s="415">
        <v>3.9732781634293963</v>
      </c>
      <c r="AD335" s="415">
        <v>7.4135668641152263E-3</v>
      </c>
    </row>
    <row r="336" spans="1:30" s="376" customFormat="1" ht="12.75" customHeight="1" x14ac:dyDescent="0.2">
      <c r="A336" s="418"/>
      <c r="B336" s="417" t="s">
        <v>875</v>
      </c>
      <c r="C336" s="310" t="s">
        <v>556</v>
      </c>
      <c r="D336" s="310" t="s">
        <v>541</v>
      </c>
      <c r="E336" s="322">
        <v>1</v>
      </c>
      <c r="F336" s="322">
        <v>0</v>
      </c>
      <c r="G336" s="322">
        <v>0</v>
      </c>
      <c r="H336" s="322">
        <v>0</v>
      </c>
      <c r="I336" s="415">
        <v>0</v>
      </c>
      <c r="J336" s="415">
        <v>0</v>
      </c>
      <c r="K336" s="415">
        <v>0</v>
      </c>
      <c r="L336" s="322">
        <v>0</v>
      </c>
      <c r="M336" s="416">
        <v>0</v>
      </c>
      <c r="N336" s="416">
        <v>0</v>
      </c>
      <c r="O336" s="415">
        <v>0</v>
      </c>
      <c r="P336" s="415">
        <v>0</v>
      </c>
      <c r="Q336" s="416">
        <v>1</v>
      </c>
      <c r="R336" s="416">
        <v>0</v>
      </c>
      <c r="S336" s="415">
        <v>0</v>
      </c>
      <c r="T336" s="416">
        <v>0</v>
      </c>
      <c r="U336" s="416">
        <v>0</v>
      </c>
      <c r="V336" s="415">
        <v>0</v>
      </c>
      <c r="W336" s="415">
        <v>0</v>
      </c>
      <c r="X336" s="415">
        <v>0</v>
      </c>
      <c r="Y336" s="415">
        <v>0</v>
      </c>
      <c r="Z336" s="310" t="s">
        <v>542</v>
      </c>
      <c r="AA336" s="310" t="s">
        <v>542</v>
      </c>
      <c r="AB336" s="415">
        <v>0</v>
      </c>
      <c r="AC336" s="415">
        <v>0</v>
      </c>
      <c r="AD336" s="415">
        <v>0</v>
      </c>
    </row>
    <row r="337" spans="1:30" s="376" customFormat="1" x14ac:dyDescent="0.2">
      <c r="A337" s="418"/>
      <c r="B337" s="417" t="s">
        <v>876</v>
      </c>
      <c r="C337" s="310" t="s">
        <v>556</v>
      </c>
      <c r="D337" s="310" t="s">
        <v>541</v>
      </c>
      <c r="E337" s="322">
        <v>225</v>
      </c>
      <c r="F337" s="322">
        <v>4.16</v>
      </c>
      <c r="G337" s="322">
        <v>2.37</v>
      </c>
      <c r="H337" s="322">
        <v>6.53</v>
      </c>
      <c r="I337" s="415">
        <v>9.0951895550511495</v>
      </c>
      <c r="J337" s="415">
        <v>1.1219067919244645</v>
      </c>
      <c r="K337" s="415">
        <v>0</v>
      </c>
      <c r="L337" s="322">
        <v>1</v>
      </c>
      <c r="M337" s="416">
        <v>5658.9200412644022</v>
      </c>
      <c r="N337" s="416">
        <v>290.04999999999995</v>
      </c>
      <c r="O337" s="415">
        <v>3.8073512913328918E-4</v>
      </c>
      <c r="P337" s="415">
        <v>3.089898272824113E-6</v>
      </c>
      <c r="Q337" s="416">
        <v>2</v>
      </c>
      <c r="R337" s="416">
        <v>0</v>
      </c>
      <c r="S337" s="415">
        <v>0</v>
      </c>
      <c r="T337" s="416">
        <v>0</v>
      </c>
      <c r="U337" s="416">
        <v>0</v>
      </c>
      <c r="V337" s="415">
        <v>0</v>
      </c>
      <c r="W337" s="415">
        <v>0</v>
      </c>
      <c r="X337" s="415">
        <v>0</v>
      </c>
      <c r="Y337" s="415">
        <v>0</v>
      </c>
      <c r="Z337" s="310" t="s">
        <v>542</v>
      </c>
      <c r="AA337" s="310" t="s">
        <v>542</v>
      </c>
      <c r="AB337" s="415">
        <v>2.6764367724828602</v>
      </c>
      <c r="AC337" s="415">
        <v>1.1219067919244645</v>
      </c>
      <c r="AD337" s="415">
        <v>0</v>
      </c>
    </row>
    <row r="338" spans="1:30" s="376" customFormat="1" ht="12.75" customHeight="1" x14ac:dyDescent="0.2">
      <c r="A338" s="418"/>
      <c r="B338" s="417" t="s">
        <v>877</v>
      </c>
      <c r="C338" s="310" t="s">
        <v>556</v>
      </c>
      <c r="D338" s="310" t="s">
        <v>541</v>
      </c>
      <c r="E338" s="322">
        <v>1</v>
      </c>
      <c r="F338" s="322">
        <v>0</v>
      </c>
      <c r="G338" s="322">
        <v>0</v>
      </c>
      <c r="H338" s="322">
        <v>0</v>
      </c>
      <c r="I338" s="415">
        <v>0</v>
      </c>
      <c r="J338" s="415">
        <v>0</v>
      </c>
      <c r="K338" s="415">
        <v>0</v>
      </c>
      <c r="L338" s="322">
        <v>0</v>
      </c>
      <c r="M338" s="416">
        <v>0</v>
      </c>
      <c r="N338" s="416">
        <v>0</v>
      </c>
      <c r="O338" s="415">
        <v>0</v>
      </c>
      <c r="P338" s="415">
        <v>0</v>
      </c>
      <c r="Q338" s="416">
        <v>0</v>
      </c>
      <c r="R338" s="416">
        <v>0</v>
      </c>
      <c r="S338" s="415">
        <v>0</v>
      </c>
      <c r="T338" s="416">
        <v>0</v>
      </c>
      <c r="U338" s="416">
        <v>0</v>
      </c>
      <c r="V338" s="415">
        <v>0</v>
      </c>
      <c r="W338" s="415">
        <v>0</v>
      </c>
      <c r="X338" s="415">
        <v>0</v>
      </c>
      <c r="Y338" s="415">
        <v>0</v>
      </c>
      <c r="Z338" s="310" t="s">
        <v>542</v>
      </c>
      <c r="AA338" s="310" t="s">
        <v>542</v>
      </c>
      <c r="AB338" s="415">
        <v>0</v>
      </c>
      <c r="AC338" s="415">
        <v>0</v>
      </c>
      <c r="AD338" s="415">
        <v>0</v>
      </c>
    </row>
    <row r="339" spans="1:30" s="376" customFormat="1" x14ac:dyDescent="0.2">
      <c r="A339" s="418"/>
      <c r="B339" s="417" t="s">
        <v>878</v>
      </c>
      <c r="C339" s="310" t="s">
        <v>556</v>
      </c>
      <c r="D339" s="310" t="s">
        <v>541</v>
      </c>
      <c r="E339" s="322">
        <v>190</v>
      </c>
      <c r="F339" s="322">
        <v>3.72</v>
      </c>
      <c r="G339" s="322">
        <v>2.13</v>
      </c>
      <c r="H339" s="322">
        <v>5.85</v>
      </c>
      <c r="I339" s="415">
        <v>10.565060548632747</v>
      </c>
      <c r="J339" s="415">
        <v>2.216263595394607</v>
      </c>
      <c r="K339" s="415">
        <v>1.1985864324753597</v>
      </c>
      <c r="L339" s="322">
        <v>1</v>
      </c>
      <c r="M339" s="416">
        <v>4326.8108771371344</v>
      </c>
      <c r="N339" s="416">
        <v>0</v>
      </c>
      <c r="O339" s="415">
        <v>3.0434700039809633E-4</v>
      </c>
      <c r="P339" s="415">
        <v>0</v>
      </c>
      <c r="Q339" s="416">
        <v>2</v>
      </c>
      <c r="R339" s="416">
        <v>2340</v>
      </c>
      <c r="S339" s="415">
        <v>2.0084338773356735E-5</v>
      </c>
      <c r="T339" s="416">
        <v>0</v>
      </c>
      <c r="U339" s="416">
        <v>0</v>
      </c>
      <c r="V339" s="415">
        <v>0</v>
      </c>
      <c r="W339" s="415">
        <v>0</v>
      </c>
      <c r="X339" s="415">
        <v>0</v>
      </c>
      <c r="Y339" s="415">
        <v>0</v>
      </c>
      <c r="Z339" s="310" t="s">
        <v>542</v>
      </c>
      <c r="AA339" s="310" t="s">
        <v>542</v>
      </c>
      <c r="AB339" s="415">
        <v>5.8392672351363677</v>
      </c>
      <c r="AC339" s="415">
        <v>2.216263595394607</v>
      </c>
      <c r="AD339" s="415">
        <v>1.1985864324753597</v>
      </c>
    </row>
    <row r="340" spans="1:30" s="376" customFormat="1" ht="12.75" customHeight="1" x14ac:dyDescent="0.2">
      <c r="A340" s="418"/>
      <c r="B340" s="417" t="s">
        <v>879</v>
      </c>
      <c r="C340" s="310" t="s">
        <v>556</v>
      </c>
      <c r="D340" s="310" t="s">
        <v>541</v>
      </c>
      <c r="E340" s="322">
        <v>1</v>
      </c>
      <c r="F340" s="322">
        <v>0</v>
      </c>
      <c r="G340" s="322">
        <v>0</v>
      </c>
      <c r="H340" s="322">
        <v>0</v>
      </c>
      <c r="I340" s="415">
        <v>0</v>
      </c>
      <c r="J340" s="415">
        <v>0</v>
      </c>
      <c r="K340" s="415">
        <v>0</v>
      </c>
      <c r="L340" s="322">
        <v>0</v>
      </c>
      <c r="M340" s="416">
        <v>0</v>
      </c>
      <c r="N340" s="416">
        <v>0</v>
      </c>
      <c r="O340" s="415">
        <v>0</v>
      </c>
      <c r="P340" s="415">
        <v>0</v>
      </c>
      <c r="Q340" s="416">
        <v>0</v>
      </c>
      <c r="R340" s="416">
        <v>0</v>
      </c>
      <c r="S340" s="415">
        <v>0</v>
      </c>
      <c r="T340" s="416">
        <v>0</v>
      </c>
      <c r="U340" s="416">
        <v>0</v>
      </c>
      <c r="V340" s="415">
        <v>0</v>
      </c>
      <c r="W340" s="415">
        <v>0</v>
      </c>
      <c r="X340" s="415">
        <v>0</v>
      </c>
      <c r="Y340" s="415">
        <v>0</v>
      </c>
      <c r="Z340" s="310" t="s">
        <v>542</v>
      </c>
      <c r="AA340" s="310" t="s">
        <v>542</v>
      </c>
      <c r="AB340" s="415">
        <v>0</v>
      </c>
      <c r="AC340" s="415">
        <v>0</v>
      </c>
      <c r="AD340" s="415">
        <v>0</v>
      </c>
    </row>
    <row r="341" spans="1:30" s="376" customFormat="1" x14ac:dyDescent="0.2">
      <c r="A341" s="418"/>
      <c r="B341" s="417" t="s">
        <v>880</v>
      </c>
      <c r="C341" s="310" t="s">
        <v>556</v>
      </c>
      <c r="D341" s="310" t="s">
        <v>541</v>
      </c>
      <c r="E341" s="322">
        <v>275</v>
      </c>
      <c r="F341" s="322">
        <v>2.65</v>
      </c>
      <c r="G341" s="322">
        <v>1.85</v>
      </c>
      <c r="H341" s="322">
        <v>4.5</v>
      </c>
      <c r="I341" s="415">
        <v>7.6820777469745103</v>
      </c>
      <c r="J341" s="415">
        <v>2.1010058201829085</v>
      </c>
      <c r="K341" s="415">
        <v>0</v>
      </c>
      <c r="L341" s="322">
        <v>3</v>
      </c>
      <c r="M341" s="416">
        <v>10436.297322879418</v>
      </c>
      <c r="N341" s="416">
        <v>4659.665</v>
      </c>
      <c r="O341" s="415">
        <v>4.8511955308536337E-4</v>
      </c>
      <c r="P341" s="415">
        <v>7.8792405957014885E-5</v>
      </c>
      <c r="Q341" s="416">
        <v>0</v>
      </c>
      <c r="R341" s="416">
        <v>0</v>
      </c>
      <c r="S341" s="415">
        <v>0</v>
      </c>
      <c r="T341" s="416">
        <v>0</v>
      </c>
      <c r="U341" s="416">
        <v>0</v>
      </c>
      <c r="V341" s="415">
        <v>0</v>
      </c>
      <c r="W341" s="415">
        <v>0</v>
      </c>
      <c r="X341" s="415">
        <v>0</v>
      </c>
      <c r="Y341" s="415">
        <v>0</v>
      </c>
      <c r="Z341" s="310" t="s">
        <v>542</v>
      </c>
      <c r="AA341" s="310" t="s">
        <v>542</v>
      </c>
      <c r="AB341" s="415">
        <v>3.3217332699997599</v>
      </c>
      <c r="AC341" s="415">
        <v>2.1010058201829085</v>
      </c>
      <c r="AD341" s="415">
        <v>0</v>
      </c>
    </row>
    <row r="342" spans="1:30" s="376" customFormat="1" x14ac:dyDescent="0.2">
      <c r="A342" s="418"/>
      <c r="B342" s="417" t="s">
        <v>881</v>
      </c>
      <c r="C342" s="310" t="s">
        <v>556</v>
      </c>
      <c r="D342" s="310" t="s">
        <v>541</v>
      </c>
      <c r="E342" s="322">
        <v>615</v>
      </c>
      <c r="F342" s="322">
        <v>4.3099999999999996</v>
      </c>
      <c r="G342" s="322">
        <v>2.37</v>
      </c>
      <c r="H342" s="322">
        <v>6.68</v>
      </c>
      <c r="I342" s="415">
        <v>10.735827290041701</v>
      </c>
      <c r="J342" s="415">
        <v>1.7499276486235227</v>
      </c>
      <c r="K342" s="415">
        <v>21.668996639244359</v>
      </c>
      <c r="L342" s="322">
        <v>1</v>
      </c>
      <c r="M342" s="416">
        <v>15564.33651885843</v>
      </c>
      <c r="N342" s="416">
        <v>703.66669999999999</v>
      </c>
      <c r="O342" s="415">
        <v>1.0530212496671452E-3</v>
      </c>
      <c r="P342" s="415">
        <v>7.7247456820602827E-6</v>
      </c>
      <c r="Q342" s="416">
        <v>3</v>
      </c>
      <c r="R342" s="416">
        <v>192730</v>
      </c>
      <c r="S342" s="415">
        <v>7.2921599238649065E-4</v>
      </c>
      <c r="T342" s="416">
        <v>1</v>
      </c>
      <c r="U342" s="416">
        <v>0</v>
      </c>
      <c r="V342" s="415">
        <v>1.2143300212198763E-3</v>
      </c>
      <c r="W342" s="415">
        <v>1.2143300212198763E-3</v>
      </c>
      <c r="X342" s="415">
        <v>0</v>
      </c>
      <c r="Y342" s="415">
        <v>0</v>
      </c>
      <c r="Z342" s="310" t="s">
        <v>545</v>
      </c>
      <c r="AA342" s="310" t="s">
        <v>542</v>
      </c>
      <c r="AB342" s="415">
        <v>4.1487364498942396</v>
      </c>
      <c r="AC342" s="415">
        <v>1.7499276486235227</v>
      </c>
      <c r="AD342" s="415">
        <v>21.668996639244359</v>
      </c>
    </row>
    <row r="343" spans="1:30" s="376" customFormat="1" x14ac:dyDescent="0.2">
      <c r="A343" s="418"/>
      <c r="B343" s="417" t="s">
        <v>882</v>
      </c>
      <c r="C343" s="310" t="s">
        <v>556</v>
      </c>
      <c r="D343" s="310" t="s">
        <v>541</v>
      </c>
      <c r="E343" s="322">
        <v>643.5</v>
      </c>
      <c r="F343" s="322">
        <v>3.94</v>
      </c>
      <c r="G343" s="322">
        <v>0.35</v>
      </c>
      <c r="H343" s="322">
        <v>4.29</v>
      </c>
      <c r="I343" s="415">
        <v>6.0060478731401457</v>
      </c>
      <c r="J343" s="415">
        <v>0.76553026697896953</v>
      </c>
      <c r="K343" s="415">
        <v>0</v>
      </c>
      <c r="L343" s="322">
        <v>1</v>
      </c>
      <c r="M343" s="416">
        <v>14920.460997333135</v>
      </c>
      <c r="N343" s="416">
        <v>444.90000000000003</v>
      </c>
      <c r="O343" s="415">
        <v>1.0243878240555099E-3</v>
      </c>
      <c r="P343" s="415">
        <v>6.179796545648226E-6</v>
      </c>
      <c r="Q343" s="416">
        <v>1</v>
      </c>
      <c r="R343" s="416">
        <v>0</v>
      </c>
      <c r="S343" s="415">
        <v>0</v>
      </c>
      <c r="T343" s="416">
        <v>1</v>
      </c>
      <c r="U343" s="416">
        <v>0</v>
      </c>
      <c r="V343" s="415">
        <v>9.8413259989447999E-4</v>
      </c>
      <c r="W343" s="415">
        <v>9.8413259989447999E-4</v>
      </c>
      <c r="X343" s="415">
        <v>0</v>
      </c>
      <c r="Y343" s="415">
        <v>0</v>
      </c>
      <c r="Z343" s="310" t="s">
        <v>542</v>
      </c>
      <c r="AA343" s="310" t="s">
        <v>542</v>
      </c>
      <c r="AB343" s="415">
        <v>1.9809792481171338</v>
      </c>
      <c r="AC343" s="415">
        <v>0.76553026697896953</v>
      </c>
      <c r="AD343" s="415">
        <v>0</v>
      </c>
    </row>
    <row r="344" spans="1:30" s="376" customFormat="1" x14ac:dyDescent="0.2">
      <c r="A344" s="418"/>
      <c r="B344" s="417" t="s">
        <v>883</v>
      </c>
      <c r="C344" s="310" t="s">
        <v>556</v>
      </c>
      <c r="D344" s="310" t="s">
        <v>541</v>
      </c>
      <c r="E344" s="322">
        <v>2071.5</v>
      </c>
      <c r="F344" s="322">
        <v>6.11</v>
      </c>
      <c r="G344" s="322">
        <v>0.91</v>
      </c>
      <c r="H344" s="322">
        <v>7.0200000000000005</v>
      </c>
      <c r="I344" s="415">
        <v>6.844389530615393</v>
      </c>
      <c r="J344" s="415">
        <v>1.1019489264908027</v>
      </c>
      <c r="K344" s="415">
        <v>0.18668302704683357</v>
      </c>
      <c r="L344" s="322">
        <v>7</v>
      </c>
      <c r="M344" s="416">
        <v>68531.28127898126</v>
      </c>
      <c r="N344" s="416">
        <v>33441.071600000003</v>
      </c>
      <c r="O344" s="415">
        <v>2.8524207405822206E-3</v>
      </c>
      <c r="P344" s="415">
        <v>3.8418250175158608E-4</v>
      </c>
      <c r="Q344" s="416">
        <v>1</v>
      </c>
      <c r="R344" s="416">
        <v>11610</v>
      </c>
      <c r="S344" s="415">
        <v>6.0253016320070201E-5</v>
      </c>
      <c r="T344" s="416">
        <v>0</v>
      </c>
      <c r="U344" s="416">
        <v>0</v>
      </c>
      <c r="V344" s="415">
        <v>0</v>
      </c>
      <c r="W344" s="415">
        <v>0</v>
      </c>
      <c r="X344" s="415">
        <v>0</v>
      </c>
      <c r="Y344" s="415">
        <v>0</v>
      </c>
      <c r="Z344" s="310" t="s">
        <v>542</v>
      </c>
      <c r="AA344" s="310" t="s">
        <v>542</v>
      </c>
      <c r="AB344" s="415">
        <v>1.9985213980750167</v>
      </c>
      <c r="AC344" s="415">
        <v>1.1019489264908027</v>
      </c>
      <c r="AD344" s="415">
        <v>0.18668302704683357</v>
      </c>
    </row>
    <row r="345" spans="1:30" s="376" customFormat="1" x14ac:dyDescent="0.2">
      <c r="A345" s="418"/>
      <c r="B345" s="417" t="s">
        <v>884</v>
      </c>
      <c r="C345" s="310" t="s">
        <v>556</v>
      </c>
      <c r="D345" s="310" t="s">
        <v>541</v>
      </c>
      <c r="E345" s="322">
        <v>2913</v>
      </c>
      <c r="F345" s="322">
        <v>13.12</v>
      </c>
      <c r="G345" s="322">
        <v>1.03</v>
      </c>
      <c r="H345" s="322">
        <v>14.149999999999999</v>
      </c>
      <c r="I345" s="415">
        <v>9.8800996532556713</v>
      </c>
      <c r="J345" s="415">
        <v>5.7078305574251171</v>
      </c>
      <c r="K345" s="415">
        <v>1.2120152331712235</v>
      </c>
      <c r="L345" s="322">
        <v>3</v>
      </c>
      <c r="M345" s="416">
        <v>249785.08889999997</v>
      </c>
      <c r="N345" s="416">
        <v>249785.08889999997</v>
      </c>
      <c r="O345" s="415">
        <v>4.8011611837709273E-3</v>
      </c>
      <c r="P345" s="415">
        <v>4.8011611837709273E-3</v>
      </c>
      <c r="Q345" s="416">
        <v>3</v>
      </c>
      <c r="R345" s="416">
        <v>53040</v>
      </c>
      <c r="S345" s="415">
        <v>2.6264135319004962E-4</v>
      </c>
      <c r="T345" s="416">
        <v>1</v>
      </c>
      <c r="U345" s="416">
        <v>1</v>
      </c>
      <c r="V345" s="415">
        <v>3.527696572376793E-3</v>
      </c>
      <c r="W345" s="415">
        <v>0</v>
      </c>
      <c r="X345" s="415">
        <v>1.0366608705324899E-3</v>
      </c>
      <c r="Y345" s="415">
        <v>1.0366608705324899E-3</v>
      </c>
      <c r="Z345" s="310" t="s">
        <v>542</v>
      </c>
      <c r="AA345" s="310" t="s">
        <v>542</v>
      </c>
      <c r="AB345" s="415">
        <v>3.9938918260495178</v>
      </c>
      <c r="AC345" s="415">
        <v>5.7078305574251171</v>
      </c>
      <c r="AD345" s="415">
        <v>1.2120152331712235</v>
      </c>
    </row>
    <row r="346" spans="1:30" s="376" customFormat="1" x14ac:dyDescent="0.2">
      <c r="A346" s="418"/>
      <c r="B346" s="417" t="s">
        <v>885</v>
      </c>
      <c r="C346" s="310" t="s">
        <v>556</v>
      </c>
      <c r="D346" s="310" t="s">
        <v>541</v>
      </c>
      <c r="E346" s="322">
        <v>766</v>
      </c>
      <c r="F346" s="322">
        <v>8.26</v>
      </c>
      <c r="G346" s="322">
        <v>2.57</v>
      </c>
      <c r="H346" s="322">
        <v>10.83</v>
      </c>
      <c r="I346" s="415">
        <v>0</v>
      </c>
      <c r="J346" s="415">
        <v>2.2746966319899049</v>
      </c>
      <c r="K346" s="415">
        <v>1.6224102701658099</v>
      </c>
      <c r="L346" s="322">
        <v>3</v>
      </c>
      <c r="M346" s="416">
        <v>40715.466</v>
      </c>
      <c r="N346" s="416">
        <v>0</v>
      </c>
      <c r="O346" s="415">
        <v>1.7606240358551795E-4</v>
      </c>
      <c r="P346" s="415">
        <v>0</v>
      </c>
      <c r="Q346" s="416">
        <v>4</v>
      </c>
      <c r="R346" s="416">
        <v>29040</v>
      </c>
      <c r="S346" s="415">
        <v>1.699444050053262E-4</v>
      </c>
      <c r="T346" s="416">
        <v>1</v>
      </c>
      <c r="U346" s="416">
        <v>0</v>
      </c>
      <c r="V346" s="415">
        <v>2.5296325816810791E-3</v>
      </c>
      <c r="W346" s="415">
        <v>0</v>
      </c>
      <c r="X346" s="415">
        <v>0</v>
      </c>
      <c r="Y346" s="415">
        <v>0</v>
      </c>
      <c r="Z346" s="310" t="s">
        <v>542</v>
      </c>
      <c r="AA346" s="310" t="s">
        <v>542</v>
      </c>
      <c r="AB346" s="415">
        <v>2.5676988986508475</v>
      </c>
      <c r="AC346" s="415">
        <v>2.2746966319899049</v>
      </c>
      <c r="AD346" s="415">
        <v>1.6224102701658099</v>
      </c>
    </row>
    <row r="347" spans="1:30" s="376" customFormat="1" x14ac:dyDescent="0.2">
      <c r="A347" s="418"/>
      <c r="B347" s="417" t="s">
        <v>886</v>
      </c>
      <c r="C347" s="310" t="s">
        <v>556</v>
      </c>
      <c r="D347" s="310" t="s">
        <v>541</v>
      </c>
      <c r="E347" s="322">
        <v>1466</v>
      </c>
      <c r="F347" s="322">
        <v>0</v>
      </c>
      <c r="G347" s="322">
        <v>0.02</v>
      </c>
      <c r="H347" s="322">
        <v>0.02</v>
      </c>
      <c r="I347" s="415">
        <v>0</v>
      </c>
      <c r="J347" s="415">
        <v>0</v>
      </c>
      <c r="K347" s="415">
        <v>0</v>
      </c>
      <c r="L347" s="322">
        <v>0</v>
      </c>
      <c r="M347" s="416">
        <v>0</v>
      </c>
      <c r="N347" s="416">
        <v>0</v>
      </c>
      <c r="O347" s="415">
        <v>0</v>
      </c>
      <c r="P347" s="415">
        <v>0</v>
      </c>
      <c r="Q347" s="416">
        <v>4</v>
      </c>
      <c r="R347" s="416">
        <v>0</v>
      </c>
      <c r="S347" s="415">
        <v>0</v>
      </c>
      <c r="T347" s="416">
        <v>0</v>
      </c>
      <c r="U347" s="416">
        <v>0</v>
      </c>
      <c r="V347" s="415">
        <v>0</v>
      </c>
      <c r="W347" s="415">
        <v>0</v>
      </c>
      <c r="X347" s="415">
        <v>0</v>
      </c>
      <c r="Y347" s="415">
        <v>0</v>
      </c>
      <c r="Z347" s="310" t="s">
        <v>542</v>
      </c>
      <c r="AA347" s="310" t="s">
        <v>542</v>
      </c>
      <c r="AB347" s="415">
        <v>1.2192980340372606</v>
      </c>
      <c r="AC347" s="415">
        <v>0</v>
      </c>
      <c r="AD347" s="415">
        <v>0</v>
      </c>
    </row>
    <row r="348" spans="1:30" s="376" customFormat="1" x14ac:dyDescent="0.2">
      <c r="A348" s="418"/>
      <c r="B348" s="417" t="s">
        <v>887</v>
      </c>
      <c r="C348" s="310" t="s">
        <v>556</v>
      </c>
      <c r="D348" s="310" t="s">
        <v>541</v>
      </c>
      <c r="E348" s="322">
        <v>2004.5</v>
      </c>
      <c r="F348" s="322">
        <v>19.68</v>
      </c>
      <c r="G348" s="322">
        <v>16.510000000000002</v>
      </c>
      <c r="H348" s="322">
        <v>36.19</v>
      </c>
      <c r="I348" s="415">
        <v>8.2862016684774478</v>
      </c>
      <c r="J348" s="415">
        <v>3.2489857251919014</v>
      </c>
      <c r="K348" s="415">
        <v>2.5955270434115867E-2</v>
      </c>
      <c r="L348" s="322">
        <v>8</v>
      </c>
      <c r="M348" s="416">
        <v>144578.67129999999</v>
      </c>
      <c r="N348" s="416">
        <v>119474.7163</v>
      </c>
      <c r="O348" s="415">
        <v>6.1886491041998667E-3</v>
      </c>
      <c r="P348" s="415">
        <v>5.6392033933262836E-3</v>
      </c>
      <c r="Q348" s="416">
        <v>5</v>
      </c>
      <c r="R348" s="416">
        <v>1155</v>
      </c>
      <c r="S348" s="415">
        <v>1.0814643954884394E-5</v>
      </c>
      <c r="T348" s="416">
        <v>1</v>
      </c>
      <c r="U348" s="416">
        <v>1</v>
      </c>
      <c r="V348" s="415">
        <v>5.3990665549312582E-3</v>
      </c>
      <c r="W348" s="415">
        <v>0</v>
      </c>
      <c r="X348" s="415">
        <v>2.7345599714493386E-3</v>
      </c>
      <c r="Y348" s="415">
        <v>2.7345599714493399E-3</v>
      </c>
      <c r="Z348" s="310" t="s">
        <v>542</v>
      </c>
      <c r="AA348" s="310" t="s">
        <v>542</v>
      </c>
      <c r="AB348" s="415">
        <v>2.702718939490143</v>
      </c>
      <c r="AC348" s="415">
        <v>3.2489857251919014</v>
      </c>
      <c r="AD348" s="415">
        <v>2.5955270434115867E-2</v>
      </c>
    </row>
    <row r="349" spans="1:30" s="376" customFormat="1" ht="15" x14ac:dyDescent="0.25">
      <c r="A349" s="419" t="s">
        <v>897</v>
      </c>
      <c r="B349" s="417" t="s">
        <v>888</v>
      </c>
      <c r="C349" s="310" t="s">
        <v>556</v>
      </c>
      <c r="D349" s="310" t="s">
        <v>541</v>
      </c>
      <c r="E349" s="322">
        <v>0</v>
      </c>
      <c r="F349" s="322">
        <v>0</v>
      </c>
      <c r="G349" s="322">
        <v>0</v>
      </c>
      <c r="H349" s="322">
        <v>0</v>
      </c>
      <c r="I349" s="415">
        <v>0</v>
      </c>
      <c r="J349" s="415">
        <v>0</v>
      </c>
      <c r="K349" s="415">
        <v>0</v>
      </c>
      <c r="L349" s="322">
        <v>1</v>
      </c>
      <c r="M349" s="416">
        <v>1496.7434761228901</v>
      </c>
      <c r="N349" s="416">
        <v>0</v>
      </c>
      <c r="O349" s="415">
        <v>1.174508136631704E-4</v>
      </c>
      <c r="P349" s="415">
        <v>0</v>
      </c>
      <c r="Q349" s="416">
        <v>2</v>
      </c>
      <c r="R349" s="416">
        <v>0</v>
      </c>
      <c r="S349" s="415">
        <v>0</v>
      </c>
      <c r="T349" s="416">
        <v>1</v>
      </c>
      <c r="U349" s="416">
        <v>0</v>
      </c>
      <c r="V349" s="415">
        <v>1.3132420930206769E-4</v>
      </c>
      <c r="W349" s="415">
        <v>0</v>
      </c>
      <c r="X349" s="415">
        <v>0</v>
      </c>
      <c r="Y349" s="415">
        <v>0</v>
      </c>
      <c r="Z349" s="310" t="s">
        <v>542</v>
      </c>
      <c r="AA349" s="310" t="s">
        <v>542</v>
      </c>
      <c r="AB349" s="415">
        <v>2.9100020736651646</v>
      </c>
      <c r="AC349" s="415" t="e">
        <v>#DIV/0!</v>
      </c>
      <c r="AD349" s="415" t="e">
        <v>#DIV/0!</v>
      </c>
    </row>
    <row r="350" spans="1:30" s="376" customFormat="1" x14ac:dyDescent="0.2">
      <c r="A350" s="418"/>
      <c r="B350" s="417" t="s">
        <v>889</v>
      </c>
      <c r="C350" s="310" t="s">
        <v>556</v>
      </c>
      <c r="D350" s="310" t="s">
        <v>541</v>
      </c>
      <c r="E350" s="322">
        <v>1985.5</v>
      </c>
      <c r="F350" s="322">
        <v>12.44</v>
      </c>
      <c r="G350" s="322">
        <v>0.55000000000000004</v>
      </c>
      <c r="H350" s="322">
        <v>12.99</v>
      </c>
      <c r="I350" s="415">
        <v>3.7188826523010228</v>
      </c>
      <c r="J350" s="415">
        <v>1.6703347658598564</v>
      </c>
      <c r="K350" s="415">
        <v>0.42592868235212011</v>
      </c>
      <c r="L350" s="322">
        <v>2</v>
      </c>
      <c r="M350" s="416">
        <v>49647.837800000001</v>
      </c>
      <c r="N350" s="416">
        <v>49647.837800000001</v>
      </c>
      <c r="O350" s="415">
        <v>4.8554661459158108E-4</v>
      </c>
      <c r="P350" s="415">
        <v>4.8554661459158108E-4</v>
      </c>
      <c r="Q350" s="416">
        <v>1</v>
      </c>
      <c r="R350" s="416">
        <v>12660</v>
      </c>
      <c r="S350" s="415">
        <v>8.0337355093426939E-5</v>
      </c>
      <c r="T350" s="416">
        <v>1</v>
      </c>
      <c r="U350" s="416">
        <v>0</v>
      </c>
      <c r="V350" s="415">
        <v>6.4562264398129029E-3</v>
      </c>
      <c r="W350" s="415">
        <v>0</v>
      </c>
      <c r="X350" s="415">
        <v>0</v>
      </c>
      <c r="Y350" s="415">
        <v>0</v>
      </c>
      <c r="Z350" s="310" t="s">
        <v>542</v>
      </c>
      <c r="AA350" s="310" t="s">
        <v>542</v>
      </c>
      <c r="AB350" s="415">
        <v>4.0079687147399738</v>
      </c>
      <c r="AC350" s="415">
        <v>1.6703347658598564</v>
      </c>
      <c r="AD350" s="415">
        <v>0.42592868235212011</v>
      </c>
    </row>
    <row r="351" spans="1:30" s="376" customFormat="1" ht="15" x14ac:dyDescent="0.25">
      <c r="A351" s="419" t="s">
        <v>894</v>
      </c>
      <c r="B351" s="417" t="s">
        <v>890</v>
      </c>
      <c r="C351" s="310" t="s">
        <v>556</v>
      </c>
      <c r="D351" s="310" t="s">
        <v>541</v>
      </c>
      <c r="E351" s="322">
        <v>0</v>
      </c>
      <c r="F351" s="322">
        <v>0</v>
      </c>
      <c r="G351" s="322">
        <v>0</v>
      </c>
      <c r="H351" s="322">
        <v>0</v>
      </c>
      <c r="I351" s="415">
        <v>0</v>
      </c>
      <c r="J351" s="415">
        <v>0</v>
      </c>
      <c r="K351" s="415">
        <v>0</v>
      </c>
      <c r="L351" s="322">
        <v>1</v>
      </c>
      <c r="M351" s="416">
        <v>9669.8681632858061</v>
      </c>
      <c r="N351" s="416">
        <v>477.28329999999994</v>
      </c>
      <c r="O351" s="415">
        <v>7.109614924902932E-4</v>
      </c>
      <c r="P351" s="415">
        <v>6.179796545648226E-6</v>
      </c>
      <c r="Q351" s="416">
        <v>1</v>
      </c>
      <c r="R351" s="416">
        <v>0</v>
      </c>
      <c r="S351" s="415">
        <v>0</v>
      </c>
      <c r="T351" s="416">
        <v>1</v>
      </c>
      <c r="U351" s="416">
        <v>0</v>
      </c>
      <c r="V351" s="415">
        <v>7.7645438749847525E-4</v>
      </c>
      <c r="W351" s="415">
        <v>0</v>
      </c>
      <c r="X351" s="415">
        <v>0</v>
      </c>
      <c r="Y351" s="415">
        <v>0</v>
      </c>
      <c r="Z351" s="310" t="s">
        <v>542</v>
      </c>
      <c r="AA351" s="310" t="s">
        <v>542</v>
      </c>
      <c r="AB351" s="415">
        <v>2.9672673141620498</v>
      </c>
      <c r="AC351" s="415" t="e">
        <v>#DIV/0!</v>
      </c>
      <c r="AD351" s="415" t="e">
        <v>#DIV/0!</v>
      </c>
    </row>
    <row r="352" spans="1:30" s="376" customFormat="1" ht="15" x14ac:dyDescent="0.25">
      <c r="A352" s="419" t="s">
        <v>896</v>
      </c>
      <c r="B352" s="417" t="s">
        <v>891</v>
      </c>
      <c r="C352" s="310" t="s">
        <v>556</v>
      </c>
      <c r="D352" s="310" t="s">
        <v>541</v>
      </c>
      <c r="E352" s="322">
        <v>1628</v>
      </c>
      <c r="F352" s="322">
        <v>0</v>
      </c>
      <c r="G352" s="322">
        <v>0</v>
      </c>
      <c r="H352" s="322">
        <v>0</v>
      </c>
      <c r="I352" s="415">
        <v>0</v>
      </c>
      <c r="J352" s="415">
        <v>1.7887969122591887</v>
      </c>
      <c r="K352" s="415">
        <v>0</v>
      </c>
      <c r="L352" s="322">
        <v>1</v>
      </c>
      <c r="M352" s="416">
        <v>50815.683300000004</v>
      </c>
      <c r="N352" s="416">
        <v>50815.683300000004</v>
      </c>
      <c r="O352" s="415">
        <v>1.9311864205150706E-4</v>
      </c>
      <c r="P352" s="415">
        <v>1.9311864205150706E-4</v>
      </c>
      <c r="Q352" s="416">
        <v>0</v>
      </c>
      <c r="R352" s="416">
        <v>0</v>
      </c>
      <c r="S352" s="415">
        <v>0</v>
      </c>
      <c r="T352" s="416">
        <v>1</v>
      </c>
      <c r="U352" s="416">
        <v>0</v>
      </c>
      <c r="V352" s="415">
        <v>5.1137816415239073E-3</v>
      </c>
      <c r="W352" s="415">
        <v>5.1137816415239073E-3</v>
      </c>
      <c r="X352" s="415">
        <v>0</v>
      </c>
      <c r="Y352" s="415">
        <v>0</v>
      </c>
      <c r="Z352" s="310" t="s">
        <v>542</v>
      </c>
      <c r="AA352" s="310" t="s">
        <v>542</v>
      </c>
      <c r="AB352" s="415">
        <v>3.4384991215788205</v>
      </c>
      <c r="AC352" s="415">
        <v>1.7887969122591887</v>
      </c>
      <c r="AD352" s="415">
        <v>0</v>
      </c>
    </row>
    <row r="353" spans="1:30" s="376" customFormat="1" x14ac:dyDescent="0.2">
      <c r="A353" s="418"/>
      <c r="B353" s="417" t="s">
        <v>892</v>
      </c>
      <c r="C353" s="310" t="s">
        <v>556</v>
      </c>
      <c r="D353" s="310" t="s">
        <v>541</v>
      </c>
      <c r="E353" s="322">
        <v>1624.5</v>
      </c>
      <c r="F353" s="322">
        <v>12.83</v>
      </c>
      <c r="G353" s="322">
        <v>0.78</v>
      </c>
      <c r="H353" s="322">
        <v>13.61</v>
      </c>
      <c r="I353" s="415">
        <v>10.678526241364022</v>
      </c>
      <c r="J353" s="415">
        <v>41.693688651080187</v>
      </c>
      <c r="K353" s="415">
        <v>4.2874034542003976</v>
      </c>
      <c r="L353" s="322">
        <v>11</v>
      </c>
      <c r="M353" s="416">
        <v>1250265.0689109196</v>
      </c>
      <c r="N353" s="416">
        <v>126147.91959999999</v>
      </c>
      <c r="O353" s="415">
        <v>1.4048064688381944E-2</v>
      </c>
      <c r="P353" s="415">
        <v>5.5913408690802377E-3</v>
      </c>
      <c r="Q353" s="416">
        <v>0</v>
      </c>
      <c r="R353" s="416">
        <v>128566</v>
      </c>
      <c r="S353" s="415">
        <v>7.3694073806855089E-4</v>
      </c>
      <c r="T353" s="416">
        <v>0</v>
      </c>
      <c r="U353" s="416">
        <v>0</v>
      </c>
      <c r="V353" s="415">
        <v>0</v>
      </c>
      <c r="W353" s="415">
        <v>0</v>
      </c>
      <c r="X353" s="415">
        <v>0</v>
      </c>
      <c r="Y353" s="415">
        <v>0</v>
      </c>
      <c r="Z353" s="310" t="s">
        <v>545</v>
      </c>
      <c r="AA353" s="310" t="s">
        <v>542</v>
      </c>
      <c r="AB353" s="415">
        <v>3.2504177984919247</v>
      </c>
      <c r="AC353" s="415">
        <v>41.693688651080187</v>
      </c>
      <c r="AD353" s="415">
        <v>4.2874034542003976</v>
      </c>
    </row>
    <row r="354" spans="1:30" s="376" customFormat="1" x14ac:dyDescent="0.2">
      <c r="A354" s="418"/>
      <c r="B354" s="417" t="s">
        <v>893</v>
      </c>
      <c r="C354" s="310" t="s">
        <v>556</v>
      </c>
      <c r="D354" s="310" t="s">
        <v>541</v>
      </c>
      <c r="E354" s="322">
        <v>2000</v>
      </c>
      <c r="F354" s="322">
        <v>10.56</v>
      </c>
      <c r="G354" s="322">
        <v>1.22</v>
      </c>
      <c r="H354" s="322">
        <v>11.780000000000001</v>
      </c>
      <c r="I354" s="415">
        <v>8.6689142918822313</v>
      </c>
      <c r="J354" s="415">
        <v>7.133756170971898</v>
      </c>
      <c r="K354" s="415">
        <v>4.1257540995372253</v>
      </c>
      <c r="L354" s="322">
        <v>8</v>
      </c>
      <c r="M354" s="416">
        <v>213778.18222597986</v>
      </c>
      <c r="N354" s="416">
        <v>159798.49309999999</v>
      </c>
      <c r="O354" s="415">
        <v>7.7778811561327538E-3</v>
      </c>
      <c r="P354" s="415">
        <v>4.2740090889357698E-3</v>
      </c>
      <c r="Q354" s="416">
        <v>0</v>
      </c>
      <c r="R354" s="416">
        <v>123637</v>
      </c>
      <c r="S354" s="415">
        <v>4.5575999524155667E-4</v>
      </c>
      <c r="T354" s="416">
        <v>2</v>
      </c>
      <c r="U354" s="416">
        <v>2</v>
      </c>
      <c r="V354" s="415">
        <v>6.2284545109121186E-3</v>
      </c>
      <c r="W354" s="415">
        <v>2.9338584100464951E-3</v>
      </c>
      <c r="X354" s="415">
        <v>1.1401724626720969E-3</v>
      </c>
      <c r="Y354" s="415">
        <v>1.1401724626720977E-3</v>
      </c>
      <c r="Z354" s="310" t="s">
        <v>542</v>
      </c>
      <c r="AA354" s="310" t="s">
        <v>542</v>
      </c>
      <c r="AB354" s="415">
        <v>4.0043877799078516</v>
      </c>
      <c r="AC354" s="415">
        <v>7.133756170971898</v>
      </c>
      <c r="AD354" s="415">
        <v>4.1257540995372253</v>
      </c>
    </row>
    <row r="355" spans="1:30" s="376" customFormat="1" x14ac:dyDescent="0.2">
      <c r="A355" s="418"/>
      <c r="B355" s="417" t="s">
        <v>894</v>
      </c>
      <c r="C355" s="310" t="s">
        <v>556</v>
      </c>
      <c r="D355" s="310" t="s">
        <v>541</v>
      </c>
      <c r="E355" s="322">
        <v>2466.5</v>
      </c>
      <c r="F355" s="322">
        <v>6.26</v>
      </c>
      <c r="G355" s="322">
        <v>0.66</v>
      </c>
      <c r="H355" s="322">
        <v>6.92</v>
      </c>
      <c r="I355" s="415">
        <v>3.782798963730428</v>
      </c>
      <c r="J355" s="415">
        <v>3.6481448637879104</v>
      </c>
      <c r="K355" s="415">
        <v>0.35228655118472341</v>
      </c>
      <c r="L355" s="322">
        <v>7</v>
      </c>
      <c r="M355" s="416">
        <v>181948.2039299976</v>
      </c>
      <c r="N355" s="416">
        <v>72668.930699999997</v>
      </c>
      <c r="O355" s="415">
        <v>8.7310723522214199E-3</v>
      </c>
      <c r="P355" s="415">
        <v>1.7824232681699537E-3</v>
      </c>
      <c r="Q355" s="416">
        <v>3</v>
      </c>
      <c r="R355" s="416">
        <v>17570</v>
      </c>
      <c r="S355" s="415">
        <v>1.421353205499092E-4</v>
      </c>
      <c r="T355" s="416">
        <v>7</v>
      </c>
      <c r="U355" s="416">
        <v>1</v>
      </c>
      <c r="V355" s="415">
        <v>2.7589101053618177E-2</v>
      </c>
      <c r="W355" s="415">
        <v>2.4790253842867857E-2</v>
      </c>
      <c r="X355" s="415">
        <v>1.370369883997493E-3</v>
      </c>
      <c r="Y355" s="415">
        <v>1.3703698839974965E-3</v>
      </c>
      <c r="Z355" s="310" t="s">
        <v>542</v>
      </c>
      <c r="AA355" s="310" t="s">
        <v>545</v>
      </c>
      <c r="AB355" s="415">
        <v>2.9672673141620498</v>
      </c>
      <c r="AC355" s="415">
        <v>3.6481448637879104</v>
      </c>
      <c r="AD355" s="415">
        <v>0.35228655118472341</v>
      </c>
    </row>
    <row r="356" spans="1:30" s="376" customFormat="1" x14ac:dyDescent="0.2">
      <c r="A356" s="418"/>
      <c r="B356" s="417" t="s">
        <v>895</v>
      </c>
      <c r="C356" s="310" t="s">
        <v>556</v>
      </c>
      <c r="D356" s="310" t="s">
        <v>541</v>
      </c>
      <c r="E356" s="322">
        <v>431.5</v>
      </c>
      <c r="F356" s="322">
        <v>6.93</v>
      </c>
      <c r="G356" s="322">
        <v>1.07</v>
      </c>
      <c r="H356" s="322">
        <v>8</v>
      </c>
      <c r="I356" s="415">
        <v>8.3546659082976191</v>
      </c>
      <c r="J356" s="415">
        <v>2.7900661006523459</v>
      </c>
      <c r="K356" s="415">
        <v>2.1068547371838702</v>
      </c>
      <c r="L356" s="322">
        <v>1</v>
      </c>
      <c r="M356" s="416">
        <v>18341.281347990043</v>
      </c>
      <c r="N356" s="416">
        <v>193.26669999999999</v>
      </c>
      <c r="O356" s="415">
        <v>1.4256360648023535E-3</v>
      </c>
      <c r="P356" s="415">
        <v>1.5449491364120565E-6</v>
      </c>
      <c r="Q356" s="416">
        <v>0</v>
      </c>
      <c r="R356" s="416">
        <v>13850</v>
      </c>
      <c r="S356" s="415">
        <v>1.421353205499092E-4</v>
      </c>
      <c r="T356" s="416">
        <v>2</v>
      </c>
      <c r="U356" s="416">
        <v>0</v>
      </c>
      <c r="V356" s="415">
        <v>3.1989565361762455E-3</v>
      </c>
      <c r="W356" s="415">
        <v>1.6082920510049508E-3</v>
      </c>
      <c r="X356" s="415">
        <v>0</v>
      </c>
      <c r="Y356" s="415">
        <v>0</v>
      </c>
      <c r="Z356" s="310" t="s">
        <v>542</v>
      </c>
      <c r="AA356" s="310" t="s">
        <v>542</v>
      </c>
      <c r="AB356" s="415">
        <v>3.9383732235155526</v>
      </c>
      <c r="AC356" s="415">
        <v>2.7900661006523459</v>
      </c>
      <c r="AD356" s="415">
        <v>2.1068547371838702</v>
      </c>
    </row>
    <row r="357" spans="1:30" s="376" customFormat="1" x14ac:dyDescent="0.2">
      <c r="A357" s="418"/>
      <c r="B357" s="417" t="s">
        <v>896</v>
      </c>
      <c r="C357" s="310" t="s">
        <v>556</v>
      </c>
      <c r="D357" s="310" t="s">
        <v>541</v>
      </c>
      <c r="E357" s="322">
        <v>1336</v>
      </c>
      <c r="F357" s="322">
        <v>10.050000000000001</v>
      </c>
      <c r="G357" s="322">
        <v>2.11</v>
      </c>
      <c r="H357" s="322">
        <v>12.16</v>
      </c>
      <c r="I357" s="415">
        <v>8.5526721523112048</v>
      </c>
      <c r="J357" s="415">
        <v>2.6820905042764998</v>
      </c>
      <c r="K357" s="415">
        <v>5.2762688055334293</v>
      </c>
      <c r="L357" s="322">
        <v>1</v>
      </c>
      <c r="M357" s="416">
        <v>62526.226478745339</v>
      </c>
      <c r="N357" s="416">
        <v>467.50009999999997</v>
      </c>
      <c r="O357" s="415">
        <v>4.8790740563276758E-3</v>
      </c>
      <c r="P357" s="415">
        <v>9.2696948184723386E-6</v>
      </c>
      <c r="Q357" s="416">
        <v>0</v>
      </c>
      <c r="R357" s="416">
        <v>123003</v>
      </c>
      <c r="S357" s="415">
        <v>5.7008623133604887E-4</v>
      </c>
      <c r="T357" s="416">
        <v>2</v>
      </c>
      <c r="U357" s="416">
        <v>0</v>
      </c>
      <c r="V357" s="415">
        <v>9.564417198167181E-3</v>
      </c>
      <c r="W357" s="415">
        <v>5.107601844978259E-3</v>
      </c>
      <c r="X357" s="415">
        <v>0</v>
      </c>
      <c r="Y357" s="415">
        <v>0</v>
      </c>
      <c r="Z357" s="310" t="s">
        <v>542</v>
      </c>
      <c r="AA357" s="310" t="s">
        <v>542</v>
      </c>
      <c r="AB357" s="415">
        <v>3.4384991215788205</v>
      </c>
      <c r="AC357" s="415">
        <v>2.6820905042764998</v>
      </c>
      <c r="AD357" s="415">
        <v>5.2762688055334293</v>
      </c>
    </row>
    <row r="358" spans="1:30" s="376" customFormat="1" x14ac:dyDescent="0.2">
      <c r="A358" s="418"/>
      <c r="B358" s="417" t="s">
        <v>897</v>
      </c>
      <c r="C358" s="310" t="s">
        <v>556</v>
      </c>
      <c r="D358" s="310" t="s">
        <v>541</v>
      </c>
      <c r="E358" s="322">
        <v>1486</v>
      </c>
      <c r="F358" s="322">
        <v>8.83</v>
      </c>
      <c r="G358" s="322">
        <v>4.91</v>
      </c>
      <c r="H358" s="322">
        <v>13.74</v>
      </c>
      <c r="I358" s="415">
        <v>5.5944088780165506</v>
      </c>
      <c r="J358" s="415">
        <v>2.2221962502581296</v>
      </c>
      <c r="K358" s="415">
        <v>0.74776870244215554</v>
      </c>
      <c r="L358" s="322">
        <v>4</v>
      </c>
      <c r="M358" s="416">
        <v>68086.211850518594</v>
      </c>
      <c r="N358" s="416">
        <v>7328.1615000000002</v>
      </c>
      <c r="O358" s="415">
        <v>4.4375670216113515E-3</v>
      </c>
      <c r="P358" s="415">
        <v>4.8495953391974453E-5</v>
      </c>
      <c r="Q358" s="416">
        <v>5</v>
      </c>
      <c r="R358" s="416">
        <v>22911</v>
      </c>
      <c r="S358" s="415">
        <v>1.6376460845967799E-4</v>
      </c>
      <c r="T358" s="416">
        <v>2</v>
      </c>
      <c r="U358" s="416">
        <v>1</v>
      </c>
      <c r="V358" s="415">
        <v>6.9064671262637585E-3</v>
      </c>
      <c r="W358" s="415">
        <v>4.6132181213264008E-3</v>
      </c>
      <c r="X358" s="415">
        <v>9.5786846457546898E-5</v>
      </c>
      <c r="Y358" s="415">
        <v>9.5786846457546898E-5</v>
      </c>
      <c r="Z358" s="310" t="s">
        <v>542</v>
      </c>
      <c r="AA358" s="310" t="s">
        <v>542</v>
      </c>
      <c r="AB358" s="415">
        <v>2.9100020736651646</v>
      </c>
      <c r="AC358" s="415">
        <v>2.2221962502581296</v>
      </c>
      <c r="AD358" s="415">
        <v>0.74776870244215554</v>
      </c>
    </row>
    <row r="359" spans="1:30" s="376" customFormat="1" x14ac:dyDescent="0.2">
      <c r="A359" s="418"/>
      <c r="B359" s="417" t="s">
        <v>898</v>
      </c>
      <c r="C359" s="310" t="s">
        <v>556</v>
      </c>
      <c r="D359" s="310" t="s">
        <v>541</v>
      </c>
      <c r="E359" s="322">
        <v>1888.5</v>
      </c>
      <c r="F359" s="322">
        <v>17.64</v>
      </c>
      <c r="G359" s="322">
        <v>0.49</v>
      </c>
      <c r="H359" s="322">
        <v>18.13</v>
      </c>
      <c r="I359" s="415">
        <v>6.8229688410171683</v>
      </c>
      <c r="J359" s="415">
        <v>3.1446005476497847</v>
      </c>
      <c r="K359" s="415">
        <v>6.6628545714890217</v>
      </c>
      <c r="L359" s="322">
        <v>5</v>
      </c>
      <c r="M359" s="416">
        <v>98590.54688252724</v>
      </c>
      <c r="N359" s="416">
        <v>14489.140100000001</v>
      </c>
      <c r="O359" s="415">
        <v>6.811628498149023E-3</v>
      </c>
      <c r="P359" s="415">
        <v>2.3724238938743538E-4</v>
      </c>
      <c r="Q359" s="416">
        <v>0</v>
      </c>
      <c r="R359" s="416">
        <v>208896</v>
      </c>
      <c r="S359" s="415">
        <v>8.7289626207281187E-4</v>
      </c>
      <c r="T359" s="416">
        <v>2</v>
      </c>
      <c r="U359" s="416">
        <v>1</v>
      </c>
      <c r="V359" s="415">
        <v>1.3152609259029261E-2</v>
      </c>
      <c r="W359" s="415">
        <v>6.922917080262425E-3</v>
      </c>
      <c r="X359" s="415">
        <v>1.5078703571381677E-3</v>
      </c>
      <c r="Y359" s="415">
        <v>1.5078703571381668E-3</v>
      </c>
      <c r="Z359" s="310" t="s">
        <v>542</v>
      </c>
      <c r="AA359" s="310" t="s">
        <v>545</v>
      </c>
      <c r="AB359" s="415">
        <v>3.6140857244534175</v>
      </c>
      <c r="AC359" s="415">
        <v>3.1446005476497847</v>
      </c>
      <c r="AD359" s="415">
        <v>6.6628545714890217</v>
      </c>
    </row>
    <row r="360" spans="1:30" s="376" customFormat="1" ht="15" x14ac:dyDescent="0.25">
      <c r="A360" s="419" t="s">
        <v>895</v>
      </c>
      <c r="B360" s="417" t="s">
        <v>899</v>
      </c>
      <c r="C360" s="310" t="s">
        <v>556</v>
      </c>
      <c r="D360" s="310" t="s">
        <v>541</v>
      </c>
      <c r="E360" s="322">
        <v>478.5</v>
      </c>
      <c r="F360" s="322">
        <v>0</v>
      </c>
      <c r="G360" s="322">
        <v>0</v>
      </c>
      <c r="H360" s="322">
        <v>0</v>
      </c>
      <c r="I360" s="415">
        <v>0</v>
      </c>
      <c r="J360" s="415">
        <v>0</v>
      </c>
      <c r="K360" s="415">
        <v>0</v>
      </c>
      <c r="L360" s="322">
        <v>0</v>
      </c>
      <c r="M360" s="416">
        <v>0</v>
      </c>
      <c r="N360" s="416">
        <v>0</v>
      </c>
      <c r="O360" s="415">
        <v>0</v>
      </c>
      <c r="P360" s="415">
        <v>0</v>
      </c>
      <c r="Q360" s="416">
        <v>2</v>
      </c>
      <c r="R360" s="416">
        <v>0</v>
      </c>
      <c r="S360" s="415">
        <v>0</v>
      </c>
      <c r="T360" s="416">
        <v>0</v>
      </c>
      <c r="U360" s="416">
        <v>0</v>
      </c>
      <c r="V360" s="415">
        <v>0</v>
      </c>
      <c r="W360" s="415">
        <v>0</v>
      </c>
      <c r="X360" s="415">
        <v>0</v>
      </c>
      <c r="Y360" s="415">
        <v>0</v>
      </c>
      <c r="Z360" s="310" t="s">
        <v>542</v>
      </c>
      <c r="AA360" s="310" t="s">
        <v>542</v>
      </c>
      <c r="AB360" s="415">
        <v>3.9383732235155526</v>
      </c>
      <c r="AC360" s="415">
        <v>0</v>
      </c>
      <c r="AD360" s="415">
        <v>0</v>
      </c>
    </row>
    <row r="361" spans="1:30" s="376" customFormat="1" ht="15" x14ac:dyDescent="0.25">
      <c r="A361" s="419" t="s">
        <v>884</v>
      </c>
      <c r="B361" s="417" t="s">
        <v>900</v>
      </c>
      <c r="C361" s="310" t="s">
        <v>556</v>
      </c>
      <c r="D361" s="310" t="s">
        <v>541</v>
      </c>
      <c r="E361" s="322">
        <v>1053</v>
      </c>
      <c r="F361" s="322">
        <v>0</v>
      </c>
      <c r="G361" s="322">
        <v>0</v>
      </c>
      <c r="H361" s="322">
        <v>0</v>
      </c>
      <c r="I361" s="415">
        <v>0</v>
      </c>
      <c r="J361" s="415">
        <v>1.656402699713283</v>
      </c>
      <c r="K361" s="415">
        <v>3.0305029145427964</v>
      </c>
      <c r="L361" s="322">
        <v>2</v>
      </c>
      <c r="M361" s="416">
        <v>26202.893599999999</v>
      </c>
      <c r="N361" s="416">
        <v>26202.893599999999</v>
      </c>
      <c r="O361" s="415">
        <v>3.0126508160035104E-4</v>
      </c>
      <c r="P361" s="415">
        <v>3.0126508160035104E-4</v>
      </c>
      <c r="Q361" s="416">
        <v>3</v>
      </c>
      <c r="R361" s="416">
        <v>47940</v>
      </c>
      <c r="S361" s="415">
        <v>1.4522521882273331E-4</v>
      </c>
      <c r="T361" s="416">
        <v>0</v>
      </c>
      <c r="U361" s="416">
        <v>0</v>
      </c>
      <c r="V361" s="415">
        <v>0</v>
      </c>
      <c r="W361" s="415">
        <v>0</v>
      </c>
      <c r="X361" s="415">
        <v>0</v>
      </c>
      <c r="Y361" s="415">
        <v>0</v>
      </c>
      <c r="Z361" s="310" t="s">
        <v>542</v>
      </c>
      <c r="AA361" s="310" t="s">
        <v>542</v>
      </c>
      <c r="AB361" s="415">
        <v>3.9938918260495178</v>
      </c>
      <c r="AC361" s="415">
        <v>1.656402699713283</v>
      </c>
      <c r="AD361" s="415">
        <v>3.0305029145427964</v>
      </c>
    </row>
    <row r="362" spans="1:30" s="376" customFormat="1" ht="15" x14ac:dyDescent="0.25">
      <c r="A362" s="419" t="s">
        <v>887</v>
      </c>
      <c r="B362" s="417" t="s">
        <v>901</v>
      </c>
      <c r="C362" s="310" t="s">
        <v>556</v>
      </c>
      <c r="D362" s="310" t="s">
        <v>541</v>
      </c>
      <c r="E362" s="322">
        <v>1640.5</v>
      </c>
      <c r="F362" s="322">
        <v>0</v>
      </c>
      <c r="G362" s="322">
        <v>0</v>
      </c>
      <c r="H362" s="322">
        <v>0</v>
      </c>
      <c r="I362" s="415">
        <v>0</v>
      </c>
      <c r="J362" s="415">
        <v>7.3993584687491527</v>
      </c>
      <c r="K362" s="415">
        <v>0.39180226097312654</v>
      </c>
      <c r="L362" s="322">
        <v>9</v>
      </c>
      <c r="M362" s="416">
        <v>269476.35710000002</v>
      </c>
      <c r="N362" s="416">
        <v>269369.0404</v>
      </c>
      <c r="O362" s="415">
        <v>4.1603935294440269E-3</v>
      </c>
      <c r="P362" s="415">
        <v>4.158848580307615E-3</v>
      </c>
      <c r="Q362" s="416">
        <v>4</v>
      </c>
      <c r="R362" s="416">
        <v>14269</v>
      </c>
      <c r="S362" s="415">
        <v>7.4157558547778709E-5</v>
      </c>
      <c r="T362" s="416">
        <v>0</v>
      </c>
      <c r="U362" s="416">
        <v>1</v>
      </c>
      <c r="V362" s="415">
        <v>0</v>
      </c>
      <c r="W362" s="415">
        <v>0</v>
      </c>
      <c r="X362" s="415">
        <v>2.7299251240401039E-3</v>
      </c>
      <c r="Y362" s="415">
        <v>2.7299251240401039E-3</v>
      </c>
      <c r="Z362" s="310" t="s">
        <v>542</v>
      </c>
      <c r="AA362" s="310" t="s">
        <v>542</v>
      </c>
      <c r="AB362" s="415">
        <v>2.702718939490143</v>
      </c>
      <c r="AC362" s="415">
        <v>7.3993584687491527</v>
      </c>
      <c r="AD362" s="415">
        <v>0.39180226097312654</v>
      </c>
    </row>
    <row r="363" spans="1:30" s="376" customFormat="1" ht="15" x14ac:dyDescent="0.25">
      <c r="A363" s="419" t="s">
        <v>889</v>
      </c>
      <c r="B363" s="417" t="s">
        <v>902</v>
      </c>
      <c r="C363" s="310" t="s">
        <v>556</v>
      </c>
      <c r="D363" s="310" t="s">
        <v>541</v>
      </c>
      <c r="E363" s="322">
        <v>0</v>
      </c>
      <c r="F363" s="322">
        <v>0</v>
      </c>
      <c r="G363" s="322">
        <v>0</v>
      </c>
      <c r="H363" s="322">
        <v>0</v>
      </c>
      <c r="I363" s="415">
        <v>0</v>
      </c>
      <c r="J363" s="415">
        <v>0</v>
      </c>
      <c r="K363" s="415">
        <v>0</v>
      </c>
      <c r="L363" s="322">
        <v>2</v>
      </c>
      <c r="M363" s="416">
        <v>157378.42970000001</v>
      </c>
      <c r="N363" s="416">
        <v>157378.42970000001</v>
      </c>
      <c r="O363" s="415">
        <v>9.7630125272200729E-3</v>
      </c>
      <c r="P363" s="415">
        <v>9.7630125272200729E-3</v>
      </c>
      <c r="Q363" s="416">
        <v>2</v>
      </c>
      <c r="R363" s="416">
        <v>0</v>
      </c>
      <c r="S363" s="415">
        <v>0</v>
      </c>
      <c r="T363" s="416">
        <v>0</v>
      </c>
      <c r="U363" s="416">
        <v>1</v>
      </c>
      <c r="V363" s="415">
        <v>0</v>
      </c>
      <c r="W363" s="415">
        <v>0</v>
      </c>
      <c r="X363" s="415">
        <v>2.6418630232646167E-3</v>
      </c>
      <c r="Y363" s="415">
        <v>2.6418630232646167E-3</v>
      </c>
      <c r="Z363" s="310" t="s">
        <v>542</v>
      </c>
      <c r="AA363" s="310" t="s">
        <v>542</v>
      </c>
      <c r="AB363" s="415">
        <v>4.0079687147399738</v>
      </c>
      <c r="AC363" s="415" t="e">
        <v>#DIV/0!</v>
      </c>
      <c r="AD363" s="415" t="e">
        <v>#DIV/0!</v>
      </c>
    </row>
    <row r="364" spans="1:30" s="376" customFormat="1" ht="15" x14ac:dyDescent="0.25">
      <c r="A364" s="419" t="s">
        <v>892</v>
      </c>
      <c r="B364" s="417" t="s">
        <v>903</v>
      </c>
      <c r="C364" s="310" t="s">
        <v>556</v>
      </c>
      <c r="D364" s="310" t="s">
        <v>541</v>
      </c>
      <c r="E364" s="322">
        <v>1743</v>
      </c>
      <c r="F364" s="322">
        <v>0</v>
      </c>
      <c r="G364" s="322">
        <v>0</v>
      </c>
      <c r="H364" s="322">
        <v>0</v>
      </c>
      <c r="I364" s="415">
        <v>0</v>
      </c>
      <c r="J364" s="415">
        <v>0.23675964610087905</v>
      </c>
      <c r="K364" s="415">
        <v>0.16907891397777844</v>
      </c>
      <c r="L364" s="322">
        <v>1</v>
      </c>
      <c r="M364" s="416">
        <v>7617.5819000000001</v>
      </c>
      <c r="N364" s="416">
        <v>7617.5819000000001</v>
      </c>
      <c r="O364" s="415">
        <v>3.323185592422333E-5</v>
      </c>
      <c r="P364" s="415">
        <v>3.323185592422333E-5</v>
      </c>
      <c r="Q364" s="416">
        <v>0</v>
      </c>
      <c r="R364" s="416">
        <v>5440</v>
      </c>
      <c r="S364" s="415">
        <v>3.0898982728241131E-5</v>
      </c>
      <c r="T364" s="416">
        <v>0</v>
      </c>
      <c r="U364" s="416">
        <v>0</v>
      </c>
      <c r="V364" s="415">
        <v>0</v>
      </c>
      <c r="W364" s="415">
        <v>0</v>
      </c>
      <c r="X364" s="415">
        <v>0</v>
      </c>
      <c r="Y364" s="415">
        <v>0</v>
      </c>
      <c r="Z364" s="310" t="s">
        <v>542</v>
      </c>
      <c r="AA364" s="310" t="s">
        <v>542</v>
      </c>
      <c r="AB364" s="415">
        <v>3.2504177984919247</v>
      </c>
      <c r="AC364" s="415">
        <v>0.23675964610087905</v>
      </c>
      <c r="AD364" s="415">
        <v>0.16907891397777844</v>
      </c>
    </row>
    <row r="365" spans="1:30" s="376" customFormat="1" x14ac:dyDescent="0.2">
      <c r="A365" s="418"/>
      <c r="B365" s="417" t="s">
        <v>904</v>
      </c>
      <c r="C365" s="310" t="s">
        <v>571</v>
      </c>
      <c r="D365" s="310" t="s">
        <v>541</v>
      </c>
      <c r="E365" s="322">
        <v>2.5</v>
      </c>
      <c r="F365" s="322">
        <v>2.4</v>
      </c>
      <c r="G365" s="322">
        <v>1.5</v>
      </c>
      <c r="H365" s="322">
        <v>3.9</v>
      </c>
      <c r="I365" s="415">
        <v>0</v>
      </c>
      <c r="J365" s="415">
        <v>0</v>
      </c>
      <c r="K365" s="415">
        <v>0</v>
      </c>
      <c r="L365" s="322">
        <v>0</v>
      </c>
      <c r="M365" s="416">
        <v>0</v>
      </c>
      <c r="N365" s="416">
        <v>0</v>
      </c>
      <c r="O365" s="415">
        <v>0</v>
      </c>
      <c r="P365" s="415">
        <v>0</v>
      </c>
      <c r="Q365" s="416">
        <v>3</v>
      </c>
      <c r="R365" s="416">
        <v>5520</v>
      </c>
      <c r="S365" s="415">
        <v>7.10676602749546E-5</v>
      </c>
      <c r="T365" s="416">
        <v>0</v>
      </c>
      <c r="U365" s="416">
        <v>0</v>
      </c>
      <c r="V365" s="415">
        <v>0</v>
      </c>
      <c r="W365" s="415">
        <v>0</v>
      </c>
      <c r="X365" s="415">
        <v>0</v>
      </c>
      <c r="Y365" s="415">
        <v>0</v>
      </c>
      <c r="Z365" s="310" t="s">
        <v>545</v>
      </c>
      <c r="AA365" s="310" t="s">
        <v>542</v>
      </c>
      <c r="AB365" s="415">
        <v>0</v>
      </c>
      <c r="AC365" s="415">
        <v>0</v>
      </c>
      <c r="AD365" s="415">
        <v>0</v>
      </c>
    </row>
    <row r="366" spans="1:30" s="376" customFormat="1" x14ac:dyDescent="0.2">
      <c r="A366" s="418"/>
      <c r="B366" s="417" t="s">
        <v>905</v>
      </c>
      <c r="C366" s="310" t="s">
        <v>556</v>
      </c>
      <c r="D366" s="310" t="s">
        <v>541</v>
      </c>
      <c r="E366" s="322">
        <v>1536</v>
      </c>
      <c r="F366" s="322">
        <v>4.9800000000000004</v>
      </c>
      <c r="G366" s="322">
        <v>1.88</v>
      </c>
      <c r="H366" s="322">
        <v>6.86</v>
      </c>
      <c r="I366" s="415">
        <v>4.6223283654796683</v>
      </c>
      <c r="J366" s="415">
        <v>1.2708212232387017</v>
      </c>
      <c r="K366" s="415">
        <v>0.52370872163351534</v>
      </c>
      <c r="L366" s="322">
        <v>2</v>
      </c>
      <c r="M366" s="416">
        <v>70540.686900000001</v>
      </c>
      <c r="N366" s="416">
        <v>70540.686900000001</v>
      </c>
      <c r="O366" s="415">
        <v>2.5113148212377979E-4</v>
      </c>
      <c r="P366" s="415">
        <v>2.5113148212377979E-4</v>
      </c>
      <c r="Q366" s="416">
        <v>1</v>
      </c>
      <c r="R366" s="416">
        <v>29070</v>
      </c>
      <c r="S366" s="415">
        <v>1.5912976105044181E-4</v>
      </c>
      <c r="T366" s="416">
        <v>2</v>
      </c>
      <c r="U366" s="416">
        <v>0</v>
      </c>
      <c r="V366" s="415">
        <v>4.6672913411008226E-3</v>
      </c>
      <c r="W366" s="415">
        <v>4.6672913411008226E-3</v>
      </c>
      <c r="X366" s="415">
        <v>0</v>
      </c>
      <c r="Y366" s="415">
        <v>0</v>
      </c>
      <c r="Z366" s="310" t="s">
        <v>542</v>
      </c>
      <c r="AA366" s="310" t="s">
        <v>542</v>
      </c>
      <c r="AB366" s="415">
        <v>1.6603025726090392</v>
      </c>
      <c r="AC366" s="415">
        <v>1.2708212232387017</v>
      </c>
      <c r="AD366" s="415">
        <v>0.52370872163351534</v>
      </c>
    </row>
    <row r="367" spans="1:30" s="376" customFormat="1" x14ac:dyDescent="0.2">
      <c r="A367" s="418"/>
      <c r="B367" s="417" t="s">
        <v>906</v>
      </c>
      <c r="C367" s="310" t="s">
        <v>556</v>
      </c>
      <c r="D367" s="310" t="s">
        <v>541</v>
      </c>
      <c r="E367" s="322">
        <v>3121</v>
      </c>
      <c r="F367" s="322">
        <v>16.2</v>
      </c>
      <c r="G367" s="322">
        <v>7.75</v>
      </c>
      <c r="H367" s="322">
        <v>23.95</v>
      </c>
      <c r="I367" s="415">
        <v>8.2497104110398105</v>
      </c>
      <c r="J367" s="415">
        <v>6.7269468464262054</v>
      </c>
      <c r="K367" s="415">
        <v>0.8309054405292321</v>
      </c>
      <c r="L367" s="322">
        <v>16</v>
      </c>
      <c r="M367" s="416">
        <v>467458.62039999996</v>
      </c>
      <c r="N367" s="416">
        <v>467458.62039999996</v>
      </c>
      <c r="O367" s="415">
        <v>1.1229061111235564E-2</v>
      </c>
      <c r="P367" s="415">
        <v>1.1229061111235564E-2</v>
      </c>
      <c r="Q367" s="416">
        <v>0</v>
      </c>
      <c r="R367" s="416">
        <v>57740</v>
      </c>
      <c r="S367" s="415">
        <v>2.981751833275269E-4</v>
      </c>
      <c r="T367" s="416">
        <v>5</v>
      </c>
      <c r="U367" s="416">
        <v>2</v>
      </c>
      <c r="V367" s="415">
        <v>2.4195448425349216E-2</v>
      </c>
      <c r="W367" s="415">
        <v>2.4195448425349216E-2</v>
      </c>
      <c r="X367" s="415">
        <v>4.5127964274596193E-3</v>
      </c>
      <c r="Y367" s="415">
        <v>4.5127964274596193E-3</v>
      </c>
      <c r="Z367" s="310" t="s">
        <v>542</v>
      </c>
      <c r="AA367" s="310" t="s">
        <v>545</v>
      </c>
      <c r="AB367" s="415">
        <v>2.6947584481036375</v>
      </c>
      <c r="AC367" s="415">
        <v>6.7269468464262054</v>
      </c>
      <c r="AD367" s="415">
        <v>0.8309054405292321</v>
      </c>
    </row>
    <row r="368" spans="1:30" s="376" customFormat="1" x14ac:dyDescent="0.2">
      <c r="A368" s="418"/>
      <c r="B368" s="417" t="s">
        <v>907</v>
      </c>
      <c r="C368" s="310" t="s">
        <v>556</v>
      </c>
      <c r="D368" s="310" t="s">
        <v>541</v>
      </c>
      <c r="E368" s="322">
        <v>2492</v>
      </c>
      <c r="F368" s="322">
        <v>10.14</v>
      </c>
      <c r="G368" s="322">
        <v>3.48</v>
      </c>
      <c r="H368" s="322">
        <v>13.620000000000001</v>
      </c>
      <c r="I368" s="415">
        <v>7.9512822934640601</v>
      </c>
      <c r="J368" s="415">
        <v>0.50729509311708054</v>
      </c>
      <c r="K368" s="415">
        <v>0.84656884186631098</v>
      </c>
      <c r="L368" s="322">
        <v>8</v>
      </c>
      <c r="M368" s="416">
        <v>22920.802599999999</v>
      </c>
      <c r="N368" s="416">
        <v>22920.802599999999</v>
      </c>
      <c r="O368" s="415">
        <v>3.2817809555664906E-4</v>
      </c>
      <c r="P368" s="415">
        <v>3.2817809555664906E-4</v>
      </c>
      <c r="Q368" s="416">
        <v>2</v>
      </c>
      <c r="R368" s="416">
        <v>38250</v>
      </c>
      <c r="S368" s="415">
        <v>1.9775348946074323E-4</v>
      </c>
      <c r="T368" s="416">
        <v>3</v>
      </c>
      <c r="U368" s="416">
        <v>2</v>
      </c>
      <c r="V368" s="415">
        <v>1.1522230659361117E-2</v>
      </c>
      <c r="W368" s="415">
        <v>1.1522230659361117E-2</v>
      </c>
      <c r="X368" s="415">
        <v>3.1625108822354794E-3</v>
      </c>
      <c r="Y368" s="415">
        <v>3.1625108822354794E-3</v>
      </c>
      <c r="Z368" s="310" t="s">
        <v>542</v>
      </c>
      <c r="AA368" s="310" t="s">
        <v>542</v>
      </c>
      <c r="AB368" s="415">
        <v>3.3092542022444662</v>
      </c>
      <c r="AC368" s="415">
        <v>0.50729509311708054</v>
      </c>
      <c r="AD368" s="415">
        <v>0.84656884186631098</v>
      </c>
    </row>
    <row r="369" spans="1:30" s="376" customFormat="1" x14ac:dyDescent="0.2">
      <c r="A369" s="418"/>
      <c r="B369" s="417" t="s">
        <v>908</v>
      </c>
      <c r="C369" s="310" t="s">
        <v>556</v>
      </c>
      <c r="D369" s="310" t="s">
        <v>541</v>
      </c>
      <c r="E369" s="322">
        <v>3033</v>
      </c>
      <c r="F369" s="322">
        <v>11.29</v>
      </c>
      <c r="G369" s="322">
        <v>3.03</v>
      </c>
      <c r="H369" s="322">
        <v>14.319999999999999</v>
      </c>
      <c r="I369" s="415">
        <v>8.990863821170235</v>
      </c>
      <c r="J369" s="415">
        <v>5.8266524735654324</v>
      </c>
      <c r="K369" s="415">
        <v>3.8223526315286707</v>
      </c>
      <c r="L369" s="322">
        <v>12</v>
      </c>
      <c r="M369" s="416">
        <v>336762.24790000002</v>
      </c>
      <c r="N369" s="416">
        <v>82724.959999999992</v>
      </c>
      <c r="O369" s="415">
        <v>9.4609440720687873E-3</v>
      </c>
      <c r="P369" s="415">
        <v>4.1942124660400868E-3</v>
      </c>
      <c r="Q369" s="416">
        <v>0</v>
      </c>
      <c r="R369" s="416">
        <v>220920</v>
      </c>
      <c r="S369" s="415">
        <v>1.3750047314067303E-3</v>
      </c>
      <c r="T369" s="416">
        <v>1</v>
      </c>
      <c r="U369" s="416">
        <v>0</v>
      </c>
      <c r="V369" s="415">
        <v>1.5202299502294636E-3</v>
      </c>
      <c r="W369" s="415">
        <v>1.5202299502294636E-3</v>
      </c>
      <c r="X369" s="415">
        <v>0</v>
      </c>
      <c r="Y369" s="415">
        <v>0</v>
      </c>
      <c r="Z369" s="310" t="s">
        <v>542</v>
      </c>
      <c r="AA369" s="310" t="s">
        <v>542</v>
      </c>
      <c r="AB369" s="415">
        <v>3.1486136695889346</v>
      </c>
      <c r="AC369" s="415">
        <v>5.8266524735654324</v>
      </c>
      <c r="AD369" s="415">
        <v>3.8223526315286707</v>
      </c>
    </row>
    <row r="370" spans="1:30" s="376" customFormat="1" x14ac:dyDescent="0.2">
      <c r="A370" s="418"/>
      <c r="B370" s="417" t="s">
        <v>909</v>
      </c>
      <c r="C370" s="310" t="s">
        <v>556</v>
      </c>
      <c r="D370" s="310" t="s">
        <v>541</v>
      </c>
      <c r="E370" s="322">
        <v>2708</v>
      </c>
      <c r="F370" s="322">
        <v>11.47</v>
      </c>
      <c r="G370" s="322">
        <v>1.47</v>
      </c>
      <c r="H370" s="322">
        <v>12.940000000000001</v>
      </c>
      <c r="I370" s="415">
        <v>7.0673516400249916</v>
      </c>
      <c r="J370" s="415">
        <v>3.803068761696629</v>
      </c>
      <c r="K370" s="415">
        <v>6.5372783061599007</v>
      </c>
      <c r="L370" s="322">
        <v>8</v>
      </c>
      <c r="M370" s="416">
        <v>235635.36910000001</v>
      </c>
      <c r="N370" s="416">
        <v>234314.21910000002</v>
      </c>
      <c r="O370" s="415">
        <v>7.1108446932155881E-3</v>
      </c>
      <c r="P370" s="415">
        <v>7.1092997440791762E-3</v>
      </c>
      <c r="Q370" s="416">
        <v>0</v>
      </c>
      <c r="R370" s="416">
        <v>405045</v>
      </c>
      <c r="S370" s="415">
        <v>1.4692466287278658E-3</v>
      </c>
      <c r="T370" s="416">
        <v>0</v>
      </c>
      <c r="U370" s="416">
        <v>1</v>
      </c>
      <c r="V370" s="415">
        <v>0</v>
      </c>
      <c r="W370" s="415">
        <v>0</v>
      </c>
      <c r="X370" s="415">
        <v>1.9203717765601861E-3</v>
      </c>
      <c r="Y370" s="415">
        <v>1.9203717765601861E-3</v>
      </c>
      <c r="Z370" s="310" t="s">
        <v>542</v>
      </c>
      <c r="AA370" s="310" t="s">
        <v>542</v>
      </c>
      <c r="AB370" s="415">
        <v>2.6223678336601135</v>
      </c>
      <c r="AC370" s="415">
        <v>3.803068761696629</v>
      </c>
      <c r="AD370" s="415">
        <v>6.5372783061599007</v>
      </c>
    </row>
    <row r="371" spans="1:30" s="376" customFormat="1" x14ac:dyDescent="0.2">
      <c r="A371" s="418"/>
      <c r="B371" s="417" t="s">
        <v>910</v>
      </c>
      <c r="C371" s="310" t="s">
        <v>556</v>
      </c>
      <c r="D371" s="310" t="s">
        <v>541</v>
      </c>
      <c r="E371" s="322">
        <v>3135</v>
      </c>
      <c r="F371" s="322">
        <v>12.38</v>
      </c>
      <c r="G371" s="322">
        <v>1.59</v>
      </c>
      <c r="H371" s="322">
        <v>13.97</v>
      </c>
      <c r="I371" s="415">
        <v>7.4805762243783924</v>
      </c>
      <c r="J371" s="415">
        <v>0.47145887413608623</v>
      </c>
      <c r="K371" s="415">
        <v>1.0567752304956439</v>
      </c>
      <c r="L371" s="322">
        <v>4</v>
      </c>
      <c r="M371" s="416">
        <v>32592.990700000002</v>
      </c>
      <c r="N371" s="416">
        <v>32592.990700000002</v>
      </c>
      <c r="O371" s="415">
        <v>6.1084198955459884E-4</v>
      </c>
      <c r="P371" s="415">
        <v>6.1084198955459884E-4</v>
      </c>
      <c r="Q371" s="416">
        <v>15</v>
      </c>
      <c r="R371" s="416">
        <v>73057.2</v>
      </c>
      <c r="S371" s="415">
        <v>2.8118074282699427E-4</v>
      </c>
      <c r="T371" s="416">
        <v>3</v>
      </c>
      <c r="U371" s="416">
        <v>0</v>
      </c>
      <c r="V371" s="415">
        <v>1.4502437543499974E-2</v>
      </c>
      <c r="W371" s="415">
        <v>1.4502437543499974E-2</v>
      </c>
      <c r="X371" s="415">
        <v>0</v>
      </c>
      <c r="Y371" s="415">
        <v>0</v>
      </c>
      <c r="Z371" s="310" t="s">
        <v>542</v>
      </c>
      <c r="AA371" s="310" t="s">
        <v>542</v>
      </c>
      <c r="AB371" s="415">
        <v>2.7208737928120788</v>
      </c>
      <c r="AC371" s="415">
        <v>0.47145887413608623</v>
      </c>
      <c r="AD371" s="415">
        <v>1.0567752304956439</v>
      </c>
    </row>
    <row r="372" spans="1:30" s="376" customFormat="1" x14ac:dyDescent="0.2">
      <c r="A372" s="418"/>
      <c r="B372" s="417" t="s">
        <v>911</v>
      </c>
      <c r="C372" s="310" t="s">
        <v>556</v>
      </c>
      <c r="D372" s="310" t="s">
        <v>541</v>
      </c>
      <c r="E372" s="322">
        <v>3569.5</v>
      </c>
      <c r="F372" s="322">
        <v>9.1199999999999992</v>
      </c>
      <c r="G372" s="322">
        <v>2.4700000000000002</v>
      </c>
      <c r="H372" s="322">
        <v>11.59</v>
      </c>
      <c r="I372" s="415">
        <v>7.5303682582388465</v>
      </c>
      <c r="J372" s="415">
        <v>6.9821865550758231</v>
      </c>
      <c r="K372" s="415">
        <v>2.4980250581016827</v>
      </c>
      <c r="L372" s="322">
        <v>9</v>
      </c>
      <c r="M372" s="416">
        <v>551657.08180000004</v>
      </c>
      <c r="N372" s="416">
        <v>551657.08180000004</v>
      </c>
      <c r="O372" s="415">
        <v>4.7820038144794179E-3</v>
      </c>
      <c r="P372" s="415">
        <v>4.7820038144794179E-3</v>
      </c>
      <c r="Q372" s="416">
        <v>9</v>
      </c>
      <c r="R372" s="416">
        <v>197367</v>
      </c>
      <c r="S372" s="415">
        <v>8.3272758452609843E-4</v>
      </c>
      <c r="T372" s="416">
        <v>0</v>
      </c>
      <c r="U372" s="416">
        <v>0</v>
      </c>
      <c r="V372" s="415">
        <v>0</v>
      </c>
      <c r="W372" s="415">
        <v>0</v>
      </c>
      <c r="X372" s="415">
        <v>0</v>
      </c>
      <c r="Y372" s="415">
        <v>0</v>
      </c>
      <c r="Z372" s="310" t="s">
        <v>542</v>
      </c>
      <c r="AA372" s="310" t="s">
        <v>542</v>
      </c>
      <c r="AB372" s="415">
        <v>2.7106964522622192</v>
      </c>
      <c r="AC372" s="415">
        <v>6.9821865550758231</v>
      </c>
      <c r="AD372" s="415">
        <v>2.4980250581016827</v>
      </c>
    </row>
    <row r="373" spans="1:30" s="376" customFormat="1" x14ac:dyDescent="0.2">
      <c r="A373" s="418"/>
      <c r="B373" s="417" t="s">
        <v>912</v>
      </c>
      <c r="C373" s="310" t="s">
        <v>556</v>
      </c>
      <c r="D373" s="310" t="s">
        <v>541</v>
      </c>
      <c r="E373" s="322">
        <v>762</v>
      </c>
      <c r="F373" s="322">
        <v>2.84</v>
      </c>
      <c r="G373" s="322">
        <v>3.84</v>
      </c>
      <c r="H373" s="322">
        <v>6.68</v>
      </c>
      <c r="I373" s="415">
        <v>6.0009221487110915</v>
      </c>
      <c r="J373" s="415">
        <v>10.127869385162356</v>
      </c>
      <c r="K373" s="415">
        <v>4.5103254971007951</v>
      </c>
      <c r="L373" s="322">
        <v>5</v>
      </c>
      <c r="M373" s="416">
        <v>226389.82310000001</v>
      </c>
      <c r="N373" s="416">
        <v>7811.0883999999996</v>
      </c>
      <c r="O373" s="415">
        <v>2.8970268226344315E-3</v>
      </c>
      <c r="P373" s="415">
        <v>1.0684868227425782E-4</v>
      </c>
      <c r="Q373" s="416">
        <v>5</v>
      </c>
      <c r="R373" s="416">
        <v>100820</v>
      </c>
      <c r="S373" s="415">
        <v>2.5337165837157726E-4</v>
      </c>
      <c r="T373" s="416">
        <v>2</v>
      </c>
      <c r="U373" s="416">
        <v>0</v>
      </c>
      <c r="V373" s="415">
        <v>1.8477591671488196E-3</v>
      </c>
      <c r="W373" s="415">
        <v>1.174161343673163E-3</v>
      </c>
      <c r="X373" s="415">
        <v>0</v>
      </c>
      <c r="Y373" s="415">
        <v>0</v>
      </c>
      <c r="Z373" s="310" t="s">
        <v>545</v>
      </c>
      <c r="AA373" s="310" t="s">
        <v>542</v>
      </c>
      <c r="AB373" s="415">
        <v>2.0453489558366234</v>
      </c>
      <c r="AC373" s="415">
        <v>10.127869385162356</v>
      </c>
      <c r="AD373" s="415">
        <v>4.5103254971007951</v>
      </c>
    </row>
    <row r="374" spans="1:30" s="376" customFormat="1" x14ac:dyDescent="0.2">
      <c r="A374" s="418"/>
      <c r="B374" s="417" t="s">
        <v>913</v>
      </c>
      <c r="C374" s="310" t="s">
        <v>556</v>
      </c>
      <c r="D374" s="310" t="s">
        <v>541</v>
      </c>
      <c r="E374" s="322">
        <v>2531</v>
      </c>
      <c r="F374" s="322">
        <v>8.86</v>
      </c>
      <c r="G374" s="322">
        <v>2.25</v>
      </c>
      <c r="H374" s="322">
        <v>11.11</v>
      </c>
      <c r="I374" s="415">
        <v>8.5791074337236868</v>
      </c>
      <c r="J374" s="415">
        <v>7.2286571454781621</v>
      </c>
      <c r="K374" s="415">
        <v>0.29567373386610041</v>
      </c>
      <c r="L374" s="322">
        <v>10</v>
      </c>
      <c r="M374" s="416">
        <v>350830.04730000003</v>
      </c>
      <c r="N374" s="416">
        <v>84217.29359999999</v>
      </c>
      <c r="O374" s="415">
        <v>1.1603773074780947E-2</v>
      </c>
      <c r="P374" s="415">
        <v>4.215826304458492E-3</v>
      </c>
      <c r="Q374" s="416">
        <v>2</v>
      </c>
      <c r="R374" s="416">
        <v>14350</v>
      </c>
      <c r="S374" s="415">
        <v>6.1797965456482262E-5</v>
      </c>
      <c r="T374" s="416">
        <v>0</v>
      </c>
      <c r="U374" s="416">
        <v>0</v>
      </c>
      <c r="V374" s="415">
        <v>0</v>
      </c>
      <c r="W374" s="415">
        <v>0</v>
      </c>
      <c r="X374" s="415">
        <v>0</v>
      </c>
      <c r="Y374" s="415">
        <v>0</v>
      </c>
      <c r="Z374" s="310" t="s">
        <v>542</v>
      </c>
      <c r="AA374" s="310" t="s">
        <v>542</v>
      </c>
      <c r="AB374" s="415">
        <v>3.1289904686345649</v>
      </c>
      <c r="AC374" s="415">
        <v>7.2286571454781621</v>
      </c>
      <c r="AD374" s="415">
        <v>0.29567373386610041</v>
      </c>
    </row>
    <row r="375" spans="1:30" s="376" customFormat="1" x14ac:dyDescent="0.2">
      <c r="A375" s="418"/>
      <c r="B375" s="417" t="s">
        <v>914</v>
      </c>
      <c r="C375" s="310" t="s">
        <v>556</v>
      </c>
      <c r="D375" s="310" t="s">
        <v>541</v>
      </c>
      <c r="E375" s="322">
        <v>1</v>
      </c>
      <c r="F375" s="322">
        <v>0</v>
      </c>
      <c r="G375" s="322">
        <v>2.64</v>
      </c>
      <c r="H375" s="322">
        <v>2.64</v>
      </c>
      <c r="I375" s="415">
        <v>2.0137205123002895</v>
      </c>
      <c r="J375" s="415">
        <v>0</v>
      </c>
      <c r="K375" s="415">
        <v>0</v>
      </c>
      <c r="L375" s="322">
        <v>0</v>
      </c>
      <c r="M375" s="416">
        <v>0</v>
      </c>
      <c r="N375" s="416">
        <v>0</v>
      </c>
      <c r="O375" s="415">
        <v>0</v>
      </c>
      <c r="P375" s="415">
        <v>0</v>
      </c>
      <c r="Q375" s="416">
        <v>4</v>
      </c>
      <c r="R375" s="416">
        <v>0</v>
      </c>
      <c r="S375" s="415">
        <v>0</v>
      </c>
      <c r="T375" s="416">
        <v>0</v>
      </c>
      <c r="U375" s="416">
        <v>0</v>
      </c>
      <c r="V375" s="415">
        <v>0</v>
      </c>
      <c r="W375" s="415">
        <v>0</v>
      </c>
      <c r="X375" s="415">
        <v>0</v>
      </c>
      <c r="Y375" s="415">
        <v>0</v>
      </c>
      <c r="Z375" s="310" t="s">
        <v>542</v>
      </c>
      <c r="AA375" s="310" t="s">
        <v>542</v>
      </c>
      <c r="AB375" s="415">
        <v>0.6263187151523516</v>
      </c>
      <c r="AC375" s="415">
        <v>0</v>
      </c>
      <c r="AD375" s="415">
        <v>0</v>
      </c>
    </row>
    <row r="376" spans="1:30" s="376" customFormat="1" x14ac:dyDescent="0.2">
      <c r="A376" s="418"/>
      <c r="B376" s="417" t="s">
        <v>915</v>
      </c>
      <c r="C376" s="310" t="s">
        <v>556</v>
      </c>
      <c r="D376" s="310" t="s">
        <v>541</v>
      </c>
      <c r="E376" s="322">
        <v>1364</v>
      </c>
      <c r="F376" s="322">
        <v>5.62</v>
      </c>
      <c r="G376" s="322">
        <v>0.71</v>
      </c>
      <c r="H376" s="322">
        <v>6.33</v>
      </c>
      <c r="I376" s="415">
        <v>3.5154574924485265</v>
      </c>
      <c r="J376" s="415">
        <v>3.5192920279780028E-2</v>
      </c>
      <c r="K376" s="415">
        <v>0.92492893895050399</v>
      </c>
      <c r="L376" s="322">
        <v>1</v>
      </c>
      <c r="M376" s="416">
        <v>2974.6961000000001</v>
      </c>
      <c r="N376" s="416">
        <v>2974.6961000000001</v>
      </c>
      <c r="O376" s="415">
        <v>4.0910253132191253E-5</v>
      </c>
      <c r="P376" s="415">
        <v>4.0910253132191253E-5</v>
      </c>
      <c r="Q376" s="416">
        <v>7</v>
      </c>
      <c r="R376" s="416">
        <v>78180</v>
      </c>
      <c r="S376" s="415">
        <v>4.6193979178720489E-4</v>
      </c>
      <c r="T376" s="416">
        <v>1</v>
      </c>
      <c r="U376" s="416">
        <v>0</v>
      </c>
      <c r="V376" s="415">
        <v>2.0887712324291004E-3</v>
      </c>
      <c r="W376" s="415">
        <v>2.0887712324291004E-3</v>
      </c>
      <c r="X376" s="415">
        <v>0</v>
      </c>
      <c r="Y376" s="415">
        <v>0</v>
      </c>
      <c r="Z376" s="310" t="s">
        <v>542</v>
      </c>
      <c r="AA376" s="310" t="s">
        <v>542</v>
      </c>
      <c r="AB376" s="415">
        <v>0.96822952626898495</v>
      </c>
      <c r="AC376" s="415">
        <v>3.5192920279780028E-2</v>
      </c>
      <c r="AD376" s="415">
        <v>0.92492893895050399</v>
      </c>
    </row>
    <row r="377" spans="1:30" s="376" customFormat="1" x14ac:dyDescent="0.2">
      <c r="A377" s="418"/>
      <c r="B377" s="417" t="s">
        <v>916</v>
      </c>
      <c r="C377" s="310" t="s">
        <v>556</v>
      </c>
      <c r="D377" s="310" t="s">
        <v>541</v>
      </c>
      <c r="E377" s="322">
        <v>1191</v>
      </c>
      <c r="F377" s="322">
        <v>3.27</v>
      </c>
      <c r="G377" s="322">
        <v>1.64</v>
      </c>
      <c r="H377" s="322">
        <v>4.91</v>
      </c>
      <c r="I377" s="415">
        <v>4.4884072084761932</v>
      </c>
      <c r="J377" s="415">
        <v>6.8321289060977411E-2</v>
      </c>
      <c r="K377" s="415">
        <v>1.5772787809058963</v>
      </c>
      <c r="L377" s="322">
        <v>2</v>
      </c>
      <c r="M377" s="416">
        <v>2776.3341999999998</v>
      </c>
      <c r="N377" s="416">
        <v>2776.3341999999998</v>
      </c>
      <c r="O377" s="415">
        <v>5.4227714688063187E-5</v>
      </c>
      <c r="P377" s="415">
        <v>5.4227714688063187E-5</v>
      </c>
      <c r="Q377" s="416">
        <v>2</v>
      </c>
      <c r="R377" s="416">
        <v>64095</v>
      </c>
      <c r="S377" s="415">
        <v>3.6924284360248148E-4</v>
      </c>
      <c r="T377" s="416">
        <v>0</v>
      </c>
      <c r="U377" s="416">
        <v>0</v>
      </c>
      <c r="V377" s="415">
        <v>0</v>
      </c>
      <c r="W377" s="415">
        <v>0</v>
      </c>
      <c r="X377" s="415">
        <v>0</v>
      </c>
      <c r="Y377" s="415">
        <v>0</v>
      </c>
      <c r="Z377" s="310" t="s">
        <v>542</v>
      </c>
      <c r="AA377" s="310" t="s">
        <v>542</v>
      </c>
      <c r="AB377" s="415">
        <v>1.7585200356273556</v>
      </c>
      <c r="AC377" s="415">
        <v>6.8321289060977411E-2</v>
      </c>
      <c r="AD377" s="415">
        <v>1.5772787809058963</v>
      </c>
    </row>
    <row r="378" spans="1:30" s="376" customFormat="1" x14ac:dyDescent="0.2">
      <c r="A378" s="418"/>
      <c r="B378" s="417" t="s">
        <v>917</v>
      </c>
      <c r="C378" s="310" t="s">
        <v>556</v>
      </c>
      <c r="D378" s="310" t="s">
        <v>541</v>
      </c>
      <c r="E378" s="322">
        <v>2006</v>
      </c>
      <c r="F378" s="322">
        <v>5.54</v>
      </c>
      <c r="G378" s="322">
        <v>1.28</v>
      </c>
      <c r="H378" s="322">
        <v>6.82</v>
      </c>
      <c r="I378" s="415">
        <v>5.1463712115208251</v>
      </c>
      <c r="J378" s="415">
        <v>6.0956755166398723E-2</v>
      </c>
      <c r="K378" s="415">
        <v>4.7976432613015909</v>
      </c>
      <c r="L378" s="322">
        <v>0</v>
      </c>
      <c r="M378" s="416">
        <v>3883.8998000000001</v>
      </c>
      <c r="N378" s="416">
        <v>3883.8998000000001</v>
      </c>
      <c r="O378" s="415">
        <v>3.3988881001065239E-5</v>
      </c>
      <c r="P378" s="415">
        <v>3.3988881001065239E-5</v>
      </c>
      <c r="Q378" s="416">
        <v>16</v>
      </c>
      <c r="R378" s="416">
        <v>305685</v>
      </c>
      <c r="S378" s="415">
        <v>1.8879278446955331E-3</v>
      </c>
      <c r="T378" s="416">
        <v>0</v>
      </c>
      <c r="U378" s="416">
        <v>0</v>
      </c>
      <c r="V378" s="415">
        <v>0</v>
      </c>
      <c r="W378" s="415">
        <v>0</v>
      </c>
      <c r="X378" s="415">
        <v>0</v>
      </c>
      <c r="Y378" s="415">
        <v>0</v>
      </c>
      <c r="Z378" s="310" t="s">
        <v>542</v>
      </c>
      <c r="AA378" s="310" t="s">
        <v>542</v>
      </c>
      <c r="AB378" s="415">
        <v>1.8890175930459767</v>
      </c>
      <c r="AC378" s="415">
        <v>6.0956755166398723E-2</v>
      </c>
      <c r="AD378" s="415">
        <v>4.7976432613015909</v>
      </c>
    </row>
    <row r="379" spans="1:30" s="376" customFormat="1" x14ac:dyDescent="0.2">
      <c r="A379" s="418"/>
      <c r="B379" s="417" t="s">
        <v>918</v>
      </c>
      <c r="C379" s="310" t="s">
        <v>556</v>
      </c>
      <c r="D379" s="310" t="s">
        <v>541</v>
      </c>
      <c r="E379" s="322">
        <v>376</v>
      </c>
      <c r="F379" s="322">
        <v>1.93</v>
      </c>
      <c r="G379" s="322">
        <v>0.52</v>
      </c>
      <c r="H379" s="322">
        <v>2.4500000000000002</v>
      </c>
      <c r="I379" s="415">
        <v>2.8919127398337396</v>
      </c>
      <c r="J379" s="415">
        <v>7.2036871195122545E-2</v>
      </c>
      <c r="K379" s="415">
        <v>2.3988174667539764E-2</v>
      </c>
      <c r="L379" s="322">
        <v>0</v>
      </c>
      <c r="M379" s="416">
        <v>1261.2666999999999</v>
      </c>
      <c r="N379" s="416">
        <v>1261.2666999999999</v>
      </c>
      <c r="O379" s="415">
        <v>1.2359593091296452E-5</v>
      </c>
      <c r="P379" s="415">
        <v>1.2359593091296452E-5</v>
      </c>
      <c r="Q379" s="416">
        <v>0</v>
      </c>
      <c r="R379" s="416">
        <v>420</v>
      </c>
      <c r="S379" s="415">
        <v>2.1629287909768789E-5</v>
      </c>
      <c r="T379" s="416">
        <v>1</v>
      </c>
      <c r="U379" s="416">
        <v>0</v>
      </c>
      <c r="V379" s="415">
        <v>4.3413070733178789E-4</v>
      </c>
      <c r="W379" s="415">
        <v>4.3413070733178789E-4</v>
      </c>
      <c r="X379" s="415">
        <v>0</v>
      </c>
      <c r="Y379" s="415">
        <v>0</v>
      </c>
      <c r="Z379" s="310" t="s">
        <v>542</v>
      </c>
      <c r="AA379" s="310" t="s">
        <v>542</v>
      </c>
      <c r="AB379" s="415">
        <v>1.2885076678564216</v>
      </c>
      <c r="AC379" s="415">
        <v>7.2036871195122545E-2</v>
      </c>
      <c r="AD379" s="415">
        <v>2.3988174667539764E-2</v>
      </c>
    </row>
    <row r="380" spans="1:30" s="376" customFormat="1" x14ac:dyDescent="0.2">
      <c r="A380" s="418"/>
      <c r="B380" s="417" t="s">
        <v>919</v>
      </c>
      <c r="C380" s="310" t="s">
        <v>556</v>
      </c>
      <c r="D380" s="310" t="s">
        <v>541</v>
      </c>
      <c r="E380" s="322">
        <v>162.5</v>
      </c>
      <c r="F380" s="322">
        <v>0.9</v>
      </c>
      <c r="G380" s="322">
        <v>0.53</v>
      </c>
      <c r="H380" s="322">
        <v>1.4300000000000002</v>
      </c>
      <c r="I380" s="415">
        <v>2.7029521308983924</v>
      </c>
      <c r="J380" s="415">
        <v>0</v>
      </c>
      <c r="K380" s="415">
        <v>0</v>
      </c>
      <c r="L380" s="322">
        <v>0</v>
      </c>
      <c r="M380" s="416">
        <v>0</v>
      </c>
      <c r="N380" s="416">
        <v>0</v>
      </c>
      <c r="O380" s="415">
        <v>0</v>
      </c>
      <c r="P380" s="415">
        <v>0</v>
      </c>
      <c r="Q380" s="416">
        <v>7</v>
      </c>
      <c r="R380" s="416">
        <v>0</v>
      </c>
      <c r="S380" s="415">
        <v>0</v>
      </c>
      <c r="T380" s="416">
        <v>0</v>
      </c>
      <c r="U380" s="416">
        <v>0</v>
      </c>
      <c r="V380" s="415">
        <v>0</v>
      </c>
      <c r="W380" s="415">
        <v>0</v>
      </c>
      <c r="X380" s="415">
        <v>0</v>
      </c>
      <c r="Y380" s="415">
        <v>0</v>
      </c>
      <c r="Z380" s="310" t="s">
        <v>542</v>
      </c>
      <c r="AA380" s="310" t="s">
        <v>542</v>
      </c>
      <c r="AB380" s="415">
        <v>0.99157164790203656</v>
      </c>
      <c r="AC380" s="415">
        <v>0</v>
      </c>
      <c r="AD380" s="415">
        <v>0</v>
      </c>
    </row>
    <row r="381" spans="1:30" s="376" customFormat="1" x14ac:dyDescent="0.2">
      <c r="A381" s="418"/>
      <c r="B381" s="417" t="s">
        <v>920</v>
      </c>
      <c r="C381" s="310" t="s">
        <v>556</v>
      </c>
      <c r="D381" s="310" t="s">
        <v>541</v>
      </c>
      <c r="E381" s="322">
        <v>2403</v>
      </c>
      <c r="F381" s="322">
        <v>8.17</v>
      </c>
      <c r="G381" s="322">
        <v>0.82</v>
      </c>
      <c r="H381" s="322">
        <v>8.99</v>
      </c>
      <c r="I381" s="415">
        <v>4.3213371042205617</v>
      </c>
      <c r="J381" s="415">
        <v>6.6120753473004307E-2</v>
      </c>
      <c r="K381" s="415">
        <v>2.6462522458910889</v>
      </c>
      <c r="L381" s="322">
        <v>2</v>
      </c>
      <c r="M381" s="416">
        <v>7300.0748000000003</v>
      </c>
      <c r="N381" s="416">
        <v>7300.0748000000003</v>
      </c>
      <c r="O381" s="415">
        <v>8.4369672339462402E-5</v>
      </c>
      <c r="P381" s="415">
        <v>8.4369672339462402E-5</v>
      </c>
      <c r="Q381" s="416">
        <v>1</v>
      </c>
      <c r="R381" s="416">
        <v>292160</v>
      </c>
      <c r="S381" s="415">
        <v>1.3719148331339062E-3</v>
      </c>
      <c r="T381" s="416">
        <v>0</v>
      </c>
      <c r="U381" s="416">
        <v>0</v>
      </c>
      <c r="V381" s="415">
        <v>0</v>
      </c>
      <c r="W381" s="415">
        <v>0</v>
      </c>
      <c r="X381" s="415">
        <v>0</v>
      </c>
      <c r="Y381" s="415">
        <v>0</v>
      </c>
      <c r="Z381" s="310" t="s">
        <v>542</v>
      </c>
      <c r="AA381" s="310" t="s">
        <v>542</v>
      </c>
      <c r="AB381" s="415">
        <v>1.3059167881043852</v>
      </c>
      <c r="AC381" s="415">
        <v>6.6120753473004307E-2</v>
      </c>
      <c r="AD381" s="415">
        <v>2.6462522458910889</v>
      </c>
    </row>
    <row r="382" spans="1:30" s="376" customFormat="1" x14ac:dyDescent="0.2">
      <c r="A382" s="418"/>
      <c r="B382" s="417" t="s">
        <v>921</v>
      </c>
      <c r="C382" s="310" t="s">
        <v>556</v>
      </c>
      <c r="D382" s="310" t="s">
        <v>541</v>
      </c>
      <c r="E382" s="322">
        <v>379.5</v>
      </c>
      <c r="F382" s="322">
        <v>0.45</v>
      </c>
      <c r="G382" s="322">
        <v>1.54</v>
      </c>
      <c r="H382" s="322">
        <v>1.99</v>
      </c>
      <c r="I382" s="415">
        <v>4.1598703175295659</v>
      </c>
      <c r="J382" s="415">
        <v>1.5812185319098313E-2</v>
      </c>
      <c r="K382" s="415">
        <v>0</v>
      </c>
      <c r="L382" s="322">
        <v>0</v>
      </c>
      <c r="M382" s="416">
        <v>231.36670000000001</v>
      </c>
      <c r="N382" s="416">
        <v>231.36670000000001</v>
      </c>
      <c r="O382" s="415">
        <v>1.5449491364120565E-6</v>
      </c>
      <c r="P382" s="415">
        <v>1.5449491364120565E-6</v>
      </c>
      <c r="Q382" s="416">
        <v>2</v>
      </c>
      <c r="R382" s="416">
        <v>0</v>
      </c>
      <c r="S382" s="415">
        <v>0</v>
      </c>
      <c r="T382" s="416">
        <v>0</v>
      </c>
      <c r="U382" s="416">
        <v>0</v>
      </c>
      <c r="V382" s="415">
        <v>0</v>
      </c>
      <c r="W382" s="415">
        <v>0</v>
      </c>
      <c r="X382" s="415">
        <v>0</v>
      </c>
      <c r="Y382" s="415">
        <v>0</v>
      </c>
      <c r="Z382" s="310" t="s">
        <v>542</v>
      </c>
      <c r="AA382" s="310" t="s">
        <v>542</v>
      </c>
      <c r="AB382" s="415">
        <v>1.5561593769365627</v>
      </c>
      <c r="AC382" s="415">
        <v>1.5812185319098313E-2</v>
      </c>
      <c r="AD382" s="415">
        <v>0</v>
      </c>
    </row>
    <row r="383" spans="1:30" s="376" customFormat="1" x14ac:dyDescent="0.2">
      <c r="A383" s="418"/>
      <c r="B383" s="417" t="s">
        <v>922</v>
      </c>
      <c r="C383" s="310" t="s">
        <v>556</v>
      </c>
      <c r="D383" s="310" t="s">
        <v>541</v>
      </c>
      <c r="E383" s="322">
        <v>738</v>
      </c>
      <c r="F383" s="322">
        <v>2.27</v>
      </c>
      <c r="G383" s="322">
        <v>0.64</v>
      </c>
      <c r="H383" s="322">
        <v>2.91</v>
      </c>
      <c r="I383" s="415">
        <v>1.5884475259302988</v>
      </c>
      <c r="J383" s="415">
        <v>0.25107026625738144</v>
      </c>
      <c r="K383" s="415">
        <v>0</v>
      </c>
      <c r="L383" s="322">
        <v>4</v>
      </c>
      <c r="M383" s="416">
        <v>20974.480800000001</v>
      </c>
      <c r="N383" s="416">
        <v>13234.066799999999</v>
      </c>
      <c r="O383" s="415">
        <v>3.9797889753974576E-4</v>
      </c>
      <c r="P383" s="415">
        <v>3.3679891173782833E-4</v>
      </c>
      <c r="Q383" s="416">
        <v>0</v>
      </c>
      <c r="R383" s="416">
        <v>0</v>
      </c>
      <c r="S383" s="415">
        <v>0</v>
      </c>
      <c r="T383" s="416">
        <v>1</v>
      </c>
      <c r="U383" s="416">
        <v>0</v>
      </c>
      <c r="V383" s="415">
        <v>1.1618017505818665E-3</v>
      </c>
      <c r="W383" s="415">
        <v>1.1618017505818665E-3</v>
      </c>
      <c r="X383" s="415">
        <v>0</v>
      </c>
      <c r="Y383" s="415">
        <v>0</v>
      </c>
      <c r="Z383" s="310" t="s">
        <v>542</v>
      </c>
      <c r="AA383" s="310" t="s">
        <v>542</v>
      </c>
      <c r="AB383" s="415">
        <v>0.53004369909727878</v>
      </c>
      <c r="AC383" s="415">
        <v>0.25107026625738144</v>
      </c>
      <c r="AD383" s="415">
        <v>0</v>
      </c>
    </row>
    <row r="384" spans="1:30" s="376" customFormat="1" x14ac:dyDescent="0.2">
      <c r="A384" s="418"/>
      <c r="B384" s="417" t="s">
        <v>923</v>
      </c>
      <c r="C384" s="310" t="s">
        <v>556</v>
      </c>
      <c r="D384" s="310" t="s">
        <v>541</v>
      </c>
      <c r="E384" s="322">
        <v>2042.5</v>
      </c>
      <c r="F384" s="322">
        <v>7.78</v>
      </c>
      <c r="G384" s="322">
        <v>1.31</v>
      </c>
      <c r="H384" s="322">
        <v>9.09</v>
      </c>
      <c r="I384" s="415">
        <v>4.2825226717934184</v>
      </c>
      <c r="J384" s="415">
        <v>1.7724263030455111E-2</v>
      </c>
      <c r="K384" s="415">
        <v>3.0820488669664163</v>
      </c>
      <c r="L384" s="322">
        <v>0</v>
      </c>
      <c r="M384" s="416">
        <v>1722.0499000000002</v>
      </c>
      <c r="N384" s="416">
        <v>1722.0499000000002</v>
      </c>
      <c r="O384" s="415">
        <v>2.3174237046180847E-5</v>
      </c>
      <c r="P384" s="415">
        <v>2.3174237046180847E-5</v>
      </c>
      <c r="Q384" s="416">
        <v>1</v>
      </c>
      <c r="R384" s="416">
        <v>299445</v>
      </c>
      <c r="S384" s="415">
        <v>1.5125052045474032E-3</v>
      </c>
      <c r="T384" s="416">
        <v>0</v>
      </c>
      <c r="U384" s="416">
        <v>1</v>
      </c>
      <c r="V384" s="415">
        <v>0</v>
      </c>
      <c r="W384" s="415">
        <v>0</v>
      </c>
      <c r="X384" s="415">
        <v>1.9620854032433117E-3</v>
      </c>
      <c r="Y384" s="415">
        <v>1.9620854032433117E-3</v>
      </c>
      <c r="Z384" s="310" t="s">
        <v>542</v>
      </c>
      <c r="AA384" s="310" t="s">
        <v>542</v>
      </c>
      <c r="AB384" s="415">
        <v>1.2613504605077204</v>
      </c>
      <c r="AC384" s="415">
        <v>1.7724263030455111E-2</v>
      </c>
      <c r="AD384" s="415">
        <v>3.0820488669664163</v>
      </c>
    </row>
    <row r="385" spans="1:30" s="376" customFormat="1" x14ac:dyDescent="0.2">
      <c r="A385" s="418"/>
      <c r="B385" s="417" t="s">
        <v>924</v>
      </c>
      <c r="C385" s="310" t="s">
        <v>556</v>
      </c>
      <c r="D385" s="310" t="s">
        <v>541</v>
      </c>
      <c r="E385" s="322">
        <v>796.5</v>
      </c>
      <c r="F385" s="322">
        <v>3.14</v>
      </c>
      <c r="G385" s="322">
        <v>0.61</v>
      </c>
      <c r="H385" s="322">
        <v>3.75</v>
      </c>
      <c r="I385" s="415">
        <v>6.0582378971974125</v>
      </c>
      <c r="J385" s="415">
        <v>4.0055406235010325E-2</v>
      </c>
      <c r="K385" s="415">
        <v>0</v>
      </c>
      <c r="L385" s="322">
        <v>0</v>
      </c>
      <c r="M385" s="416">
        <v>1185.6499999999999</v>
      </c>
      <c r="N385" s="416">
        <v>1185.6499999999999</v>
      </c>
      <c r="O385" s="415">
        <v>9.2696948184723386E-6</v>
      </c>
      <c r="P385" s="415">
        <v>9.2696948184723386E-6</v>
      </c>
      <c r="Q385" s="416">
        <v>1</v>
      </c>
      <c r="R385" s="416">
        <v>0</v>
      </c>
      <c r="S385" s="415">
        <v>0</v>
      </c>
      <c r="T385" s="416">
        <v>0</v>
      </c>
      <c r="U385" s="416">
        <v>0</v>
      </c>
      <c r="V385" s="415">
        <v>0</v>
      </c>
      <c r="W385" s="415">
        <v>0</v>
      </c>
      <c r="X385" s="415">
        <v>0</v>
      </c>
      <c r="Y385" s="415">
        <v>0</v>
      </c>
      <c r="Z385" s="310" t="s">
        <v>542</v>
      </c>
      <c r="AA385" s="310" t="s">
        <v>542</v>
      </c>
      <c r="AB385" s="415">
        <v>1.614513443234634</v>
      </c>
      <c r="AC385" s="415">
        <v>4.0055406235010325E-2</v>
      </c>
      <c r="AD385" s="415">
        <v>0</v>
      </c>
    </row>
    <row r="386" spans="1:30" s="376" customFormat="1" x14ac:dyDescent="0.2">
      <c r="A386" s="418"/>
      <c r="B386" s="417" t="s">
        <v>925</v>
      </c>
      <c r="C386" s="310" t="s">
        <v>556</v>
      </c>
      <c r="D386" s="310" t="s">
        <v>541</v>
      </c>
      <c r="E386" s="322">
        <v>376</v>
      </c>
      <c r="F386" s="322">
        <v>2.79</v>
      </c>
      <c r="G386" s="322">
        <v>0.38</v>
      </c>
      <c r="H386" s="322">
        <v>3.17</v>
      </c>
      <c r="I386" s="415">
        <v>2.4878842442364766</v>
      </c>
      <c r="J386" s="415">
        <v>1.0716212432343604</v>
      </c>
      <c r="K386" s="415">
        <v>6.319078068301839</v>
      </c>
      <c r="L386" s="322">
        <v>2</v>
      </c>
      <c r="M386" s="416">
        <v>26582.458399999996</v>
      </c>
      <c r="N386" s="416">
        <v>26582.458399999996</v>
      </c>
      <c r="O386" s="415">
        <v>2.4753175063593969E-4</v>
      </c>
      <c r="P386" s="415">
        <v>2.4753175063593969E-4</v>
      </c>
      <c r="Q386" s="416">
        <v>3</v>
      </c>
      <c r="R386" s="416">
        <v>156750</v>
      </c>
      <c r="S386" s="415">
        <v>5.1446806242521476E-4</v>
      </c>
      <c r="T386" s="416">
        <v>0</v>
      </c>
      <c r="U386" s="416">
        <v>0</v>
      </c>
      <c r="V386" s="415">
        <v>0</v>
      </c>
      <c r="W386" s="415">
        <v>0</v>
      </c>
      <c r="X386" s="415">
        <v>0</v>
      </c>
      <c r="Y386" s="415">
        <v>0</v>
      </c>
      <c r="Z386" s="310" t="s">
        <v>545</v>
      </c>
      <c r="AA386" s="310" t="s">
        <v>542</v>
      </c>
      <c r="AB386" s="415">
        <v>0.90946348466277194</v>
      </c>
      <c r="AC386" s="415">
        <v>1.0716212432343604</v>
      </c>
      <c r="AD386" s="415">
        <v>6.319078068301839</v>
      </c>
    </row>
    <row r="387" spans="1:30" s="376" customFormat="1" x14ac:dyDescent="0.2">
      <c r="A387" s="418"/>
      <c r="B387" s="417" t="s">
        <v>926</v>
      </c>
      <c r="C387" s="310" t="s">
        <v>556</v>
      </c>
      <c r="D387" s="310" t="s">
        <v>541</v>
      </c>
      <c r="E387" s="322">
        <v>86</v>
      </c>
      <c r="F387" s="322">
        <v>0.3</v>
      </c>
      <c r="G387" s="322">
        <v>0.88</v>
      </c>
      <c r="H387" s="322">
        <v>1.18</v>
      </c>
      <c r="I387" s="415">
        <v>1.2681383192696292</v>
      </c>
      <c r="J387" s="415">
        <v>0.17093290126381744</v>
      </c>
      <c r="K387" s="415">
        <v>0</v>
      </c>
      <c r="L387" s="322">
        <v>1</v>
      </c>
      <c r="M387" s="416">
        <v>2016.157947985366</v>
      </c>
      <c r="N387" s="416">
        <v>0</v>
      </c>
      <c r="O387" s="415">
        <v>1.4181614154675691E-4</v>
      </c>
      <c r="P387" s="415">
        <v>0</v>
      </c>
      <c r="Q387" s="416">
        <v>12</v>
      </c>
      <c r="R387" s="416">
        <v>0</v>
      </c>
      <c r="S387" s="415">
        <v>0</v>
      </c>
      <c r="T387" s="416">
        <v>0</v>
      </c>
      <c r="U387" s="416">
        <v>0</v>
      </c>
      <c r="V387" s="415">
        <v>0</v>
      </c>
      <c r="W387" s="415">
        <v>0</v>
      </c>
      <c r="X387" s="415">
        <v>0</v>
      </c>
      <c r="Y387" s="415">
        <v>0</v>
      </c>
      <c r="Z387" s="310" t="s">
        <v>542</v>
      </c>
      <c r="AA387" s="310" t="s">
        <v>542</v>
      </c>
      <c r="AB387" s="415">
        <v>0.4374725558593488</v>
      </c>
      <c r="AC387" s="415">
        <v>0.17093290126381744</v>
      </c>
      <c r="AD387" s="415">
        <v>0</v>
      </c>
    </row>
    <row r="388" spans="1:30" s="376" customFormat="1" x14ac:dyDescent="0.2">
      <c r="A388" s="418"/>
      <c r="B388" s="417" t="s">
        <v>927</v>
      </c>
      <c r="C388" s="310" t="s">
        <v>556</v>
      </c>
      <c r="D388" s="310" t="s">
        <v>541</v>
      </c>
      <c r="E388" s="322">
        <v>224</v>
      </c>
      <c r="F388" s="322">
        <v>2.17</v>
      </c>
      <c r="G388" s="322">
        <v>0.96</v>
      </c>
      <c r="H388" s="322">
        <v>3.13</v>
      </c>
      <c r="I388" s="415">
        <v>2.0607247688131474</v>
      </c>
      <c r="J388" s="415">
        <v>0.28295841537477184</v>
      </c>
      <c r="K388" s="415">
        <v>0</v>
      </c>
      <c r="L388" s="322">
        <v>1</v>
      </c>
      <c r="M388" s="416">
        <v>5242.9279197391079</v>
      </c>
      <c r="N388" s="416">
        <v>259.16669999999999</v>
      </c>
      <c r="O388" s="415">
        <v>3.5364665265806593E-4</v>
      </c>
      <c r="P388" s="415">
        <v>3.089898272824113E-6</v>
      </c>
      <c r="Q388" s="416">
        <v>4</v>
      </c>
      <c r="R388" s="416">
        <v>0</v>
      </c>
      <c r="S388" s="415">
        <v>0</v>
      </c>
      <c r="T388" s="416">
        <v>0</v>
      </c>
      <c r="U388" s="416">
        <v>0</v>
      </c>
      <c r="V388" s="415">
        <v>0</v>
      </c>
      <c r="W388" s="415">
        <v>0</v>
      </c>
      <c r="X388" s="415">
        <v>0</v>
      </c>
      <c r="Y388" s="415">
        <v>0</v>
      </c>
      <c r="Z388" s="310" t="s">
        <v>542</v>
      </c>
      <c r="AA388" s="310" t="s">
        <v>542</v>
      </c>
      <c r="AB388" s="415">
        <v>0.72535063629602059</v>
      </c>
      <c r="AC388" s="415">
        <v>0.28295841537477184</v>
      </c>
      <c r="AD388" s="415">
        <v>0</v>
      </c>
    </row>
    <row r="389" spans="1:30" s="376" customFormat="1" x14ac:dyDescent="0.2">
      <c r="A389" s="418"/>
      <c r="B389" s="417" t="s">
        <v>928</v>
      </c>
      <c r="C389" s="310" t="s">
        <v>556</v>
      </c>
      <c r="D389" s="310" t="s">
        <v>541</v>
      </c>
      <c r="E389" s="322">
        <v>178</v>
      </c>
      <c r="F389" s="322">
        <v>1.93</v>
      </c>
      <c r="G389" s="322">
        <v>0.6</v>
      </c>
      <c r="H389" s="322">
        <v>2.5299999999999998</v>
      </c>
      <c r="I389" s="415">
        <v>2.2212234946109359</v>
      </c>
      <c r="J389" s="415">
        <v>0.41763262709813354</v>
      </c>
      <c r="K389" s="415">
        <v>0</v>
      </c>
      <c r="L389" s="322">
        <v>1</v>
      </c>
      <c r="M389" s="416">
        <v>4197.8728161501786</v>
      </c>
      <c r="N389" s="416">
        <v>120.25</v>
      </c>
      <c r="O389" s="415">
        <v>2.8836411181524624E-4</v>
      </c>
      <c r="P389" s="415">
        <v>1.5449491364120565E-6</v>
      </c>
      <c r="Q389" s="416">
        <v>4</v>
      </c>
      <c r="R389" s="416">
        <v>0</v>
      </c>
      <c r="S389" s="415">
        <v>0</v>
      </c>
      <c r="T389" s="416">
        <v>0</v>
      </c>
      <c r="U389" s="416">
        <v>0</v>
      </c>
      <c r="V389" s="415">
        <v>0</v>
      </c>
      <c r="W389" s="415">
        <v>0</v>
      </c>
      <c r="X389" s="415">
        <v>0</v>
      </c>
      <c r="Y389" s="415">
        <v>0</v>
      </c>
      <c r="Z389" s="310" t="s">
        <v>542</v>
      </c>
      <c r="AA389" s="310" t="s">
        <v>542</v>
      </c>
      <c r="AB389" s="415">
        <v>1.0625182450140476</v>
      </c>
      <c r="AC389" s="415">
        <v>0.41763262709813354</v>
      </c>
      <c r="AD389" s="415">
        <v>0</v>
      </c>
    </row>
    <row r="390" spans="1:30" s="376" customFormat="1" x14ac:dyDescent="0.2">
      <c r="A390" s="418"/>
      <c r="B390" s="417" t="s">
        <v>929</v>
      </c>
      <c r="C390" s="310" t="s">
        <v>556</v>
      </c>
      <c r="D390" s="310" t="s">
        <v>541</v>
      </c>
      <c r="E390" s="322">
        <v>506</v>
      </c>
      <c r="F390" s="322">
        <v>2.62</v>
      </c>
      <c r="G390" s="322">
        <v>0.99</v>
      </c>
      <c r="H390" s="322">
        <v>3.6100000000000003</v>
      </c>
      <c r="I390" s="415">
        <v>2.1300748737572603</v>
      </c>
      <c r="J390" s="415">
        <v>0.62774837208151235</v>
      </c>
      <c r="K390" s="415">
        <v>0</v>
      </c>
      <c r="L390" s="322">
        <v>2</v>
      </c>
      <c r="M390" s="416">
        <v>25519.41794575884</v>
      </c>
      <c r="N390" s="416">
        <v>673.78340000000003</v>
      </c>
      <c r="O390" s="415">
        <v>9.4227552680166849E-4</v>
      </c>
      <c r="P390" s="415">
        <v>1.2359593091296452E-5</v>
      </c>
      <c r="Q390" s="416">
        <v>7</v>
      </c>
      <c r="R390" s="416">
        <v>0</v>
      </c>
      <c r="S390" s="415">
        <v>3.089898272824113E-6</v>
      </c>
      <c r="T390" s="416">
        <v>1</v>
      </c>
      <c r="U390" s="416">
        <v>0</v>
      </c>
      <c r="V390" s="415">
        <v>7.9101395784297293E-4</v>
      </c>
      <c r="W390" s="415">
        <v>7.9101395784297293E-4</v>
      </c>
      <c r="X390" s="415">
        <v>0</v>
      </c>
      <c r="Y390" s="415">
        <v>0</v>
      </c>
      <c r="Z390" s="310" t="s">
        <v>542</v>
      </c>
      <c r="AA390" s="310" t="s">
        <v>542</v>
      </c>
      <c r="AB390" s="415">
        <v>0.74682113114425897</v>
      </c>
      <c r="AC390" s="415">
        <v>0.62774837208151235</v>
      </c>
      <c r="AD390" s="415">
        <v>0</v>
      </c>
    </row>
    <row r="391" spans="1:30" s="376" customFormat="1" x14ac:dyDescent="0.2">
      <c r="A391" s="418"/>
      <c r="B391" s="417" t="s">
        <v>930</v>
      </c>
      <c r="C391" s="310" t="s">
        <v>556</v>
      </c>
      <c r="D391" s="310" t="s">
        <v>541</v>
      </c>
      <c r="E391" s="322">
        <v>299</v>
      </c>
      <c r="F391" s="322">
        <v>1.58</v>
      </c>
      <c r="G391" s="322">
        <v>1.24</v>
      </c>
      <c r="H391" s="322">
        <v>2.8200000000000003</v>
      </c>
      <c r="I391" s="415">
        <v>0.63406915963481458</v>
      </c>
      <c r="J391" s="415">
        <v>0.10286401168033085</v>
      </c>
      <c r="K391" s="415">
        <v>0</v>
      </c>
      <c r="L391" s="322">
        <v>1</v>
      </c>
      <c r="M391" s="416">
        <v>7179.667366378625</v>
      </c>
      <c r="N391" s="416">
        <v>519.55010000000004</v>
      </c>
      <c r="O391" s="415">
        <v>4.7465109558774419E-4</v>
      </c>
      <c r="P391" s="415">
        <v>6.179796545648226E-6</v>
      </c>
      <c r="Q391" s="416">
        <v>4</v>
      </c>
      <c r="R391" s="416">
        <v>0</v>
      </c>
      <c r="S391" s="415">
        <v>0</v>
      </c>
      <c r="T391" s="416">
        <v>0</v>
      </c>
      <c r="U391" s="416">
        <v>0</v>
      </c>
      <c r="V391" s="415">
        <v>0</v>
      </c>
      <c r="W391" s="415">
        <v>0</v>
      </c>
      <c r="X391" s="415">
        <v>0</v>
      </c>
      <c r="Y391" s="415">
        <v>0</v>
      </c>
      <c r="Z391" s="310" t="s">
        <v>542</v>
      </c>
      <c r="AA391" s="310" t="s">
        <v>542</v>
      </c>
      <c r="AB391" s="415">
        <v>0.25702867213414271</v>
      </c>
      <c r="AC391" s="415">
        <v>0.10286401168033085</v>
      </c>
      <c r="AD391" s="415">
        <v>0</v>
      </c>
    </row>
    <row r="392" spans="1:30" s="376" customFormat="1" x14ac:dyDescent="0.2">
      <c r="A392" s="418"/>
      <c r="B392" s="417" t="s">
        <v>931</v>
      </c>
      <c r="C392" s="310" t="s">
        <v>556</v>
      </c>
      <c r="D392" s="310" t="s">
        <v>541</v>
      </c>
      <c r="E392" s="322">
        <v>1616</v>
      </c>
      <c r="F392" s="322">
        <v>5.28</v>
      </c>
      <c r="G392" s="322">
        <v>0.61</v>
      </c>
      <c r="H392" s="322">
        <v>5.8900000000000006</v>
      </c>
      <c r="I392" s="415">
        <v>3.4081217330371283</v>
      </c>
      <c r="J392" s="415">
        <v>0.65301975922535815</v>
      </c>
      <c r="K392" s="415">
        <v>0.11958555020414638</v>
      </c>
      <c r="L392" s="322">
        <v>4</v>
      </c>
      <c r="M392" s="416">
        <v>50129.145030106942</v>
      </c>
      <c r="N392" s="416">
        <v>1075.0502999999999</v>
      </c>
      <c r="O392" s="415">
        <v>2.7765821767098786E-3</v>
      </c>
      <c r="P392" s="415">
        <v>1.8987424886504174E-5</v>
      </c>
      <c r="Q392" s="416">
        <v>8</v>
      </c>
      <c r="R392" s="416">
        <v>9180</v>
      </c>
      <c r="S392" s="415">
        <v>5.2528270638009923E-5</v>
      </c>
      <c r="T392" s="416">
        <v>0</v>
      </c>
      <c r="U392" s="416">
        <v>0</v>
      </c>
      <c r="V392" s="415">
        <v>0</v>
      </c>
      <c r="W392" s="415">
        <v>0</v>
      </c>
      <c r="X392" s="415">
        <v>0</v>
      </c>
      <c r="Y392" s="415">
        <v>0</v>
      </c>
      <c r="Z392" s="310" t="s">
        <v>542</v>
      </c>
      <c r="AA392" s="310" t="s">
        <v>542</v>
      </c>
      <c r="AB392" s="415">
        <v>1.2630735237248401</v>
      </c>
      <c r="AC392" s="415">
        <v>0.65301975922535815</v>
      </c>
      <c r="AD392" s="415">
        <v>0.11958555020414638</v>
      </c>
    </row>
    <row r="393" spans="1:30" s="376" customFormat="1" x14ac:dyDescent="0.2">
      <c r="A393" s="418"/>
      <c r="B393" s="417" t="s">
        <v>932</v>
      </c>
      <c r="C393" s="310" t="s">
        <v>556</v>
      </c>
      <c r="D393" s="310" t="s">
        <v>541</v>
      </c>
      <c r="E393" s="322">
        <v>343.5</v>
      </c>
      <c r="F393" s="322">
        <v>2.64</v>
      </c>
      <c r="G393" s="322">
        <v>0.74</v>
      </c>
      <c r="H393" s="322">
        <v>3.38</v>
      </c>
      <c r="I393" s="415">
        <v>1.6049875603256243</v>
      </c>
      <c r="J393" s="415">
        <v>0.32374235495632647</v>
      </c>
      <c r="K393" s="415">
        <v>0</v>
      </c>
      <c r="L393" s="322">
        <v>2</v>
      </c>
      <c r="M393" s="416">
        <v>11603.943891492847</v>
      </c>
      <c r="N393" s="416">
        <v>3652.5793999999996</v>
      </c>
      <c r="O393" s="415">
        <v>5.9758120682401757E-4</v>
      </c>
      <c r="P393" s="415">
        <v>3.828383960029076E-5</v>
      </c>
      <c r="Q393" s="416">
        <v>4</v>
      </c>
      <c r="R393" s="416">
        <v>0</v>
      </c>
      <c r="S393" s="415">
        <v>0</v>
      </c>
      <c r="T393" s="416">
        <v>2</v>
      </c>
      <c r="U393" s="416">
        <v>0</v>
      </c>
      <c r="V393" s="415">
        <v>1.0860992428976758E-3</v>
      </c>
      <c r="W393" s="415">
        <v>1.0860992428976758E-3</v>
      </c>
      <c r="X393" s="415">
        <v>0</v>
      </c>
      <c r="Y393" s="415">
        <v>0</v>
      </c>
      <c r="Z393" s="310" t="s">
        <v>542</v>
      </c>
      <c r="AA393" s="310" t="s">
        <v>542</v>
      </c>
      <c r="AB393" s="415">
        <v>0.57500536007775316</v>
      </c>
      <c r="AC393" s="415">
        <v>0.32374235495632647</v>
      </c>
      <c r="AD393" s="415">
        <v>0</v>
      </c>
    </row>
    <row r="394" spans="1:30" s="376" customFormat="1" x14ac:dyDescent="0.2">
      <c r="A394" s="418"/>
      <c r="B394" s="417" t="s">
        <v>933</v>
      </c>
      <c r="C394" s="310" t="s">
        <v>556</v>
      </c>
      <c r="D394" s="310" t="s">
        <v>541</v>
      </c>
      <c r="E394" s="322">
        <v>25.5</v>
      </c>
      <c r="F394" s="322">
        <v>0.72</v>
      </c>
      <c r="G394" s="322">
        <v>0.28999999999999998</v>
      </c>
      <c r="H394" s="322">
        <v>1.01</v>
      </c>
      <c r="I394" s="415">
        <v>1.7040608665185641</v>
      </c>
      <c r="J394" s="415">
        <v>0.47486881981618595</v>
      </c>
      <c r="K394" s="415">
        <v>1.1546653302338248</v>
      </c>
      <c r="L394" s="322">
        <v>1</v>
      </c>
      <c r="M394" s="416">
        <v>740.26980224308045</v>
      </c>
      <c r="N394" s="416">
        <v>173.9333</v>
      </c>
      <c r="O394" s="415">
        <v>4.1380943952916816E-5</v>
      </c>
      <c r="P394" s="415">
        <v>1.5449491364120565E-6</v>
      </c>
      <c r="Q394" s="416">
        <v>2</v>
      </c>
      <c r="R394" s="416">
        <v>1800</v>
      </c>
      <c r="S394" s="415">
        <v>6.179796545648226E-6</v>
      </c>
      <c r="T394" s="416">
        <v>2</v>
      </c>
      <c r="U394" s="416">
        <v>0</v>
      </c>
      <c r="V394" s="415">
        <v>7.7247456820602817E-5</v>
      </c>
      <c r="W394" s="415">
        <v>7.7247456820602817E-5</v>
      </c>
      <c r="X394" s="415">
        <v>0</v>
      </c>
      <c r="Y394" s="415">
        <v>0</v>
      </c>
      <c r="Z394" s="310" t="s">
        <v>542</v>
      </c>
      <c r="AA394" s="310" t="s">
        <v>542</v>
      </c>
      <c r="AB394" s="415">
        <v>0.98146553069875109</v>
      </c>
      <c r="AC394" s="415">
        <v>0.47486881981618595</v>
      </c>
      <c r="AD394" s="415">
        <v>1.1546653302338248</v>
      </c>
    </row>
    <row r="395" spans="1:30" s="376" customFormat="1" x14ac:dyDescent="0.2">
      <c r="A395" s="418"/>
      <c r="B395" s="417" t="s">
        <v>934</v>
      </c>
      <c r="C395" s="310" t="s">
        <v>556</v>
      </c>
      <c r="D395" s="310" t="s">
        <v>541</v>
      </c>
      <c r="E395" s="322">
        <v>615.5</v>
      </c>
      <c r="F395" s="322">
        <v>1.89</v>
      </c>
      <c r="G395" s="322">
        <v>0.68</v>
      </c>
      <c r="H395" s="322">
        <v>2.57</v>
      </c>
      <c r="I395" s="415">
        <v>1.3473969642239811</v>
      </c>
      <c r="J395" s="415">
        <v>0.19753931117038639</v>
      </c>
      <c r="K395" s="415">
        <v>0</v>
      </c>
      <c r="L395" s="322">
        <v>1</v>
      </c>
      <c r="M395" s="416">
        <v>15301.304935448947</v>
      </c>
      <c r="N395" s="416">
        <v>1301.4665999999997</v>
      </c>
      <c r="O395" s="415">
        <v>1.000195283228118E-3</v>
      </c>
      <c r="P395" s="415">
        <v>1.5449491364120565E-5</v>
      </c>
      <c r="Q395" s="416">
        <v>0</v>
      </c>
      <c r="R395" s="416">
        <v>0</v>
      </c>
      <c r="S395" s="415">
        <v>0</v>
      </c>
      <c r="T395" s="416">
        <v>0</v>
      </c>
      <c r="U395" s="416">
        <v>0</v>
      </c>
      <c r="V395" s="415">
        <v>0</v>
      </c>
      <c r="W395" s="415">
        <v>0</v>
      </c>
      <c r="X395" s="415">
        <v>0</v>
      </c>
      <c r="Y395" s="415">
        <v>0</v>
      </c>
      <c r="Z395" s="310" t="s">
        <v>542</v>
      </c>
      <c r="AA395" s="310" t="s">
        <v>542</v>
      </c>
      <c r="AB395" s="415">
        <v>0.4767650074485838</v>
      </c>
      <c r="AC395" s="415">
        <v>0.19753931117038639</v>
      </c>
      <c r="AD395" s="415">
        <v>0</v>
      </c>
    </row>
    <row r="396" spans="1:30" s="376" customFormat="1" x14ac:dyDescent="0.2">
      <c r="A396" s="418" t="s">
        <v>941</v>
      </c>
      <c r="B396" s="417" t="s">
        <v>935</v>
      </c>
      <c r="C396" s="310" t="s">
        <v>556</v>
      </c>
      <c r="D396" s="310" t="s">
        <v>541</v>
      </c>
      <c r="E396" s="322">
        <v>846</v>
      </c>
      <c r="F396" s="322">
        <v>3.94</v>
      </c>
      <c r="G396" s="322">
        <v>0.2</v>
      </c>
      <c r="H396" s="322">
        <v>4.1399999999999997</v>
      </c>
      <c r="I396" s="415">
        <v>2.8483575530470184</v>
      </c>
      <c r="J396" s="415">
        <v>2.7393728660377006E-2</v>
      </c>
      <c r="K396" s="415">
        <v>0</v>
      </c>
      <c r="L396" s="322">
        <v>0</v>
      </c>
      <c r="M396" s="416">
        <v>1485.7834</v>
      </c>
      <c r="N396" s="416">
        <v>1485.7834</v>
      </c>
      <c r="O396" s="415">
        <v>1.3904542227708508E-5</v>
      </c>
      <c r="P396" s="415">
        <v>1.3904542227708508E-5</v>
      </c>
      <c r="Q396" s="416">
        <v>5</v>
      </c>
      <c r="R396" s="416">
        <v>0</v>
      </c>
      <c r="S396" s="415">
        <v>0</v>
      </c>
      <c r="T396" s="416">
        <v>0</v>
      </c>
      <c r="U396" s="416">
        <v>0</v>
      </c>
      <c r="V396" s="415">
        <v>0</v>
      </c>
      <c r="W396" s="415">
        <v>0</v>
      </c>
      <c r="X396" s="415">
        <v>0</v>
      </c>
      <c r="Y396" s="415">
        <v>0</v>
      </c>
      <c r="Z396" s="310" t="s">
        <v>542</v>
      </c>
      <c r="AA396" s="310" t="s">
        <v>542</v>
      </c>
      <c r="AB396" s="415">
        <v>0.93587373960480169</v>
      </c>
      <c r="AC396" s="415">
        <v>2.7393728660377006E-2</v>
      </c>
      <c r="AD396" s="415">
        <v>0</v>
      </c>
    </row>
    <row r="397" spans="1:30" s="376" customFormat="1" x14ac:dyDescent="0.2">
      <c r="A397" s="418" t="s">
        <v>942</v>
      </c>
      <c r="B397" s="417" t="s">
        <v>936</v>
      </c>
      <c r="C397" s="310" t="s">
        <v>556</v>
      </c>
      <c r="D397" s="310" t="s">
        <v>541</v>
      </c>
      <c r="E397" s="322">
        <v>1093.5</v>
      </c>
      <c r="F397" s="322">
        <v>6.36</v>
      </c>
      <c r="G397" s="322">
        <v>0.48</v>
      </c>
      <c r="H397" s="322">
        <v>6.84</v>
      </c>
      <c r="I397" s="415">
        <v>4.9796460717605218</v>
      </c>
      <c r="J397" s="415">
        <v>0.24004282301718066</v>
      </c>
      <c r="K397" s="415">
        <v>0.7003679103569358</v>
      </c>
      <c r="L397" s="322">
        <v>1</v>
      </c>
      <c r="M397" s="416">
        <v>11073.870600000002</v>
      </c>
      <c r="N397" s="416">
        <v>11073.870600000002</v>
      </c>
      <c r="O397" s="415">
        <v>7.7803638509711169E-5</v>
      </c>
      <c r="P397" s="415">
        <v>7.7803638509711169E-5</v>
      </c>
      <c r="Q397" s="416">
        <v>4</v>
      </c>
      <c r="R397" s="416">
        <v>32310</v>
      </c>
      <c r="S397" s="415">
        <v>1.5449491364120563E-4</v>
      </c>
      <c r="T397" s="416">
        <v>1</v>
      </c>
      <c r="U397" s="416">
        <v>1</v>
      </c>
      <c r="V397" s="415">
        <v>3.5178491836102524E-3</v>
      </c>
      <c r="W397" s="415">
        <v>3.5178491836102524E-3</v>
      </c>
      <c r="X397" s="415">
        <v>2.091861130701925E-3</v>
      </c>
      <c r="Y397" s="415">
        <v>2.091861130701925E-3</v>
      </c>
      <c r="Z397" s="310" t="s">
        <v>542</v>
      </c>
      <c r="AA397" s="310" t="s">
        <v>542</v>
      </c>
      <c r="AB397" s="415">
        <v>1.4221955616997386</v>
      </c>
      <c r="AC397" s="415">
        <v>0.24004282301718066</v>
      </c>
      <c r="AD397" s="415">
        <v>0.7003679103569358</v>
      </c>
    </row>
    <row r="398" spans="1:30" s="376" customFormat="1" x14ac:dyDescent="0.2">
      <c r="A398" s="418" t="s">
        <v>943</v>
      </c>
      <c r="B398" s="417" t="s">
        <v>937</v>
      </c>
      <c r="C398" s="310" t="s">
        <v>556</v>
      </c>
      <c r="D398" s="310" t="s">
        <v>541</v>
      </c>
      <c r="E398" s="322">
        <v>1173.5</v>
      </c>
      <c r="F398" s="322">
        <v>0</v>
      </c>
      <c r="G398" s="322">
        <v>0</v>
      </c>
      <c r="H398" s="322">
        <v>0</v>
      </c>
      <c r="I398" s="415">
        <v>4.893949900651184</v>
      </c>
      <c r="J398" s="415">
        <v>5.2177795306121624</v>
      </c>
      <c r="K398" s="415">
        <v>1.5364190575414369</v>
      </c>
      <c r="L398" s="322">
        <v>7</v>
      </c>
      <c r="M398" s="416">
        <v>272177.65780000004</v>
      </c>
      <c r="N398" s="416">
        <v>250519.05160000006</v>
      </c>
      <c r="O398" s="415">
        <v>2.0235434798897838E-3</v>
      </c>
      <c r="P398" s="415">
        <v>1.9524140216493726E-3</v>
      </c>
      <c r="Q398" s="416">
        <v>7</v>
      </c>
      <c r="R398" s="416">
        <v>80145</v>
      </c>
      <c r="S398" s="415">
        <v>3.6460799619324533E-4</v>
      </c>
      <c r="T398" s="416">
        <v>1</v>
      </c>
      <c r="U398" s="416">
        <v>1</v>
      </c>
      <c r="V398" s="415">
        <v>3.6213607757498603E-3</v>
      </c>
      <c r="W398" s="415">
        <v>3.6213607757498603E-3</v>
      </c>
      <c r="X398" s="415">
        <v>1.7210733379630313E-3</v>
      </c>
      <c r="Y398" s="415">
        <v>0</v>
      </c>
      <c r="Z398" s="310" t="s">
        <v>545</v>
      </c>
      <c r="AA398" s="310" t="s">
        <v>542</v>
      </c>
      <c r="AB398" s="415">
        <v>1.349794320812185</v>
      </c>
      <c r="AC398" s="415">
        <v>5.2177795306121624</v>
      </c>
      <c r="AD398" s="415">
        <v>1.5364190575414369</v>
      </c>
    </row>
    <row r="399" spans="1:30" s="376" customFormat="1" x14ac:dyDescent="0.2">
      <c r="A399" s="418"/>
      <c r="B399" s="417" t="s">
        <v>938</v>
      </c>
      <c r="C399" s="310" t="s">
        <v>556</v>
      </c>
      <c r="D399" s="310" t="s">
        <v>541</v>
      </c>
      <c r="E399" s="322">
        <v>8</v>
      </c>
      <c r="F399" s="322">
        <v>0.01</v>
      </c>
      <c r="G399" s="322">
        <v>1.18</v>
      </c>
      <c r="H399" s="322">
        <v>1.19</v>
      </c>
      <c r="I399" s="415">
        <v>2.1691347710526592</v>
      </c>
      <c r="J399" s="415">
        <v>0</v>
      </c>
      <c r="K399" s="415">
        <v>0</v>
      </c>
      <c r="L399" s="322">
        <v>0</v>
      </c>
      <c r="M399" s="416">
        <v>0</v>
      </c>
      <c r="N399" s="416">
        <v>0</v>
      </c>
      <c r="O399" s="415">
        <v>0</v>
      </c>
      <c r="P399" s="415">
        <v>0</v>
      </c>
      <c r="Q399" s="416">
        <v>4</v>
      </c>
      <c r="R399" s="416">
        <v>0</v>
      </c>
      <c r="S399" s="415">
        <v>0</v>
      </c>
      <c r="T399" s="416">
        <v>0</v>
      </c>
      <c r="U399" s="416">
        <v>0</v>
      </c>
      <c r="V399" s="415">
        <v>0</v>
      </c>
      <c r="W399" s="415">
        <v>0</v>
      </c>
      <c r="X399" s="415">
        <v>0</v>
      </c>
      <c r="Y399" s="415">
        <v>0</v>
      </c>
      <c r="Z399" s="310" t="s">
        <v>542</v>
      </c>
      <c r="AA399" s="310" t="s">
        <v>542</v>
      </c>
      <c r="AB399" s="415">
        <v>1.0869093950891466</v>
      </c>
      <c r="AC399" s="415">
        <v>0</v>
      </c>
      <c r="AD399" s="415">
        <v>0</v>
      </c>
    </row>
    <row r="400" spans="1:30" s="376" customFormat="1" x14ac:dyDescent="0.2">
      <c r="A400" s="418"/>
      <c r="B400" s="417" t="s">
        <v>939</v>
      </c>
      <c r="C400" s="310" t="s">
        <v>556</v>
      </c>
      <c r="D400" s="310" t="s">
        <v>541</v>
      </c>
      <c r="E400" s="322">
        <v>4</v>
      </c>
      <c r="F400" s="322">
        <v>0</v>
      </c>
      <c r="G400" s="322">
        <v>0.02</v>
      </c>
      <c r="H400" s="322">
        <v>0.02</v>
      </c>
      <c r="I400" s="415">
        <v>0</v>
      </c>
      <c r="J400" s="415">
        <v>0</v>
      </c>
      <c r="K400" s="415">
        <v>0</v>
      </c>
      <c r="L400" s="322">
        <v>0</v>
      </c>
      <c r="M400" s="416">
        <v>0</v>
      </c>
      <c r="N400" s="416">
        <v>0</v>
      </c>
      <c r="O400" s="415">
        <v>0</v>
      </c>
      <c r="P400" s="415">
        <v>0</v>
      </c>
      <c r="Q400" s="416">
        <v>4</v>
      </c>
      <c r="R400" s="416">
        <v>0</v>
      </c>
      <c r="S400" s="415">
        <v>0</v>
      </c>
      <c r="T400" s="416">
        <v>0</v>
      </c>
      <c r="U400" s="416">
        <v>0</v>
      </c>
      <c r="V400" s="415">
        <v>0</v>
      </c>
      <c r="W400" s="415">
        <v>0</v>
      </c>
      <c r="X400" s="415">
        <v>0</v>
      </c>
      <c r="Y400" s="415">
        <v>0</v>
      </c>
      <c r="Z400" s="310" t="s">
        <v>542</v>
      </c>
      <c r="AA400" s="310" t="s">
        <v>542</v>
      </c>
      <c r="AB400" s="415">
        <v>0.96101394465961332</v>
      </c>
      <c r="AC400" s="415">
        <v>0</v>
      </c>
      <c r="AD400" s="415">
        <v>0</v>
      </c>
    </row>
    <row r="401" spans="1:30" s="376" customFormat="1" x14ac:dyDescent="0.2">
      <c r="A401" s="418"/>
      <c r="B401" s="417" t="s">
        <v>940</v>
      </c>
      <c r="C401" s="310" t="s">
        <v>556</v>
      </c>
      <c r="D401" s="310" t="s">
        <v>541</v>
      </c>
      <c r="E401" s="322">
        <v>787.5</v>
      </c>
      <c r="F401" s="322">
        <v>0</v>
      </c>
      <c r="G401" s="322">
        <v>0.02</v>
      </c>
      <c r="H401" s="322">
        <v>0.02</v>
      </c>
      <c r="I401" s="415">
        <v>0</v>
      </c>
      <c r="J401" s="415">
        <v>2.7381479265500891E-3</v>
      </c>
      <c r="K401" s="415">
        <v>0</v>
      </c>
      <c r="L401" s="322">
        <v>0</v>
      </c>
      <c r="M401" s="416">
        <v>108.85</v>
      </c>
      <c r="N401" s="416">
        <v>108.85</v>
      </c>
      <c r="O401" s="415">
        <v>1.5449491364120565E-6</v>
      </c>
      <c r="P401" s="415">
        <v>1.5449491364120565E-6</v>
      </c>
      <c r="Q401" s="416">
        <v>1</v>
      </c>
      <c r="R401" s="416">
        <v>0</v>
      </c>
      <c r="S401" s="415">
        <v>0</v>
      </c>
      <c r="T401" s="416">
        <v>0</v>
      </c>
      <c r="U401" s="416">
        <v>0</v>
      </c>
      <c r="V401" s="415">
        <v>0</v>
      </c>
      <c r="W401" s="415">
        <v>0</v>
      </c>
      <c r="X401" s="415">
        <v>0</v>
      </c>
      <c r="Y401" s="415">
        <v>0</v>
      </c>
      <c r="Z401" s="310" t="s">
        <v>542</v>
      </c>
      <c r="AA401" s="310" t="s">
        <v>542</v>
      </c>
      <c r="AB401" s="415">
        <v>1.188585112811132</v>
      </c>
      <c r="AC401" s="415">
        <v>2.7381479265500891E-3</v>
      </c>
      <c r="AD401" s="415">
        <v>0</v>
      </c>
    </row>
    <row r="402" spans="1:30" s="376" customFormat="1" x14ac:dyDescent="0.2">
      <c r="A402" s="418"/>
      <c r="B402" s="417" t="s">
        <v>941</v>
      </c>
      <c r="C402" s="310" t="s">
        <v>556</v>
      </c>
      <c r="D402" s="310" t="s">
        <v>541</v>
      </c>
      <c r="E402" s="322">
        <v>1523</v>
      </c>
      <c r="F402" s="322">
        <v>0</v>
      </c>
      <c r="G402" s="322">
        <v>0.03</v>
      </c>
      <c r="H402" s="322">
        <v>0.03</v>
      </c>
      <c r="I402" s="415">
        <v>0</v>
      </c>
      <c r="J402" s="415">
        <v>0</v>
      </c>
      <c r="K402" s="415">
        <v>0</v>
      </c>
      <c r="L402" s="322">
        <v>0</v>
      </c>
      <c r="M402" s="416">
        <v>0</v>
      </c>
      <c r="N402" s="416">
        <v>0</v>
      </c>
      <c r="O402" s="415">
        <v>0</v>
      </c>
      <c r="P402" s="415">
        <v>0</v>
      </c>
      <c r="Q402" s="416">
        <v>0</v>
      </c>
      <c r="R402" s="416">
        <v>0</v>
      </c>
      <c r="S402" s="415">
        <v>0</v>
      </c>
      <c r="T402" s="416">
        <v>0</v>
      </c>
      <c r="U402" s="416">
        <v>0</v>
      </c>
      <c r="V402" s="415">
        <v>0</v>
      </c>
      <c r="W402" s="415">
        <v>0</v>
      </c>
      <c r="X402" s="415">
        <v>0</v>
      </c>
      <c r="Y402" s="415">
        <v>0</v>
      </c>
      <c r="Z402" s="310" t="s">
        <v>542</v>
      </c>
      <c r="AA402" s="310" t="s">
        <v>542</v>
      </c>
      <c r="AB402" s="415">
        <v>0.93587373960480169</v>
      </c>
      <c r="AC402" s="415">
        <v>0</v>
      </c>
      <c r="AD402" s="415">
        <v>0</v>
      </c>
    </row>
    <row r="403" spans="1:30" s="376" customFormat="1" x14ac:dyDescent="0.2">
      <c r="A403" s="418"/>
      <c r="B403" s="417" t="s">
        <v>942</v>
      </c>
      <c r="C403" s="310" t="s">
        <v>556</v>
      </c>
      <c r="D403" s="310" t="s">
        <v>541</v>
      </c>
      <c r="E403" s="322">
        <v>1171.5</v>
      </c>
      <c r="F403" s="322">
        <v>0</v>
      </c>
      <c r="G403" s="322">
        <v>0.02</v>
      </c>
      <c r="H403" s="322">
        <v>0.02</v>
      </c>
      <c r="I403" s="415">
        <v>0</v>
      </c>
      <c r="J403" s="415">
        <v>0</v>
      </c>
      <c r="K403" s="415">
        <v>0</v>
      </c>
      <c r="L403" s="322">
        <v>0</v>
      </c>
      <c r="M403" s="416">
        <v>0</v>
      </c>
      <c r="N403" s="416">
        <v>0</v>
      </c>
      <c r="O403" s="415">
        <v>0</v>
      </c>
      <c r="P403" s="415">
        <v>0</v>
      </c>
      <c r="Q403" s="416">
        <v>0</v>
      </c>
      <c r="R403" s="416">
        <v>0</v>
      </c>
      <c r="S403" s="415">
        <v>0</v>
      </c>
      <c r="T403" s="416">
        <v>0</v>
      </c>
      <c r="U403" s="416">
        <v>0</v>
      </c>
      <c r="V403" s="415">
        <v>0</v>
      </c>
      <c r="W403" s="415">
        <v>0</v>
      </c>
      <c r="X403" s="415">
        <v>0</v>
      </c>
      <c r="Y403" s="415">
        <v>0</v>
      </c>
      <c r="Z403" s="310" t="s">
        <v>542</v>
      </c>
      <c r="AA403" s="310" t="s">
        <v>542</v>
      </c>
      <c r="AB403" s="415">
        <v>1.4221955616997386</v>
      </c>
      <c r="AC403" s="415">
        <v>0</v>
      </c>
      <c r="AD403" s="415">
        <v>0</v>
      </c>
    </row>
    <row r="404" spans="1:30" s="376" customFormat="1" x14ac:dyDescent="0.2">
      <c r="A404" s="418"/>
      <c r="B404" s="417" t="s">
        <v>943</v>
      </c>
      <c r="C404" s="310" t="s">
        <v>556</v>
      </c>
      <c r="D404" s="310" t="s">
        <v>541</v>
      </c>
      <c r="E404" s="322">
        <v>1175</v>
      </c>
      <c r="F404" s="322">
        <v>5.29</v>
      </c>
      <c r="G404" s="322">
        <v>0.78</v>
      </c>
      <c r="H404" s="322">
        <v>6.07</v>
      </c>
      <c r="I404" s="415">
        <v>0</v>
      </c>
      <c r="J404" s="415">
        <v>3.2695005228993768E-3</v>
      </c>
      <c r="K404" s="415">
        <v>0</v>
      </c>
      <c r="L404" s="322">
        <v>0</v>
      </c>
      <c r="M404" s="416">
        <v>170.76659999999998</v>
      </c>
      <c r="N404" s="416">
        <v>170.76659999999998</v>
      </c>
      <c r="O404" s="415">
        <v>3.089898272824113E-6</v>
      </c>
      <c r="P404" s="415">
        <v>3.089898272824113E-6</v>
      </c>
      <c r="Q404" s="416">
        <v>0</v>
      </c>
      <c r="R404" s="416">
        <v>0</v>
      </c>
      <c r="S404" s="415">
        <v>0</v>
      </c>
      <c r="T404" s="416">
        <v>0</v>
      </c>
      <c r="U404" s="416">
        <v>0</v>
      </c>
      <c r="V404" s="415">
        <v>0</v>
      </c>
      <c r="W404" s="415">
        <v>0</v>
      </c>
      <c r="X404" s="415">
        <v>0</v>
      </c>
      <c r="Y404" s="415">
        <v>0</v>
      </c>
      <c r="Z404" s="310" t="s">
        <v>542</v>
      </c>
      <c r="AA404" s="310" t="s">
        <v>542</v>
      </c>
      <c r="AB404" s="415">
        <v>1.349794320812185</v>
      </c>
      <c r="AC404" s="415">
        <v>3.2695005228993768E-3</v>
      </c>
      <c r="AD404" s="415">
        <v>0</v>
      </c>
    </row>
    <row r="405" spans="1:30" s="376" customFormat="1" x14ac:dyDescent="0.2">
      <c r="A405" s="418"/>
      <c r="B405" s="417" t="s">
        <v>944</v>
      </c>
      <c r="C405" s="310" t="s">
        <v>556</v>
      </c>
      <c r="D405" s="310" t="s">
        <v>541</v>
      </c>
      <c r="E405" s="322">
        <v>2259</v>
      </c>
      <c r="F405" s="322">
        <v>6.17</v>
      </c>
      <c r="G405" s="322">
        <v>0.49</v>
      </c>
      <c r="H405" s="322">
        <v>6.66</v>
      </c>
      <c r="I405" s="415">
        <v>4.6410301388808062</v>
      </c>
      <c r="J405" s="415">
        <v>0.38675465285093369</v>
      </c>
      <c r="K405" s="415">
        <v>1.0530275842785148</v>
      </c>
      <c r="L405" s="322">
        <v>4</v>
      </c>
      <c r="M405" s="416">
        <v>33532.549700000003</v>
      </c>
      <c r="N405" s="416">
        <v>21234.5497</v>
      </c>
      <c r="O405" s="415">
        <v>4.5441588949287818E-4</v>
      </c>
      <c r="P405" s="415">
        <v>4.204270084918129E-4</v>
      </c>
      <c r="Q405" s="416">
        <v>8</v>
      </c>
      <c r="R405" s="416">
        <v>91300</v>
      </c>
      <c r="S405" s="415">
        <v>5.7472107874528497E-4</v>
      </c>
      <c r="T405" s="416">
        <v>0</v>
      </c>
      <c r="U405" s="416">
        <v>0</v>
      </c>
      <c r="V405" s="415">
        <v>0</v>
      </c>
      <c r="W405" s="415">
        <v>0</v>
      </c>
      <c r="X405" s="415">
        <v>0</v>
      </c>
      <c r="Y405" s="415">
        <v>0</v>
      </c>
      <c r="Z405" s="310" t="s">
        <v>542</v>
      </c>
      <c r="AA405" s="310" t="s">
        <v>542</v>
      </c>
      <c r="AB405" s="415">
        <v>1.5632788474601305</v>
      </c>
      <c r="AC405" s="415">
        <v>0.38675465285093369</v>
      </c>
      <c r="AD405" s="415">
        <v>1.0530275842785148</v>
      </c>
    </row>
    <row r="406" spans="1:30" s="376" customFormat="1" x14ac:dyDescent="0.2">
      <c r="A406" s="418"/>
      <c r="B406" s="417" t="s">
        <v>945</v>
      </c>
      <c r="C406" s="310" t="s">
        <v>556</v>
      </c>
      <c r="D406" s="310" t="s">
        <v>541</v>
      </c>
      <c r="E406" s="322">
        <v>1699.5</v>
      </c>
      <c r="F406" s="322">
        <v>4.3099999999999996</v>
      </c>
      <c r="G406" s="322">
        <v>1.0900000000000001</v>
      </c>
      <c r="H406" s="322">
        <v>5.3999999999999995</v>
      </c>
      <c r="I406" s="415">
        <v>5.1589133303438999</v>
      </c>
      <c r="J406" s="415">
        <v>0.3708968095897397</v>
      </c>
      <c r="K406" s="415">
        <v>0.34530121847159506</v>
      </c>
      <c r="L406" s="322">
        <v>2</v>
      </c>
      <c r="M406" s="416">
        <v>16627.461199999998</v>
      </c>
      <c r="N406" s="416">
        <v>16627.461199999998</v>
      </c>
      <c r="O406" s="415">
        <v>1.2313244617204091E-4</v>
      </c>
      <c r="P406" s="415">
        <v>1.2313244617204091E-4</v>
      </c>
      <c r="Q406" s="416">
        <v>0</v>
      </c>
      <c r="R406" s="416">
        <v>15480</v>
      </c>
      <c r="S406" s="415">
        <v>6.6432812865718424E-5</v>
      </c>
      <c r="T406" s="416">
        <v>1</v>
      </c>
      <c r="U406" s="416">
        <v>0</v>
      </c>
      <c r="V406" s="415">
        <v>2.6295034301733202E-3</v>
      </c>
      <c r="W406" s="415">
        <v>2.6295034301733202E-3</v>
      </c>
      <c r="X406" s="415">
        <v>0</v>
      </c>
      <c r="Y406" s="415">
        <v>0</v>
      </c>
      <c r="Z406" s="310" t="s">
        <v>542</v>
      </c>
      <c r="AA406" s="310" t="s">
        <v>542</v>
      </c>
      <c r="AB406" s="415">
        <v>2.274571398420449</v>
      </c>
      <c r="AC406" s="415">
        <v>0.3708968095897397</v>
      </c>
      <c r="AD406" s="415">
        <v>0.34530121847159506</v>
      </c>
    </row>
    <row r="407" spans="1:30" s="376" customFormat="1" x14ac:dyDescent="0.2">
      <c r="A407" s="418"/>
      <c r="B407" s="417" t="s">
        <v>946</v>
      </c>
      <c r="C407" s="310" t="s">
        <v>556</v>
      </c>
      <c r="D407" s="310" t="s">
        <v>541</v>
      </c>
      <c r="E407" s="322">
        <v>2636.5</v>
      </c>
      <c r="F407" s="322">
        <v>5.78</v>
      </c>
      <c r="G407" s="322">
        <v>0.28000000000000003</v>
      </c>
      <c r="H407" s="322">
        <v>6.0600000000000005</v>
      </c>
      <c r="I407" s="415">
        <v>4.1231469474177116</v>
      </c>
      <c r="J407" s="415">
        <v>0.42032411913156287</v>
      </c>
      <c r="K407" s="415">
        <v>3.3261207620122371E-2</v>
      </c>
      <c r="L407" s="322">
        <v>7</v>
      </c>
      <c r="M407" s="416">
        <v>48652.7091</v>
      </c>
      <c r="N407" s="416">
        <v>48557.159099999997</v>
      </c>
      <c r="O407" s="415">
        <v>4.4153101369520165E-4</v>
      </c>
      <c r="P407" s="415">
        <v>4.3998606455878959E-4</v>
      </c>
      <c r="Q407" s="416">
        <v>0</v>
      </c>
      <c r="R407" s="416">
        <v>3850</v>
      </c>
      <c r="S407" s="415">
        <v>2.1629287909768789E-5</v>
      </c>
      <c r="T407" s="416">
        <v>0</v>
      </c>
      <c r="U407" s="416">
        <v>0</v>
      </c>
      <c r="V407" s="415">
        <v>0</v>
      </c>
      <c r="W407" s="415">
        <v>0</v>
      </c>
      <c r="X407" s="415">
        <v>0</v>
      </c>
      <c r="Y407" s="415">
        <v>0</v>
      </c>
      <c r="Z407" s="310" t="s">
        <v>542</v>
      </c>
      <c r="AA407" s="310" t="s">
        <v>542</v>
      </c>
      <c r="AB407" s="415">
        <v>1.3666468658252358</v>
      </c>
      <c r="AC407" s="415">
        <v>0.42032411913156287</v>
      </c>
      <c r="AD407" s="415">
        <v>3.3261207620122371E-2</v>
      </c>
    </row>
    <row r="408" spans="1:30" s="376" customFormat="1" x14ac:dyDescent="0.2">
      <c r="A408" s="418"/>
      <c r="B408" s="417" t="s">
        <v>947</v>
      </c>
      <c r="C408" s="310" t="s">
        <v>556</v>
      </c>
      <c r="D408" s="310" t="s">
        <v>541</v>
      </c>
      <c r="E408" s="322">
        <v>677.5</v>
      </c>
      <c r="F408" s="322">
        <v>4.9000000000000004</v>
      </c>
      <c r="G408" s="322">
        <v>0.53</v>
      </c>
      <c r="H408" s="322">
        <v>5.4300000000000006</v>
      </c>
      <c r="I408" s="415">
        <v>4.0235540259825013</v>
      </c>
      <c r="J408" s="415">
        <v>7.8066765503551808E-2</v>
      </c>
      <c r="K408" s="415">
        <v>8.5069814736432638E-3</v>
      </c>
      <c r="L408" s="322">
        <v>1</v>
      </c>
      <c r="M408" s="416">
        <v>2523.6167</v>
      </c>
      <c r="N408" s="416">
        <v>2523.6167</v>
      </c>
      <c r="O408" s="415">
        <v>4.0894803640827135E-5</v>
      </c>
      <c r="P408" s="415">
        <v>4.0894803640827135E-5</v>
      </c>
      <c r="Q408" s="416">
        <v>4</v>
      </c>
      <c r="R408" s="416">
        <v>275</v>
      </c>
      <c r="S408" s="415">
        <v>1.5449491364120565E-6</v>
      </c>
      <c r="T408" s="416">
        <v>0</v>
      </c>
      <c r="U408" s="416">
        <v>0</v>
      </c>
      <c r="V408" s="415">
        <v>0</v>
      </c>
      <c r="W408" s="415">
        <v>0</v>
      </c>
      <c r="X408" s="415">
        <v>0</v>
      </c>
      <c r="Y408" s="415">
        <v>0</v>
      </c>
      <c r="Z408" s="310" t="s">
        <v>542</v>
      </c>
      <c r="AA408" s="310" t="s">
        <v>542</v>
      </c>
      <c r="AB408" s="415">
        <v>1.2574865341949042</v>
      </c>
      <c r="AC408" s="415">
        <v>7.8066765503551808E-2</v>
      </c>
      <c r="AD408" s="415">
        <v>8.5069814736432638E-3</v>
      </c>
    </row>
    <row r="409" spans="1:30" s="376" customFormat="1" x14ac:dyDescent="0.2">
      <c r="A409" s="418" t="s">
        <v>939</v>
      </c>
      <c r="B409" s="417" t="s">
        <v>948</v>
      </c>
      <c r="C409" s="310" t="s">
        <v>556</v>
      </c>
      <c r="D409" s="310" t="s">
        <v>541</v>
      </c>
      <c r="E409" s="322">
        <v>3</v>
      </c>
      <c r="F409" s="322">
        <v>0</v>
      </c>
      <c r="G409" s="322">
        <v>0.59</v>
      </c>
      <c r="H409" s="322">
        <v>0.59</v>
      </c>
      <c r="I409" s="415">
        <v>2.5296602044543453</v>
      </c>
      <c r="J409" s="415">
        <v>0</v>
      </c>
      <c r="K409" s="415">
        <v>0</v>
      </c>
      <c r="L409" s="322">
        <v>0</v>
      </c>
      <c r="M409" s="416">
        <v>0</v>
      </c>
      <c r="N409" s="416">
        <v>0</v>
      </c>
      <c r="O409" s="415">
        <v>0</v>
      </c>
      <c r="P409" s="415">
        <v>0</v>
      </c>
      <c r="Q409" s="416">
        <v>1</v>
      </c>
      <c r="R409" s="416">
        <v>0</v>
      </c>
      <c r="S409" s="415">
        <v>0</v>
      </c>
      <c r="T409" s="416">
        <v>0</v>
      </c>
      <c r="U409" s="416">
        <v>0</v>
      </c>
      <c r="V409" s="415">
        <v>0</v>
      </c>
      <c r="W409" s="415">
        <v>0</v>
      </c>
      <c r="X409" s="415">
        <v>0</v>
      </c>
      <c r="Y409" s="415">
        <v>0</v>
      </c>
      <c r="Z409" s="310" t="s">
        <v>542</v>
      </c>
      <c r="AA409" s="310" t="s">
        <v>542</v>
      </c>
      <c r="AB409" s="415">
        <v>0.96101394465961332</v>
      </c>
      <c r="AC409" s="415">
        <v>0</v>
      </c>
      <c r="AD409" s="415">
        <v>0</v>
      </c>
    </row>
    <row r="410" spans="1:30" s="376" customFormat="1" x14ac:dyDescent="0.2">
      <c r="A410" s="418" t="s">
        <v>940</v>
      </c>
      <c r="B410" s="417" t="s">
        <v>949</v>
      </c>
      <c r="C410" s="310" t="s">
        <v>556</v>
      </c>
      <c r="D410" s="310" t="s">
        <v>541</v>
      </c>
      <c r="E410" s="322">
        <v>784.5</v>
      </c>
      <c r="F410" s="322">
        <v>5.0999999999999996</v>
      </c>
      <c r="G410" s="322">
        <v>0.73</v>
      </c>
      <c r="H410" s="322">
        <v>5.83</v>
      </c>
      <c r="I410" s="415">
        <v>3.9837168574084174</v>
      </c>
      <c r="J410" s="415">
        <v>2.5513552906612293</v>
      </c>
      <c r="K410" s="415">
        <v>0.10454094682468849</v>
      </c>
      <c r="L410" s="322">
        <v>6</v>
      </c>
      <c r="M410" s="416">
        <v>101038.02599999998</v>
      </c>
      <c r="N410" s="416">
        <v>18230.332300000002</v>
      </c>
      <c r="O410" s="415">
        <v>1.0882003737231962E-3</v>
      </c>
      <c r="P410" s="415">
        <v>4.332037378499406E-4</v>
      </c>
      <c r="Q410" s="416">
        <v>0</v>
      </c>
      <c r="R410" s="416">
        <v>4140</v>
      </c>
      <c r="S410" s="415">
        <v>1.8539389636944677E-5</v>
      </c>
      <c r="T410" s="416">
        <v>3</v>
      </c>
      <c r="U410" s="416">
        <v>0</v>
      </c>
      <c r="V410" s="415">
        <v>7.1778336877704142E-3</v>
      </c>
      <c r="W410" s="415">
        <v>4.7908872720137871E-3</v>
      </c>
      <c r="X410" s="415">
        <v>0</v>
      </c>
      <c r="Y410" s="415">
        <v>0</v>
      </c>
      <c r="Z410" s="310" t="s">
        <v>542</v>
      </c>
      <c r="AA410" s="310" t="s">
        <v>545</v>
      </c>
      <c r="AB410" s="415">
        <v>1.188585112811132</v>
      </c>
      <c r="AC410" s="415">
        <v>2.5513552906612293</v>
      </c>
      <c r="AD410" s="415">
        <v>0.10454094682468849</v>
      </c>
    </row>
    <row r="411" spans="1:30" s="376" customFormat="1" ht="15" x14ac:dyDescent="0.25">
      <c r="A411" s="419" t="s">
        <v>953</v>
      </c>
      <c r="B411" s="417" t="s">
        <v>950</v>
      </c>
      <c r="C411" s="310" t="s">
        <v>556</v>
      </c>
      <c r="D411" s="310" t="s">
        <v>541</v>
      </c>
      <c r="E411" s="322">
        <v>1</v>
      </c>
      <c r="F411" s="322">
        <v>0</v>
      </c>
      <c r="G411" s="322">
        <v>0</v>
      </c>
      <c r="H411" s="322">
        <v>0</v>
      </c>
      <c r="I411" s="415">
        <v>0</v>
      </c>
      <c r="J411" s="415">
        <v>0</v>
      </c>
      <c r="K411" s="415">
        <v>0</v>
      </c>
      <c r="L411" s="322">
        <v>0</v>
      </c>
      <c r="M411" s="416">
        <v>0</v>
      </c>
      <c r="N411" s="416">
        <v>0</v>
      </c>
      <c r="O411" s="415">
        <v>0</v>
      </c>
      <c r="P411" s="415">
        <v>0</v>
      </c>
      <c r="Q411" s="416">
        <v>0</v>
      </c>
      <c r="R411" s="416">
        <v>0</v>
      </c>
      <c r="S411" s="415">
        <v>0</v>
      </c>
      <c r="T411" s="416">
        <v>0</v>
      </c>
      <c r="U411" s="416">
        <v>0</v>
      </c>
      <c r="V411" s="415">
        <v>0</v>
      </c>
      <c r="W411" s="415">
        <v>0</v>
      </c>
      <c r="X411" s="415">
        <v>0</v>
      </c>
      <c r="Y411" s="415">
        <v>0</v>
      </c>
      <c r="Z411" s="310" t="s">
        <v>542</v>
      </c>
      <c r="AA411" s="310" t="s">
        <v>542</v>
      </c>
      <c r="AB411" s="415">
        <v>3.0925533481925962</v>
      </c>
      <c r="AC411" s="415">
        <v>0</v>
      </c>
      <c r="AD411" s="415">
        <v>0</v>
      </c>
    </row>
    <row r="412" spans="1:30" s="376" customFormat="1" x14ac:dyDescent="0.2">
      <c r="A412" s="418"/>
      <c r="B412" s="417" t="s">
        <v>951</v>
      </c>
      <c r="C412" s="310" t="s">
        <v>556</v>
      </c>
      <c r="D412" s="310" t="s">
        <v>856</v>
      </c>
      <c r="E412" s="322">
        <v>532</v>
      </c>
      <c r="F412" s="322">
        <v>3.56</v>
      </c>
      <c r="G412" s="322">
        <v>3.43</v>
      </c>
      <c r="H412" s="322">
        <v>6.99</v>
      </c>
      <c r="I412" s="415">
        <v>0</v>
      </c>
      <c r="J412" s="415">
        <v>1.797152135638996E-2</v>
      </c>
      <c r="K412" s="415">
        <v>0</v>
      </c>
      <c r="L412" s="322">
        <v>1</v>
      </c>
      <c r="M412" s="416">
        <v>467.4228</v>
      </c>
      <c r="N412" s="416">
        <v>467.4228</v>
      </c>
      <c r="O412" s="415">
        <v>1.121633073035153E-5</v>
      </c>
      <c r="P412" s="415">
        <v>1.121633073035153E-5</v>
      </c>
      <c r="Q412" s="416">
        <v>2</v>
      </c>
      <c r="R412" s="416">
        <v>0</v>
      </c>
      <c r="S412" s="415">
        <v>0</v>
      </c>
      <c r="T412" s="416">
        <v>0</v>
      </c>
      <c r="U412" s="416">
        <v>0</v>
      </c>
      <c r="V412" s="415">
        <v>0</v>
      </c>
      <c r="W412" s="415">
        <v>0</v>
      </c>
      <c r="X412" s="415">
        <v>0</v>
      </c>
      <c r="Y412" s="415">
        <v>0</v>
      </c>
      <c r="Z412" s="310" t="s">
        <v>542</v>
      </c>
      <c r="AA412" s="310" t="s">
        <v>542</v>
      </c>
      <c r="AB412" s="415">
        <v>1.2272635431903782</v>
      </c>
      <c r="AC412" s="415">
        <v>1.797152135638996E-2</v>
      </c>
      <c r="AD412" s="415">
        <v>0</v>
      </c>
    </row>
    <row r="413" spans="1:30" s="376" customFormat="1" x14ac:dyDescent="0.2">
      <c r="A413" s="418"/>
      <c r="B413" s="417" t="s">
        <v>952</v>
      </c>
      <c r="C413" s="310" t="s">
        <v>556</v>
      </c>
      <c r="D413" s="310" t="s">
        <v>856</v>
      </c>
      <c r="E413" s="322">
        <v>2282.5</v>
      </c>
      <c r="F413" s="322">
        <v>57.63</v>
      </c>
      <c r="G413" s="322">
        <v>6.05</v>
      </c>
      <c r="H413" s="322">
        <v>63.68</v>
      </c>
      <c r="I413" s="415">
        <v>5.2377216420882844</v>
      </c>
      <c r="J413" s="415">
        <v>14.257041716284892</v>
      </c>
      <c r="K413" s="415">
        <v>0.73906987168333382</v>
      </c>
      <c r="L413" s="322">
        <v>29</v>
      </c>
      <c r="M413" s="416">
        <v>985456.18483616691</v>
      </c>
      <c r="N413" s="416">
        <v>957681.35964369471</v>
      </c>
      <c r="O413" s="415">
        <v>1.4098443922440453E-2</v>
      </c>
      <c r="P413" s="415">
        <v>1.063608471264588E-2</v>
      </c>
      <c r="Q413" s="416">
        <v>0</v>
      </c>
      <c r="R413" s="416">
        <v>51085</v>
      </c>
      <c r="S413" s="415">
        <v>3.1053477641882334E-4</v>
      </c>
      <c r="T413" s="416">
        <v>4</v>
      </c>
      <c r="U413" s="416">
        <v>2</v>
      </c>
      <c r="V413" s="415">
        <v>1.6949636975576672E-2</v>
      </c>
      <c r="W413" s="415">
        <v>1.6949636975576672E-2</v>
      </c>
      <c r="X413" s="415">
        <v>9.7795280334883258E-4</v>
      </c>
      <c r="Y413" s="415">
        <v>9.7795280334883258E-4</v>
      </c>
      <c r="Z413" s="310" t="s">
        <v>542</v>
      </c>
      <c r="AA413" s="310" t="s">
        <v>542</v>
      </c>
      <c r="AB413" s="415">
        <v>1.9813177826569948</v>
      </c>
      <c r="AC413" s="415">
        <v>14.257041716284892</v>
      </c>
      <c r="AD413" s="415">
        <v>0.73906987168333382</v>
      </c>
    </row>
    <row r="414" spans="1:30" s="376" customFormat="1" x14ac:dyDescent="0.2">
      <c r="A414" s="418"/>
      <c r="B414" s="417" t="s">
        <v>953</v>
      </c>
      <c r="C414" s="310" t="s">
        <v>556</v>
      </c>
      <c r="D414" s="310" t="s">
        <v>541</v>
      </c>
      <c r="E414" s="322">
        <v>3492</v>
      </c>
      <c r="F414" s="322">
        <v>18.14</v>
      </c>
      <c r="G414" s="322">
        <v>1.71</v>
      </c>
      <c r="H414" s="322">
        <v>19.850000000000001</v>
      </c>
      <c r="I414" s="415">
        <v>7.5655979274608551</v>
      </c>
      <c r="J414" s="415">
        <v>9.1562767177403153</v>
      </c>
      <c r="K414" s="415">
        <v>1.2878258859765368</v>
      </c>
      <c r="L414" s="322">
        <v>7</v>
      </c>
      <c r="M414" s="416">
        <v>620336.29881345422</v>
      </c>
      <c r="N414" s="416">
        <v>539746.55563791958</v>
      </c>
      <c r="O414" s="415">
        <v>1.1421805534963038E-2</v>
      </c>
      <c r="P414" s="415">
        <v>5.713188079145351E-3</v>
      </c>
      <c r="Q414" s="416">
        <v>0</v>
      </c>
      <c r="R414" s="416">
        <v>87250</v>
      </c>
      <c r="S414" s="415">
        <v>5.2373775724368717E-4</v>
      </c>
      <c r="T414" s="416">
        <v>0</v>
      </c>
      <c r="U414" s="416">
        <v>0</v>
      </c>
      <c r="V414" s="415">
        <v>0</v>
      </c>
      <c r="W414" s="415">
        <v>0</v>
      </c>
      <c r="X414" s="415">
        <v>0</v>
      </c>
      <c r="Y414" s="415">
        <v>0</v>
      </c>
      <c r="Z414" s="310" t="s">
        <v>542</v>
      </c>
      <c r="AA414" s="310" t="s">
        <v>542</v>
      </c>
      <c r="AB414" s="415">
        <v>3.0925533481925962</v>
      </c>
      <c r="AC414" s="415">
        <v>9.1562767177403153</v>
      </c>
      <c r="AD414" s="415">
        <v>1.2878258859765368</v>
      </c>
    </row>
    <row r="415" spans="1:30" s="376" customFormat="1" x14ac:dyDescent="0.2">
      <c r="A415" s="418"/>
      <c r="B415" s="417" t="s">
        <v>954</v>
      </c>
      <c r="C415" s="310" t="s">
        <v>556</v>
      </c>
      <c r="D415" s="310" t="s">
        <v>541</v>
      </c>
      <c r="E415" s="322">
        <v>1543</v>
      </c>
      <c r="F415" s="322">
        <v>7.93</v>
      </c>
      <c r="G415" s="322">
        <v>0.52</v>
      </c>
      <c r="H415" s="322">
        <v>8.4499999999999993</v>
      </c>
      <c r="I415" s="415">
        <v>4.3453690660287982</v>
      </c>
      <c r="J415" s="415">
        <v>23.177393490937622</v>
      </c>
      <c r="K415" s="415">
        <v>2.3829025981089664</v>
      </c>
      <c r="L415" s="322">
        <v>12</v>
      </c>
      <c r="M415" s="416">
        <v>740335.46606676921</v>
      </c>
      <c r="N415" s="416">
        <v>657752.52801912162</v>
      </c>
      <c r="O415" s="415">
        <v>1.5496044363744113E-2</v>
      </c>
      <c r="P415" s="415">
        <v>4.1503806415718646E-3</v>
      </c>
      <c r="Q415" s="416">
        <v>0</v>
      </c>
      <c r="R415" s="416">
        <v>76115</v>
      </c>
      <c r="S415" s="415">
        <v>3.5379335223836091E-4</v>
      </c>
      <c r="T415" s="416">
        <v>2</v>
      </c>
      <c r="U415" s="416">
        <v>0</v>
      </c>
      <c r="V415" s="415">
        <v>1.4567325407229281E-2</v>
      </c>
      <c r="W415" s="415">
        <v>1.1923917434828252E-2</v>
      </c>
      <c r="X415" s="415">
        <v>0</v>
      </c>
      <c r="Y415" s="415">
        <v>0</v>
      </c>
      <c r="Z415" s="310" t="s">
        <v>545</v>
      </c>
      <c r="AA415" s="310" t="s">
        <v>545</v>
      </c>
      <c r="AB415" s="415">
        <v>2.8983659269911071</v>
      </c>
      <c r="AC415" s="415">
        <v>23.177393490937622</v>
      </c>
      <c r="AD415" s="415">
        <v>2.3829025981089664</v>
      </c>
    </row>
    <row r="416" spans="1:30" s="376" customFormat="1" x14ac:dyDescent="0.2">
      <c r="A416" s="418"/>
      <c r="B416" s="417" t="s">
        <v>955</v>
      </c>
      <c r="C416" s="310" t="s">
        <v>556</v>
      </c>
      <c r="D416" s="310" t="s">
        <v>856</v>
      </c>
      <c r="E416" s="322">
        <v>1486</v>
      </c>
      <c r="F416" s="322">
        <v>93.78</v>
      </c>
      <c r="G416" s="322">
        <v>21.99</v>
      </c>
      <c r="H416" s="322">
        <v>115.77</v>
      </c>
      <c r="I416" s="415">
        <v>7.8371834940876548</v>
      </c>
      <c r="J416" s="415">
        <v>20.735266727147842</v>
      </c>
      <c r="K416" s="415">
        <v>9.3239411795677274</v>
      </c>
      <c r="L416" s="322">
        <v>32</v>
      </c>
      <c r="M416" s="416">
        <v>434969.66318459762</v>
      </c>
      <c r="N416" s="416">
        <v>345117.64665106474</v>
      </c>
      <c r="O416" s="415">
        <v>1.6404242621808774E-2</v>
      </c>
      <c r="P416" s="415">
        <v>8.3875108041590492E-3</v>
      </c>
      <c r="Q416" s="416">
        <v>2</v>
      </c>
      <c r="R416" s="416">
        <v>195591</v>
      </c>
      <c r="S416" s="415">
        <v>1.0490204636237864E-3</v>
      </c>
      <c r="T416" s="416">
        <v>1</v>
      </c>
      <c r="U416" s="416">
        <v>5</v>
      </c>
      <c r="V416" s="415">
        <v>4.5730494437796875E-3</v>
      </c>
      <c r="W416" s="415">
        <v>4.5730494437796875E-3</v>
      </c>
      <c r="X416" s="415">
        <v>1.1775602317732696E-2</v>
      </c>
      <c r="Y416" s="415">
        <v>1.1775602317732696E-2</v>
      </c>
      <c r="Z416" s="310" t="s">
        <v>542</v>
      </c>
      <c r="AA416" s="310" t="s">
        <v>542</v>
      </c>
      <c r="AB416" s="415">
        <v>4.2503110857363504</v>
      </c>
      <c r="AC416" s="415">
        <v>20.735266727147842</v>
      </c>
      <c r="AD416" s="415">
        <v>9.3239411795677274</v>
      </c>
    </row>
    <row r="417" spans="1:30" s="376" customFormat="1" x14ac:dyDescent="0.2">
      <c r="A417" s="418"/>
      <c r="B417" s="417" t="s">
        <v>956</v>
      </c>
      <c r="C417" s="310" t="s">
        <v>556</v>
      </c>
      <c r="D417" s="310" t="s">
        <v>541</v>
      </c>
      <c r="E417" s="322">
        <v>965.5</v>
      </c>
      <c r="F417" s="322">
        <v>0.36</v>
      </c>
      <c r="G417" s="322">
        <v>0.08</v>
      </c>
      <c r="H417" s="322">
        <v>0.44</v>
      </c>
      <c r="I417" s="415">
        <v>3.9573896851333701</v>
      </c>
      <c r="J417" s="415">
        <v>24.22752730271193</v>
      </c>
      <c r="K417" s="415">
        <v>6.5294063324516074</v>
      </c>
      <c r="L417" s="322">
        <v>15</v>
      </c>
      <c r="M417" s="416">
        <v>628781.90453323117</v>
      </c>
      <c r="N417" s="416">
        <v>517045.68946051958</v>
      </c>
      <c r="O417" s="415">
        <v>2.7429188425628026E-2</v>
      </c>
      <c r="P417" s="415">
        <v>1.2377558865382977E-2</v>
      </c>
      <c r="Q417" s="416">
        <v>0</v>
      </c>
      <c r="R417" s="416">
        <v>169459</v>
      </c>
      <c r="S417" s="415">
        <v>1.4321678494539764E-3</v>
      </c>
      <c r="T417" s="416">
        <v>0</v>
      </c>
      <c r="U417" s="416">
        <v>1</v>
      </c>
      <c r="V417" s="415">
        <v>0</v>
      </c>
      <c r="W417" s="415">
        <v>0</v>
      </c>
      <c r="X417" s="415">
        <v>1.2359593091296452E-4</v>
      </c>
      <c r="Y417" s="415">
        <v>1.2359593091296452E-4</v>
      </c>
      <c r="Z417" s="310" t="s">
        <v>545</v>
      </c>
      <c r="AA417" s="310" t="s">
        <v>542</v>
      </c>
      <c r="AB417" s="415">
        <v>2.2320945410920729</v>
      </c>
      <c r="AC417" s="415">
        <v>24.22752730271193</v>
      </c>
      <c r="AD417" s="415">
        <v>6.5294063324516074</v>
      </c>
    </row>
    <row r="418" spans="1:30" s="376" customFormat="1" x14ac:dyDescent="0.2">
      <c r="A418" s="418"/>
      <c r="B418" s="417" t="s">
        <v>957</v>
      </c>
      <c r="C418" s="310" t="s">
        <v>556</v>
      </c>
      <c r="D418" s="310" t="s">
        <v>541</v>
      </c>
      <c r="E418" s="322">
        <v>4276.5</v>
      </c>
      <c r="F418" s="322">
        <v>27.72</v>
      </c>
      <c r="G418" s="322">
        <v>2.29</v>
      </c>
      <c r="H418" s="322">
        <v>30.009999999999998</v>
      </c>
      <c r="I418" s="415">
        <v>9.7040110274307665</v>
      </c>
      <c r="J418" s="415">
        <v>12.562394408808258</v>
      </c>
      <c r="K418" s="415">
        <v>2.1159994229576946</v>
      </c>
      <c r="L418" s="322">
        <v>13</v>
      </c>
      <c r="M418" s="416">
        <v>1181619.3777995682</v>
      </c>
      <c r="N418" s="416">
        <v>1124139.4693056417</v>
      </c>
      <c r="O418" s="415">
        <v>2.4866899188669127E-2</v>
      </c>
      <c r="P418" s="415">
        <v>1.7433567231274455E-2</v>
      </c>
      <c r="Q418" s="416">
        <v>1</v>
      </c>
      <c r="R418" s="416">
        <v>199031</v>
      </c>
      <c r="S418" s="415">
        <v>9.5477856630265092E-4</v>
      </c>
      <c r="T418" s="416">
        <v>0</v>
      </c>
      <c r="U418" s="416">
        <v>5</v>
      </c>
      <c r="V418" s="415">
        <v>0</v>
      </c>
      <c r="W418" s="415">
        <v>0</v>
      </c>
      <c r="X418" s="415">
        <v>2.6891384668388255E-2</v>
      </c>
      <c r="Y418" s="415">
        <v>2.6891384668388255E-2</v>
      </c>
      <c r="Z418" s="310" t="s">
        <v>545</v>
      </c>
      <c r="AA418" s="310" t="s">
        <v>542</v>
      </c>
      <c r="AB418" s="415">
        <v>2.7279383208480832</v>
      </c>
      <c r="AC418" s="415">
        <v>12.562394408808258</v>
      </c>
      <c r="AD418" s="415">
        <v>2.1159994229576946</v>
      </c>
    </row>
    <row r="419" spans="1:30" s="376" customFormat="1" x14ac:dyDescent="0.2">
      <c r="A419" s="418"/>
      <c r="B419" s="417" t="s">
        <v>958</v>
      </c>
      <c r="C419" s="310" t="s">
        <v>556</v>
      </c>
      <c r="D419" s="310" t="s">
        <v>541</v>
      </c>
      <c r="E419" s="322">
        <v>3116.5</v>
      </c>
      <c r="F419" s="322">
        <v>13.82</v>
      </c>
      <c r="G419" s="322">
        <v>0.82</v>
      </c>
      <c r="H419" s="322">
        <v>14.64</v>
      </c>
      <c r="I419" s="415">
        <v>6.2099333468493825</v>
      </c>
      <c r="J419" s="415">
        <v>5.1093470791876241</v>
      </c>
      <c r="K419" s="415">
        <v>0.3528289503937348</v>
      </c>
      <c r="L419" s="322">
        <v>15</v>
      </c>
      <c r="M419" s="416">
        <v>587497.74011266255</v>
      </c>
      <c r="N419" s="416">
        <v>553207.39828203805</v>
      </c>
      <c r="O419" s="415">
        <v>1.2113846137859647E-2</v>
      </c>
      <c r="P419" s="415">
        <v>7.3625605774562839E-3</v>
      </c>
      <c r="Q419" s="416">
        <v>0</v>
      </c>
      <c r="R419" s="416">
        <v>40570</v>
      </c>
      <c r="S419" s="415">
        <v>2.1165803168845173E-4</v>
      </c>
      <c r="T419" s="416">
        <v>5</v>
      </c>
      <c r="U419" s="416">
        <v>0</v>
      </c>
      <c r="V419" s="415">
        <v>2.3585193516466454E-2</v>
      </c>
      <c r="W419" s="415">
        <v>2.3585193516466454E-2</v>
      </c>
      <c r="X419" s="415">
        <v>0</v>
      </c>
      <c r="Y419" s="415">
        <v>0</v>
      </c>
      <c r="Z419" s="310" t="s">
        <v>542</v>
      </c>
      <c r="AA419" s="310" t="s">
        <v>542</v>
      </c>
      <c r="AB419" s="415">
        <v>1.6262135921647638</v>
      </c>
      <c r="AC419" s="415">
        <v>5.1093470791876241</v>
      </c>
      <c r="AD419" s="415">
        <v>0.3528289503937348</v>
      </c>
    </row>
    <row r="420" spans="1:30" s="376" customFormat="1" x14ac:dyDescent="0.2">
      <c r="A420" s="418"/>
      <c r="B420" s="417" t="s">
        <v>959</v>
      </c>
      <c r="C420" s="310" t="s">
        <v>540</v>
      </c>
      <c r="D420" s="310" t="s">
        <v>541</v>
      </c>
      <c r="E420" s="322">
        <v>936.5</v>
      </c>
      <c r="F420" s="322">
        <v>5.05</v>
      </c>
      <c r="G420" s="322">
        <v>0</v>
      </c>
      <c r="H420" s="322">
        <v>5.05</v>
      </c>
      <c r="I420" s="415">
        <v>0</v>
      </c>
      <c r="J420" s="415">
        <v>0</v>
      </c>
      <c r="K420" s="415">
        <v>0</v>
      </c>
      <c r="L420" s="322">
        <v>3</v>
      </c>
      <c r="M420" s="416">
        <v>88714.415843532304</v>
      </c>
      <c r="N420" s="416">
        <v>67624.044499999989</v>
      </c>
      <c r="O420" s="415">
        <v>2.951132328592634E-3</v>
      </c>
      <c r="P420" s="415">
        <v>1.4676398816259972E-3</v>
      </c>
      <c r="Q420" s="416">
        <v>1</v>
      </c>
      <c r="R420" s="416">
        <v>10620</v>
      </c>
      <c r="S420" s="415">
        <v>0</v>
      </c>
      <c r="T420" s="416">
        <v>0</v>
      </c>
      <c r="U420" s="416">
        <v>0</v>
      </c>
      <c r="V420" s="415">
        <v>0</v>
      </c>
      <c r="W420" s="415">
        <v>0</v>
      </c>
      <c r="X420" s="415">
        <v>0</v>
      </c>
      <c r="Y420" s="415">
        <v>0</v>
      </c>
      <c r="Z420" s="310" t="s">
        <v>542</v>
      </c>
      <c r="AA420" s="310" t="s">
        <v>542</v>
      </c>
      <c r="AB420" s="415">
        <v>0</v>
      </c>
      <c r="AC420" s="415">
        <v>0</v>
      </c>
      <c r="AD420" s="415">
        <v>0</v>
      </c>
    </row>
    <row r="421" spans="1:30" s="376" customFormat="1" x14ac:dyDescent="0.2">
      <c r="A421" s="418"/>
      <c r="B421" s="417" t="s">
        <v>960</v>
      </c>
      <c r="C421" s="310" t="s">
        <v>540</v>
      </c>
      <c r="D421" s="310" t="s">
        <v>541</v>
      </c>
      <c r="E421" s="322">
        <v>148</v>
      </c>
      <c r="F421" s="322">
        <v>1.1399999999999999</v>
      </c>
      <c r="G421" s="322">
        <v>0.78</v>
      </c>
      <c r="H421" s="322">
        <v>1.92</v>
      </c>
      <c r="I421" s="415">
        <v>0</v>
      </c>
      <c r="J421" s="415">
        <v>0</v>
      </c>
      <c r="K421" s="415">
        <v>0</v>
      </c>
      <c r="L421" s="322">
        <v>1</v>
      </c>
      <c r="M421" s="416">
        <v>3422.2711726509733</v>
      </c>
      <c r="N421" s="416">
        <v>228.13330000000002</v>
      </c>
      <c r="O421" s="415">
        <v>2.2776490903791095E-4</v>
      </c>
      <c r="P421" s="415">
        <v>3.089898272824113E-6</v>
      </c>
      <c r="Q421" s="416">
        <v>0</v>
      </c>
      <c r="R421" s="416">
        <v>0</v>
      </c>
      <c r="S421" s="415">
        <v>0</v>
      </c>
      <c r="T421" s="416">
        <v>0</v>
      </c>
      <c r="U421" s="416">
        <v>0</v>
      </c>
      <c r="V421" s="415">
        <v>0</v>
      </c>
      <c r="W421" s="415">
        <v>0</v>
      </c>
      <c r="X421" s="415">
        <v>0</v>
      </c>
      <c r="Y421" s="415">
        <v>0</v>
      </c>
      <c r="Z421" s="310" t="s">
        <v>542</v>
      </c>
      <c r="AA421" s="310" t="s">
        <v>542</v>
      </c>
      <c r="AB421" s="415">
        <v>0</v>
      </c>
      <c r="AC421" s="415">
        <v>0</v>
      </c>
      <c r="AD421" s="415">
        <v>0</v>
      </c>
    </row>
    <row r="422" spans="1:30" s="376" customFormat="1" x14ac:dyDescent="0.2">
      <c r="A422" s="418"/>
      <c r="B422" s="417" t="s">
        <v>961</v>
      </c>
      <c r="C422" s="310" t="s">
        <v>540</v>
      </c>
      <c r="D422" s="310" t="s">
        <v>541</v>
      </c>
      <c r="E422" s="322">
        <v>1966.5</v>
      </c>
      <c r="F422" s="322">
        <v>5.3</v>
      </c>
      <c r="G422" s="322">
        <v>0.12</v>
      </c>
      <c r="H422" s="322">
        <v>5.42</v>
      </c>
      <c r="I422" s="415">
        <v>0</v>
      </c>
      <c r="J422" s="415">
        <v>0</v>
      </c>
      <c r="K422" s="415">
        <v>0</v>
      </c>
      <c r="L422" s="322">
        <v>4</v>
      </c>
      <c r="M422" s="416">
        <v>587016.7576964855</v>
      </c>
      <c r="N422" s="416">
        <v>44264.467200000006</v>
      </c>
      <c r="O422" s="415">
        <v>6.4529395141238776E-3</v>
      </c>
      <c r="P422" s="415">
        <v>2.8281838891159108E-4</v>
      </c>
      <c r="Q422" s="416">
        <v>0</v>
      </c>
      <c r="R422" s="416">
        <v>230690</v>
      </c>
      <c r="S422" s="415">
        <v>1.2993022237225394E-3</v>
      </c>
      <c r="T422" s="416">
        <v>0</v>
      </c>
      <c r="U422" s="416">
        <v>0</v>
      </c>
      <c r="V422" s="415">
        <v>0</v>
      </c>
      <c r="W422" s="415">
        <v>0</v>
      </c>
      <c r="X422" s="415">
        <v>0</v>
      </c>
      <c r="Y422" s="415">
        <v>0</v>
      </c>
      <c r="Z422" s="310" t="s">
        <v>545</v>
      </c>
      <c r="AA422" s="310" t="s">
        <v>542</v>
      </c>
      <c r="AB422" s="415">
        <v>0</v>
      </c>
      <c r="AC422" s="415">
        <v>0</v>
      </c>
      <c r="AD422" s="415">
        <v>0</v>
      </c>
    </row>
    <row r="423" spans="1:30" s="376" customFormat="1" x14ac:dyDescent="0.2">
      <c r="A423" s="418"/>
      <c r="B423" s="417" t="s">
        <v>962</v>
      </c>
      <c r="C423" s="310" t="s">
        <v>556</v>
      </c>
      <c r="D423" s="310" t="s">
        <v>541</v>
      </c>
      <c r="E423" s="322">
        <v>1</v>
      </c>
      <c r="F423" s="322">
        <v>0</v>
      </c>
      <c r="G423" s="322">
        <v>0</v>
      </c>
      <c r="H423" s="322">
        <v>0</v>
      </c>
      <c r="I423" s="415">
        <v>1.4704765546036507</v>
      </c>
      <c r="J423" s="415">
        <v>0.18710278473077549</v>
      </c>
      <c r="K423" s="415">
        <v>0</v>
      </c>
      <c r="L423" s="322">
        <v>1</v>
      </c>
      <c r="M423" s="416">
        <v>40.024838396961826</v>
      </c>
      <c r="N423" s="416">
        <v>0</v>
      </c>
      <c r="O423" s="415">
        <v>1.5455667455011678E-6</v>
      </c>
      <c r="P423" s="415">
        <v>0</v>
      </c>
      <c r="Q423" s="416">
        <v>4</v>
      </c>
      <c r="R423" s="416">
        <v>0</v>
      </c>
      <c r="S423" s="415">
        <v>0</v>
      </c>
      <c r="T423" s="416">
        <v>0</v>
      </c>
      <c r="U423" s="416">
        <v>0</v>
      </c>
      <c r="V423" s="415">
        <v>0</v>
      </c>
      <c r="W423" s="415">
        <v>0</v>
      </c>
      <c r="X423" s="415">
        <v>0</v>
      </c>
      <c r="Y423" s="415">
        <v>0</v>
      </c>
      <c r="Z423" s="310" t="s">
        <v>542</v>
      </c>
      <c r="AA423" s="310" t="s">
        <v>542</v>
      </c>
      <c r="AB423" s="415">
        <v>0.28048001025030189</v>
      </c>
      <c r="AC423" s="415">
        <v>0.18710278473077549</v>
      </c>
      <c r="AD423" s="415">
        <v>0</v>
      </c>
    </row>
    <row r="424" spans="1:30" s="376" customFormat="1" x14ac:dyDescent="0.2">
      <c r="A424" s="418"/>
      <c r="B424" s="417" t="s">
        <v>963</v>
      </c>
      <c r="C424" s="310" t="s">
        <v>556</v>
      </c>
      <c r="D424" s="310" t="s">
        <v>541</v>
      </c>
      <c r="E424" s="322">
        <v>1683</v>
      </c>
      <c r="F424" s="322">
        <v>6.12</v>
      </c>
      <c r="G424" s="322">
        <v>1.2</v>
      </c>
      <c r="H424" s="322">
        <v>7.32</v>
      </c>
      <c r="I424" s="415">
        <v>4.9123352092669013</v>
      </c>
      <c r="J424" s="415">
        <v>1.5438577474345716</v>
      </c>
      <c r="K424" s="415">
        <v>5.1092887137279117</v>
      </c>
      <c r="L424" s="322">
        <v>4</v>
      </c>
      <c r="M424" s="416">
        <v>98648.416060483709</v>
      </c>
      <c r="N424" s="416">
        <v>31246.588199999998</v>
      </c>
      <c r="O424" s="415">
        <v>2.8375048701931426E-3</v>
      </c>
      <c r="P424" s="415">
        <v>2.3477047076917611E-4</v>
      </c>
      <c r="Q424" s="416">
        <v>4</v>
      </c>
      <c r="R424" s="416">
        <v>326470</v>
      </c>
      <c r="S424" s="415">
        <v>1.3549203926333734E-3</v>
      </c>
      <c r="T424" s="416">
        <v>0</v>
      </c>
      <c r="U424" s="416">
        <v>0</v>
      </c>
      <c r="V424" s="415">
        <v>0</v>
      </c>
      <c r="W424" s="415">
        <v>0</v>
      </c>
      <c r="X424" s="415">
        <v>0</v>
      </c>
      <c r="Y424" s="415">
        <v>0</v>
      </c>
      <c r="Z424" s="310" t="s">
        <v>542</v>
      </c>
      <c r="AA424" s="310" t="s">
        <v>542</v>
      </c>
      <c r="AB424" s="415">
        <v>1.5803472732938539</v>
      </c>
      <c r="AC424" s="415">
        <v>1.5438577474345716</v>
      </c>
      <c r="AD424" s="415">
        <v>5.1092887137279117</v>
      </c>
    </row>
    <row r="425" spans="1:30" s="376" customFormat="1" x14ac:dyDescent="0.2">
      <c r="A425" s="418"/>
      <c r="B425" s="417" t="s">
        <v>964</v>
      </c>
      <c r="C425" s="310" t="s">
        <v>556</v>
      </c>
      <c r="D425" s="310" t="s">
        <v>541</v>
      </c>
      <c r="E425" s="322">
        <v>3337.5</v>
      </c>
      <c r="F425" s="322">
        <v>14.09</v>
      </c>
      <c r="G425" s="322">
        <v>1.86</v>
      </c>
      <c r="H425" s="322">
        <v>15.95</v>
      </c>
      <c r="I425" s="415">
        <v>9.7292274417813065</v>
      </c>
      <c r="J425" s="415">
        <v>4.6464567385228817</v>
      </c>
      <c r="K425" s="415">
        <v>0.93633181059247839</v>
      </c>
      <c r="L425" s="322">
        <v>10</v>
      </c>
      <c r="M425" s="416">
        <v>438999.07140111929</v>
      </c>
      <c r="N425" s="416">
        <v>242722.69949999999</v>
      </c>
      <c r="O425" s="415">
        <v>1.4803079090052004E-2</v>
      </c>
      <c r="P425" s="415">
        <v>9.2762917512848181E-3</v>
      </c>
      <c r="Q425" s="416">
        <v>0</v>
      </c>
      <c r="R425" s="416">
        <v>88465</v>
      </c>
      <c r="S425" s="415">
        <v>4.078665720127829E-4</v>
      </c>
      <c r="T425" s="416">
        <v>0</v>
      </c>
      <c r="U425" s="416">
        <v>1</v>
      </c>
      <c r="V425" s="415">
        <v>0</v>
      </c>
      <c r="W425" s="415">
        <v>0</v>
      </c>
      <c r="X425" s="415">
        <v>2.2339964512518335E-3</v>
      </c>
      <c r="Y425" s="415">
        <v>2.2339964512518335E-3</v>
      </c>
      <c r="Z425" s="310" t="s">
        <v>542</v>
      </c>
      <c r="AA425" s="310" t="s">
        <v>542</v>
      </c>
      <c r="AB425" s="415">
        <v>2.1194873121702797</v>
      </c>
      <c r="AC425" s="415">
        <v>4.6464567385228817</v>
      </c>
      <c r="AD425" s="415">
        <v>0.93633181059247839</v>
      </c>
    </row>
    <row r="426" spans="1:30" s="376" customFormat="1" x14ac:dyDescent="0.2">
      <c r="A426" s="418"/>
      <c r="B426" s="417" t="s">
        <v>965</v>
      </c>
      <c r="C426" s="310" t="s">
        <v>556</v>
      </c>
      <c r="D426" s="310" t="s">
        <v>541</v>
      </c>
      <c r="E426" s="322">
        <v>3078</v>
      </c>
      <c r="F426" s="322">
        <v>11.53</v>
      </c>
      <c r="G426" s="322">
        <v>1.93</v>
      </c>
      <c r="H426" s="322">
        <v>13.459999999999999</v>
      </c>
      <c r="I426" s="415">
        <v>7.5834714887469818</v>
      </c>
      <c r="J426" s="415">
        <v>4.3850886004169851</v>
      </c>
      <c r="K426" s="415">
        <v>1.3832760726332565</v>
      </c>
      <c r="L426" s="322">
        <v>8</v>
      </c>
      <c r="M426" s="416">
        <v>280076.10737408948</v>
      </c>
      <c r="N426" s="416">
        <v>224808.45490000001</v>
      </c>
      <c r="O426" s="415">
        <v>1.2502302411627314E-2</v>
      </c>
      <c r="P426" s="415">
        <v>7.8002782453394665E-3</v>
      </c>
      <c r="Q426" s="416">
        <v>0</v>
      </c>
      <c r="R426" s="416">
        <v>88350</v>
      </c>
      <c r="S426" s="415">
        <v>3.4761355569271269E-4</v>
      </c>
      <c r="T426" s="416">
        <v>0</v>
      </c>
      <c r="U426" s="416">
        <v>0</v>
      </c>
      <c r="V426" s="415">
        <v>0</v>
      </c>
      <c r="W426" s="415">
        <v>0</v>
      </c>
      <c r="X426" s="415">
        <v>0</v>
      </c>
      <c r="Y426" s="415">
        <v>0</v>
      </c>
      <c r="Z426" s="310" t="s">
        <v>542</v>
      </c>
      <c r="AA426" s="310" t="s">
        <v>542</v>
      </c>
      <c r="AB426" s="415">
        <v>2.8914932098914519</v>
      </c>
      <c r="AC426" s="415">
        <v>4.3850886004169851</v>
      </c>
      <c r="AD426" s="415">
        <v>1.3832760726332565</v>
      </c>
    </row>
    <row r="427" spans="1:30" s="376" customFormat="1" x14ac:dyDescent="0.2">
      <c r="A427" s="418"/>
      <c r="B427" s="417" t="s">
        <v>966</v>
      </c>
      <c r="C427" s="310" t="s">
        <v>556</v>
      </c>
      <c r="D427" s="310" t="s">
        <v>541</v>
      </c>
      <c r="E427" s="322">
        <v>2530.5</v>
      </c>
      <c r="F427" s="322">
        <v>6.91</v>
      </c>
      <c r="G427" s="322">
        <v>4.93</v>
      </c>
      <c r="H427" s="322">
        <v>11.84</v>
      </c>
      <c r="I427" s="415">
        <v>7.3445190823704154</v>
      </c>
      <c r="J427" s="415">
        <v>6.3060212166753153</v>
      </c>
      <c r="K427" s="415">
        <v>0</v>
      </c>
      <c r="L427" s="322">
        <v>11</v>
      </c>
      <c r="M427" s="416">
        <v>355355.34302591044</v>
      </c>
      <c r="N427" s="416">
        <v>298732.30059999996</v>
      </c>
      <c r="O427" s="415">
        <v>1.3451792514682474E-2</v>
      </c>
      <c r="P427" s="415">
        <v>9.1583039857370298E-3</v>
      </c>
      <c r="Q427" s="416">
        <v>0</v>
      </c>
      <c r="R427" s="416">
        <v>0</v>
      </c>
      <c r="S427" s="415">
        <v>0</v>
      </c>
      <c r="T427" s="416">
        <v>2</v>
      </c>
      <c r="U427" s="416">
        <v>0</v>
      </c>
      <c r="V427" s="415">
        <v>8.1666011350741297E-3</v>
      </c>
      <c r="W427" s="415">
        <v>8.1666011350741297E-3</v>
      </c>
      <c r="X427" s="415">
        <v>0</v>
      </c>
      <c r="Y427" s="415">
        <v>0</v>
      </c>
      <c r="Z427" s="310" t="s">
        <v>542</v>
      </c>
      <c r="AA427" s="310" t="s">
        <v>542</v>
      </c>
      <c r="AB427" s="415">
        <v>2.6943261727121461</v>
      </c>
      <c r="AC427" s="415">
        <v>6.3060212166753153</v>
      </c>
      <c r="AD427" s="415">
        <v>0</v>
      </c>
    </row>
    <row r="428" spans="1:30" s="376" customFormat="1" x14ac:dyDescent="0.2">
      <c r="A428" s="418"/>
      <c r="B428" s="417" t="s">
        <v>967</v>
      </c>
      <c r="C428" s="310" t="s">
        <v>556</v>
      </c>
      <c r="D428" s="310" t="s">
        <v>541</v>
      </c>
      <c r="E428" s="322">
        <v>2472.5</v>
      </c>
      <c r="F428" s="322">
        <v>13</v>
      </c>
      <c r="G428" s="322">
        <v>0.51</v>
      </c>
      <c r="H428" s="322">
        <v>13.51</v>
      </c>
      <c r="I428" s="415">
        <v>6.125380359402099</v>
      </c>
      <c r="J428" s="415">
        <v>0.6667184705175786</v>
      </c>
      <c r="K428" s="415">
        <v>0.44455437951227272</v>
      </c>
      <c r="L428" s="322">
        <v>4</v>
      </c>
      <c r="M428" s="416">
        <v>56360.439299999984</v>
      </c>
      <c r="N428" s="416">
        <v>32946.688100000007</v>
      </c>
      <c r="O428" s="415">
        <v>5.7174705165769181E-3</v>
      </c>
      <c r="P428" s="415">
        <v>1.9107158444576109E-3</v>
      </c>
      <c r="Q428" s="416">
        <v>0</v>
      </c>
      <c r="R428" s="416">
        <v>37580</v>
      </c>
      <c r="S428" s="415">
        <v>1.7148935414173827E-4</v>
      </c>
      <c r="T428" s="416">
        <v>0</v>
      </c>
      <c r="U428" s="416">
        <v>1</v>
      </c>
      <c r="V428" s="415">
        <v>0</v>
      </c>
      <c r="W428" s="415">
        <v>0</v>
      </c>
      <c r="X428" s="415">
        <v>1.7736016086010407E-3</v>
      </c>
      <c r="Y428" s="415">
        <v>1.7736016086010407E-3</v>
      </c>
      <c r="Z428" s="310" t="s">
        <v>542</v>
      </c>
      <c r="AA428" s="310" t="s">
        <v>542</v>
      </c>
      <c r="AB428" s="415">
        <v>1.7549133102886019</v>
      </c>
      <c r="AC428" s="415">
        <v>0.6667184705175786</v>
      </c>
      <c r="AD428" s="415">
        <v>0.44455437951227272</v>
      </c>
    </row>
    <row r="429" spans="1:30" s="376" customFormat="1" x14ac:dyDescent="0.2">
      <c r="A429" s="418"/>
      <c r="B429" s="417" t="s">
        <v>968</v>
      </c>
      <c r="C429" s="310" t="s">
        <v>556</v>
      </c>
      <c r="D429" s="310" t="s">
        <v>541</v>
      </c>
      <c r="E429" s="322">
        <v>1046.5</v>
      </c>
      <c r="F429" s="322">
        <v>3.47</v>
      </c>
      <c r="G429" s="322">
        <v>0.49</v>
      </c>
      <c r="H429" s="322">
        <v>3.96</v>
      </c>
      <c r="I429" s="415">
        <v>2.1366171364452557</v>
      </c>
      <c r="J429" s="415">
        <v>1.3496952494594523</v>
      </c>
      <c r="K429" s="415">
        <v>11.133603853433819</v>
      </c>
      <c r="L429" s="322">
        <v>4</v>
      </c>
      <c r="M429" s="416">
        <v>112144.8273</v>
      </c>
      <c r="N429" s="416">
        <v>112144.8273</v>
      </c>
      <c r="O429" s="415">
        <v>1.9159223230473194E-3</v>
      </c>
      <c r="P429" s="415">
        <v>1.9159223230473194E-3</v>
      </c>
      <c r="Q429" s="416">
        <v>0</v>
      </c>
      <c r="R429" s="416">
        <v>925080</v>
      </c>
      <c r="S429" s="415">
        <v>4.338217175045055E-3</v>
      </c>
      <c r="T429" s="416">
        <v>0</v>
      </c>
      <c r="U429" s="416">
        <v>0</v>
      </c>
      <c r="V429" s="415">
        <v>0</v>
      </c>
      <c r="W429" s="415">
        <v>0</v>
      </c>
      <c r="X429" s="415">
        <v>0</v>
      </c>
      <c r="Y429" s="415">
        <v>0</v>
      </c>
      <c r="Z429" s="310" t="s">
        <v>545</v>
      </c>
      <c r="AA429" s="310" t="s">
        <v>542</v>
      </c>
      <c r="AB429" s="415">
        <v>0.75569570843290257</v>
      </c>
      <c r="AC429" s="415">
        <v>1.3496952494594523</v>
      </c>
      <c r="AD429" s="415">
        <v>11.133603853433819</v>
      </c>
    </row>
    <row r="430" spans="1:30" s="376" customFormat="1" x14ac:dyDescent="0.2">
      <c r="A430" s="418"/>
      <c r="B430" s="417" t="s">
        <v>969</v>
      </c>
      <c r="C430" s="310" t="s">
        <v>556</v>
      </c>
      <c r="D430" s="310" t="s">
        <v>541</v>
      </c>
      <c r="E430" s="322">
        <v>210</v>
      </c>
      <c r="F430" s="322">
        <v>2.1</v>
      </c>
      <c r="G430" s="322">
        <v>0.2</v>
      </c>
      <c r="H430" s="322">
        <v>2.3000000000000003</v>
      </c>
      <c r="I430" s="415">
        <v>0</v>
      </c>
      <c r="J430" s="415">
        <v>3.2227474344751365E-2</v>
      </c>
      <c r="K430" s="415">
        <v>0</v>
      </c>
      <c r="L430" s="322">
        <v>1</v>
      </c>
      <c r="M430" s="416">
        <v>1052.9572000000001</v>
      </c>
      <c r="N430" s="416">
        <v>1052.9572000000001</v>
      </c>
      <c r="O430" s="415">
        <v>3.9288056538958594E-5</v>
      </c>
      <c r="P430" s="415">
        <v>3.9288056538958594E-5</v>
      </c>
      <c r="Q430" s="416">
        <v>0</v>
      </c>
      <c r="R430" s="416">
        <v>0</v>
      </c>
      <c r="S430" s="415">
        <v>0</v>
      </c>
      <c r="T430" s="416">
        <v>0</v>
      </c>
      <c r="U430" s="416">
        <v>0</v>
      </c>
      <c r="V430" s="415">
        <v>0</v>
      </c>
      <c r="W430" s="415">
        <v>0</v>
      </c>
      <c r="X430" s="415">
        <v>0</v>
      </c>
      <c r="Y430" s="415">
        <v>0</v>
      </c>
      <c r="Z430" s="310" t="s">
        <v>542</v>
      </c>
      <c r="AA430" s="310" t="s">
        <v>542</v>
      </c>
      <c r="AB430" s="415">
        <v>0.38564357292382562</v>
      </c>
      <c r="AC430" s="415">
        <v>3.2227474344751365E-2</v>
      </c>
      <c r="AD430" s="415">
        <v>0</v>
      </c>
    </row>
    <row r="431" spans="1:30" s="376" customFormat="1" x14ac:dyDescent="0.2">
      <c r="A431" s="418"/>
      <c r="B431" s="417" t="s">
        <v>970</v>
      </c>
      <c r="C431" s="310" t="s">
        <v>556</v>
      </c>
      <c r="D431" s="310" t="s">
        <v>541</v>
      </c>
      <c r="E431" s="322">
        <v>212</v>
      </c>
      <c r="F431" s="322">
        <v>0</v>
      </c>
      <c r="G431" s="322">
        <v>0</v>
      </c>
      <c r="H431" s="322">
        <v>0</v>
      </c>
      <c r="I431" s="415">
        <v>1.1134800568490555</v>
      </c>
      <c r="J431" s="415">
        <v>8.1317646624086363E-3</v>
      </c>
      <c r="K431" s="415">
        <v>0</v>
      </c>
      <c r="L431" s="322">
        <v>0</v>
      </c>
      <c r="M431" s="416">
        <v>268.2167</v>
      </c>
      <c r="N431" s="416">
        <v>268.2167</v>
      </c>
      <c r="O431" s="415">
        <v>4.6348474092361693E-6</v>
      </c>
      <c r="P431" s="415">
        <v>4.6348474092361693E-6</v>
      </c>
      <c r="Q431" s="416">
        <v>3</v>
      </c>
      <c r="R431" s="416">
        <v>0</v>
      </c>
      <c r="S431" s="415">
        <v>0</v>
      </c>
      <c r="T431" s="416">
        <v>0</v>
      </c>
      <c r="U431" s="416">
        <v>0</v>
      </c>
      <c r="V431" s="415">
        <v>0</v>
      </c>
      <c r="W431" s="415">
        <v>0</v>
      </c>
      <c r="X431" s="415">
        <v>0</v>
      </c>
      <c r="Y431" s="415">
        <v>0</v>
      </c>
      <c r="Z431" s="310" t="s">
        <v>542</v>
      </c>
      <c r="AA431" s="310" t="s">
        <v>542</v>
      </c>
      <c r="AB431" s="415">
        <v>0.38564357292382562</v>
      </c>
      <c r="AC431" s="415">
        <v>8.1317646624086363E-3</v>
      </c>
      <c r="AD431" s="415">
        <v>0</v>
      </c>
    </row>
    <row r="432" spans="1:30" s="376" customFormat="1" x14ac:dyDescent="0.2">
      <c r="A432" s="418"/>
      <c r="B432" s="417" t="s">
        <v>971</v>
      </c>
      <c r="C432" s="310" t="s">
        <v>556</v>
      </c>
      <c r="D432" s="310" t="s">
        <v>541</v>
      </c>
      <c r="E432" s="322">
        <v>283</v>
      </c>
      <c r="F432" s="322">
        <v>0</v>
      </c>
      <c r="G432" s="322">
        <v>0</v>
      </c>
      <c r="H432" s="322">
        <v>0</v>
      </c>
      <c r="I432" s="415">
        <v>1.2845242123489762</v>
      </c>
      <c r="J432" s="415">
        <v>0.29924930507998265</v>
      </c>
      <c r="K432" s="415">
        <v>0</v>
      </c>
      <c r="L432" s="322">
        <v>1</v>
      </c>
      <c r="M432" s="416">
        <v>11596.7333</v>
      </c>
      <c r="N432" s="416">
        <v>11596.7333</v>
      </c>
      <c r="O432" s="415">
        <v>1.3286562573143685E-4</v>
      </c>
      <c r="P432" s="415">
        <v>1.3286562573143685E-4</v>
      </c>
      <c r="Q432" s="416">
        <v>1</v>
      </c>
      <c r="R432" s="416">
        <v>0</v>
      </c>
      <c r="S432" s="415">
        <v>0</v>
      </c>
      <c r="T432" s="416">
        <v>0</v>
      </c>
      <c r="U432" s="416">
        <v>0</v>
      </c>
      <c r="V432" s="415">
        <v>0</v>
      </c>
      <c r="W432" s="415">
        <v>0</v>
      </c>
      <c r="X432" s="415">
        <v>0</v>
      </c>
      <c r="Y432" s="415">
        <v>0</v>
      </c>
      <c r="Z432" s="310" t="s">
        <v>542</v>
      </c>
      <c r="AA432" s="310" t="s">
        <v>542</v>
      </c>
      <c r="AB432" s="415">
        <v>0.43816246082490368</v>
      </c>
      <c r="AC432" s="415">
        <v>0.29924930507998265</v>
      </c>
      <c r="AD432" s="415">
        <v>0</v>
      </c>
    </row>
    <row r="433" spans="1:30" s="376" customFormat="1" x14ac:dyDescent="0.2">
      <c r="A433" s="418"/>
      <c r="B433" s="417" t="s">
        <v>972</v>
      </c>
      <c r="C433" s="310" t="s">
        <v>556</v>
      </c>
      <c r="D433" s="310" t="s">
        <v>541</v>
      </c>
      <c r="E433" s="322">
        <v>1121.5</v>
      </c>
      <c r="F433" s="322">
        <v>3.46</v>
      </c>
      <c r="G433" s="322">
        <v>0.15</v>
      </c>
      <c r="H433" s="322">
        <v>3.61</v>
      </c>
      <c r="I433" s="415">
        <v>2.2961779869655197</v>
      </c>
      <c r="J433" s="415">
        <v>3.3654860139521292E-2</v>
      </c>
      <c r="K433" s="415">
        <v>3.4934249735847476</v>
      </c>
      <c r="L433" s="322">
        <v>1</v>
      </c>
      <c r="M433" s="416">
        <v>3080.3022999999998</v>
      </c>
      <c r="N433" s="416">
        <v>3080.3022999999998</v>
      </c>
      <c r="O433" s="415">
        <v>4.8063367633779075E-5</v>
      </c>
      <c r="P433" s="415">
        <v>4.8063367633779075E-5</v>
      </c>
      <c r="Q433" s="416">
        <v>1</v>
      </c>
      <c r="R433" s="416">
        <v>319740</v>
      </c>
      <c r="S433" s="415">
        <v>8.5899171984510337E-4</v>
      </c>
      <c r="T433" s="416">
        <v>0</v>
      </c>
      <c r="U433" s="416">
        <v>0</v>
      </c>
      <c r="V433" s="415">
        <v>0</v>
      </c>
      <c r="W433" s="415">
        <v>0</v>
      </c>
      <c r="X433" s="415">
        <v>1.5449491364120565E-6</v>
      </c>
      <c r="Y433" s="415">
        <v>1.5449491364120565E-6</v>
      </c>
      <c r="Z433" s="310" t="s">
        <v>545</v>
      </c>
      <c r="AA433" s="310" t="s">
        <v>542</v>
      </c>
      <c r="AB433" s="415">
        <v>0.73519911951122063</v>
      </c>
      <c r="AC433" s="415">
        <v>3.3654860139521292E-2</v>
      </c>
      <c r="AD433" s="415">
        <v>3.4934249735847476</v>
      </c>
    </row>
    <row r="434" spans="1:30" s="376" customFormat="1" x14ac:dyDescent="0.2">
      <c r="A434" s="418"/>
      <c r="B434" s="417" t="s">
        <v>973</v>
      </c>
      <c r="C434" s="310" t="s">
        <v>556</v>
      </c>
      <c r="D434" s="310" t="s">
        <v>541</v>
      </c>
      <c r="E434" s="322">
        <v>283.5</v>
      </c>
      <c r="F434" s="322">
        <v>2.54</v>
      </c>
      <c r="G434" s="322">
        <v>0.17</v>
      </c>
      <c r="H434" s="322">
        <v>2.71</v>
      </c>
      <c r="I434" s="415">
        <v>0</v>
      </c>
      <c r="J434" s="415">
        <v>4.9307660729816634E-2</v>
      </c>
      <c r="K434" s="415">
        <v>3.6799464522895788</v>
      </c>
      <c r="L434" s="322">
        <v>0</v>
      </c>
      <c r="M434" s="416">
        <v>1914.1833999999999</v>
      </c>
      <c r="N434" s="416">
        <v>1914.1833999999999</v>
      </c>
      <c r="O434" s="415">
        <v>3.089898272824113E-6</v>
      </c>
      <c r="P434" s="415">
        <v>3.089898272824113E-6</v>
      </c>
      <c r="Q434" s="416">
        <v>1</v>
      </c>
      <c r="R434" s="416">
        <v>142860</v>
      </c>
      <c r="S434" s="415">
        <v>6.1025490888276231E-4</v>
      </c>
      <c r="T434" s="416">
        <v>0</v>
      </c>
      <c r="U434" s="416">
        <v>0</v>
      </c>
      <c r="V434" s="415">
        <v>0</v>
      </c>
      <c r="W434" s="415">
        <v>0</v>
      </c>
      <c r="X434" s="415">
        <v>0</v>
      </c>
      <c r="Y434" s="415">
        <v>0</v>
      </c>
      <c r="Z434" s="310" t="s">
        <v>545</v>
      </c>
      <c r="AA434" s="310" t="s">
        <v>542</v>
      </c>
      <c r="AB434" s="415">
        <v>0.43816246082490368</v>
      </c>
      <c r="AC434" s="415">
        <v>4.9307660729816634E-2</v>
      </c>
      <c r="AD434" s="415">
        <v>3.6799464522895788</v>
      </c>
    </row>
    <row r="435" spans="1:30" s="376" customFormat="1" x14ac:dyDescent="0.2">
      <c r="A435" s="418"/>
      <c r="B435" s="417" t="s">
        <v>974</v>
      </c>
      <c r="C435" s="310" t="s">
        <v>540</v>
      </c>
      <c r="D435" s="310" t="s">
        <v>541</v>
      </c>
      <c r="E435" s="322">
        <v>326</v>
      </c>
      <c r="F435" s="322">
        <v>0</v>
      </c>
      <c r="G435" s="322">
        <v>2.2000000000000002</v>
      </c>
      <c r="H435" s="322">
        <v>2.2000000000000002</v>
      </c>
      <c r="I435" s="415">
        <v>0</v>
      </c>
      <c r="J435" s="415">
        <v>0</v>
      </c>
      <c r="K435" s="415">
        <v>0</v>
      </c>
      <c r="L435" s="322">
        <v>0</v>
      </c>
      <c r="M435" s="416">
        <v>190.2834</v>
      </c>
      <c r="N435" s="416">
        <v>190.2834</v>
      </c>
      <c r="O435" s="415">
        <v>3.089898272824113E-6</v>
      </c>
      <c r="P435" s="415">
        <v>3.089898272824113E-6</v>
      </c>
      <c r="Q435" s="416">
        <v>0</v>
      </c>
      <c r="R435" s="416">
        <v>0</v>
      </c>
      <c r="S435" s="415">
        <v>0</v>
      </c>
      <c r="T435" s="416">
        <v>0</v>
      </c>
      <c r="U435" s="416">
        <v>0</v>
      </c>
      <c r="V435" s="415">
        <v>0</v>
      </c>
      <c r="W435" s="415">
        <v>0</v>
      </c>
      <c r="X435" s="415">
        <v>0</v>
      </c>
      <c r="Y435" s="415">
        <v>0</v>
      </c>
      <c r="Z435" s="310" t="s">
        <v>542</v>
      </c>
      <c r="AA435" s="310" t="s">
        <v>542</v>
      </c>
      <c r="AB435" s="415">
        <v>0</v>
      </c>
      <c r="AC435" s="415">
        <v>0</v>
      </c>
      <c r="AD435" s="415">
        <v>0</v>
      </c>
    </row>
    <row r="436" spans="1:30" s="376" customFormat="1" x14ac:dyDescent="0.2">
      <c r="A436" s="418"/>
      <c r="B436" s="417" t="s">
        <v>975</v>
      </c>
      <c r="C436" s="310" t="s">
        <v>556</v>
      </c>
      <c r="D436" s="310" t="s">
        <v>541</v>
      </c>
      <c r="E436" s="322">
        <v>1175</v>
      </c>
      <c r="F436" s="322">
        <v>4.01</v>
      </c>
      <c r="G436" s="322">
        <v>0.75</v>
      </c>
      <c r="H436" s="322">
        <v>4.76</v>
      </c>
      <c r="I436" s="415">
        <v>2.8866213716602327</v>
      </c>
      <c r="J436" s="415">
        <v>2.7688386960040177</v>
      </c>
      <c r="K436" s="415">
        <v>0.20628886499188967</v>
      </c>
      <c r="L436" s="322">
        <v>5</v>
      </c>
      <c r="M436" s="416">
        <v>240497.96268427043</v>
      </c>
      <c r="N436" s="416">
        <v>209848.94069999998</v>
      </c>
      <c r="O436" s="415">
        <v>3.7125961062664269E-3</v>
      </c>
      <c r="P436" s="415">
        <v>1.9471920935682993E-3</v>
      </c>
      <c r="Q436" s="416">
        <v>2</v>
      </c>
      <c r="R436" s="416">
        <v>17918</v>
      </c>
      <c r="S436" s="415">
        <v>8.8062100775487224E-5</v>
      </c>
      <c r="T436" s="416">
        <v>0</v>
      </c>
      <c r="U436" s="416">
        <v>0</v>
      </c>
      <c r="V436" s="415">
        <v>0</v>
      </c>
      <c r="W436" s="415">
        <v>0</v>
      </c>
      <c r="X436" s="415">
        <v>0</v>
      </c>
      <c r="Y436" s="415">
        <v>0</v>
      </c>
      <c r="Z436" s="310" t="s">
        <v>542</v>
      </c>
      <c r="AA436" s="310" t="s">
        <v>542</v>
      </c>
      <c r="AB436" s="415">
        <v>0.8116622938904019</v>
      </c>
      <c r="AC436" s="415">
        <v>2.7688386960040177</v>
      </c>
      <c r="AD436" s="415">
        <v>0.20628886499188967</v>
      </c>
    </row>
    <row r="437" spans="1:30" s="376" customFormat="1" x14ac:dyDescent="0.2">
      <c r="A437" s="418"/>
      <c r="B437" s="417" t="s">
        <v>976</v>
      </c>
      <c r="C437" s="310" t="s">
        <v>556</v>
      </c>
      <c r="D437" s="310" t="s">
        <v>541</v>
      </c>
      <c r="E437" s="322">
        <v>275.5</v>
      </c>
      <c r="F437" s="322">
        <v>1.68</v>
      </c>
      <c r="G437" s="322">
        <v>0.13</v>
      </c>
      <c r="H437" s="322">
        <v>1.81</v>
      </c>
      <c r="I437" s="415">
        <v>0.94546084922042406</v>
      </c>
      <c r="J437" s="415">
        <v>0.463865446253243</v>
      </c>
      <c r="K437" s="415">
        <v>0</v>
      </c>
      <c r="L437" s="322">
        <v>4</v>
      </c>
      <c r="M437" s="416">
        <v>24666.150605831164</v>
      </c>
      <c r="N437" s="416">
        <v>17390.339300000003</v>
      </c>
      <c r="O437" s="415">
        <v>1.3383362974404684E-3</v>
      </c>
      <c r="P437" s="415">
        <v>9.1924473616517358E-4</v>
      </c>
      <c r="Q437" s="416">
        <v>0</v>
      </c>
      <c r="R437" s="416">
        <v>0</v>
      </c>
      <c r="S437" s="415">
        <v>0</v>
      </c>
      <c r="T437" s="416">
        <v>1</v>
      </c>
      <c r="U437" s="416">
        <v>0</v>
      </c>
      <c r="V437" s="415">
        <v>4.217711142404914E-4</v>
      </c>
      <c r="W437" s="415">
        <v>4.217711142404914E-4</v>
      </c>
      <c r="X437" s="415">
        <v>0</v>
      </c>
      <c r="Y437" s="415">
        <v>0</v>
      </c>
      <c r="Z437" s="310" t="s">
        <v>542</v>
      </c>
      <c r="AA437" s="310" t="s">
        <v>542</v>
      </c>
      <c r="AB437" s="415">
        <v>0.31085903711110224</v>
      </c>
      <c r="AC437" s="415">
        <v>0.463865446253243</v>
      </c>
      <c r="AD437" s="415">
        <v>0</v>
      </c>
    </row>
    <row r="438" spans="1:30" s="376" customFormat="1" x14ac:dyDescent="0.2">
      <c r="A438" s="418"/>
      <c r="B438" s="417" t="s">
        <v>977</v>
      </c>
      <c r="C438" s="310" t="s">
        <v>556</v>
      </c>
      <c r="D438" s="310" t="s">
        <v>541</v>
      </c>
      <c r="E438" s="322">
        <v>1733.5</v>
      </c>
      <c r="F438" s="322">
        <v>3.65</v>
      </c>
      <c r="G438" s="322">
        <v>0.88</v>
      </c>
      <c r="H438" s="322">
        <v>4.53</v>
      </c>
      <c r="I438" s="415">
        <v>6.8690797647605777</v>
      </c>
      <c r="J438" s="415">
        <v>0.99989561387044501</v>
      </c>
      <c r="K438" s="415">
        <v>0</v>
      </c>
      <c r="L438" s="322">
        <v>2</v>
      </c>
      <c r="M438" s="416">
        <v>58134.453464122358</v>
      </c>
      <c r="N438" s="416">
        <v>11947.709900000002</v>
      </c>
      <c r="O438" s="415">
        <v>2.7335713310317139E-3</v>
      </c>
      <c r="P438" s="415">
        <v>7.3184240591839118E-5</v>
      </c>
      <c r="Q438" s="416">
        <v>0</v>
      </c>
      <c r="R438" s="416">
        <v>0</v>
      </c>
      <c r="S438" s="415">
        <v>0</v>
      </c>
      <c r="T438" s="416">
        <v>0</v>
      </c>
      <c r="U438" s="416">
        <v>0</v>
      </c>
      <c r="V438" s="415">
        <v>0</v>
      </c>
      <c r="W438" s="415">
        <v>0</v>
      </c>
      <c r="X438" s="415">
        <v>0</v>
      </c>
      <c r="Y438" s="415">
        <v>0</v>
      </c>
      <c r="Z438" s="310" t="s">
        <v>542</v>
      </c>
      <c r="AA438" s="310" t="s">
        <v>542</v>
      </c>
      <c r="AB438" s="415">
        <v>1.7889416103799443</v>
      </c>
      <c r="AC438" s="415">
        <v>0.99989561387044501</v>
      </c>
      <c r="AD438" s="415">
        <v>0</v>
      </c>
    </row>
    <row r="439" spans="1:30" s="376" customFormat="1" x14ac:dyDescent="0.2">
      <c r="A439" s="418"/>
      <c r="B439" s="417" t="s">
        <v>978</v>
      </c>
      <c r="C439" s="310" t="s">
        <v>556</v>
      </c>
      <c r="D439" s="310" t="s">
        <v>541</v>
      </c>
      <c r="E439" s="322">
        <v>736.5</v>
      </c>
      <c r="F439" s="322">
        <v>2.23</v>
      </c>
      <c r="G439" s="322">
        <v>0.32</v>
      </c>
      <c r="H439" s="322">
        <v>2.5499999999999998</v>
      </c>
      <c r="I439" s="415">
        <v>1.6854975919024062</v>
      </c>
      <c r="J439" s="415">
        <v>0.25724633768546268</v>
      </c>
      <c r="K439" s="415">
        <v>0</v>
      </c>
      <c r="L439" s="322">
        <v>2</v>
      </c>
      <c r="M439" s="416">
        <v>21506.480710720596</v>
      </c>
      <c r="N439" s="416">
        <v>1731.1986999999999</v>
      </c>
      <c r="O439" s="415">
        <v>1.2012999228859914E-3</v>
      </c>
      <c r="P439" s="415">
        <v>6.223055121467764E-5</v>
      </c>
      <c r="Q439" s="416">
        <v>10</v>
      </c>
      <c r="R439" s="416">
        <v>0</v>
      </c>
      <c r="S439" s="415">
        <v>0</v>
      </c>
      <c r="T439" s="416">
        <v>0</v>
      </c>
      <c r="U439" s="416">
        <v>0</v>
      </c>
      <c r="V439" s="415">
        <v>0</v>
      </c>
      <c r="W439" s="415">
        <v>0</v>
      </c>
      <c r="X439" s="415">
        <v>0</v>
      </c>
      <c r="Y439" s="415">
        <v>0</v>
      </c>
      <c r="Z439" s="310" t="s">
        <v>542</v>
      </c>
      <c r="AA439" s="310" t="s">
        <v>542</v>
      </c>
      <c r="AB439" s="415">
        <v>0.52857163453311973</v>
      </c>
      <c r="AC439" s="415">
        <v>0.25724633768546268</v>
      </c>
      <c r="AD439" s="415">
        <v>0</v>
      </c>
    </row>
    <row r="440" spans="1:30" s="376" customFormat="1" x14ac:dyDescent="0.2">
      <c r="A440" s="418"/>
      <c r="B440" s="417" t="s">
        <v>979</v>
      </c>
      <c r="C440" s="310" t="s">
        <v>556</v>
      </c>
      <c r="D440" s="310" t="s">
        <v>541</v>
      </c>
      <c r="E440" s="322">
        <v>2046</v>
      </c>
      <c r="F440" s="322">
        <v>4.96</v>
      </c>
      <c r="G440" s="322">
        <v>0.73</v>
      </c>
      <c r="H440" s="322">
        <v>5.6899999999999995</v>
      </c>
      <c r="I440" s="415">
        <v>4.2175108070420073</v>
      </c>
      <c r="J440" s="415">
        <v>0.94453286901251154</v>
      </c>
      <c r="K440" s="415">
        <v>3.0995295772638856</v>
      </c>
      <c r="L440" s="322">
        <v>3</v>
      </c>
      <c r="M440" s="416">
        <v>74914.348150426435</v>
      </c>
      <c r="N440" s="416">
        <v>20474.821599999999</v>
      </c>
      <c r="O440" s="415">
        <v>3.3486022409652278E-3</v>
      </c>
      <c r="P440" s="415">
        <v>2.2305975631517271E-4</v>
      </c>
      <c r="Q440" s="416">
        <v>7</v>
      </c>
      <c r="R440" s="416">
        <v>245835</v>
      </c>
      <c r="S440" s="415">
        <v>8.2191294057121407E-4</v>
      </c>
      <c r="T440" s="416">
        <v>0</v>
      </c>
      <c r="U440" s="416">
        <v>2</v>
      </c>
      <c r="V440" s="415">
        <v>0</v>
      </c>
      <c r="W440" s="415">
        <v>0</v>
      </c>
      <c r="X440" s="415">
        <v>1.9759899454710201E-3</v>
      </c>
      <c r="Y440" s="415">
        <v>1.9759899454710201E-3</v>
      </c>
      <c r="Z440" s="310" t="s">
        <v>542</v>
      </c>
      <c r="AA440" s="310" t="s">
        <v>542</v>
      </c>
      <c r="AB440" s="415">
        <v>1.5477790017894708</v>
      </c>
      <c r="AC440" s="415">
        <v>0.94453286901251154</v>
      </c>
      <c r="AD440" s="415">
        <v>3.0995295772638856</v>
      </c>
    </row>
    <row r="441" spans="1:30" s="376" customFormat="1" x14ac:dyDescent="0.2">
      <c r="A441" s="418"/>
      <c r="B441" s="417" t="s">
        <v>980</v>
      </c>
      <c r="C441" s="310" t="s">
        <v>556</v>
      </c>
      <c r="D441" s="310" t="s">
        <v>541</v>
      </c>
      <c r="E441" s="322">
        <v>820.5</v>
      </c>
      <c r="F441" s="322">
        <v>3</v>
      </c>
      <c r="G441" s="322">
        <v>0.25</v>
      </c>
      <c r="H441" s="322">
        <v>3.25</v>
      </c>
      <c r="I441" s="415">
        <v>2.7299295728098181</v>
      </c>
      <c r="J441" s="415">
        <v>0.90665698033972442</v>
      </c>
      <c r="K441" s="415">
        <v>0.99090256373528818</v>
      </c>
      <c r="L441" s="322">
        <v>5</v>
      </c>
      <c r="M441" s="416">
        <v>54509.99077056432</v>
      </c>
      <c r="N441" s="416">
        <v>7569.2674999999999</v>
      </c>
      <c r="O441" s="415">
        <v>1.5443922122699899E-3</v>
      </c>
      <c r="P441" s="415">
        <v>1.4335583036767472E-4</v>
      </c>
      <c r="Q441" s="416">
        <v>3</v>
      </c>
      <c r="R441" s="416">
        <v>59575</v>
      </c>
      <c r="S441" s="415">
        <v>2.5800650578081341E-4</v>
      </c>
      <c r="T441" s="416">
        <v>0</v>
      </c>
      <c r="U441" s="416">
        <v>0</v>
      </c>
      <c r="V441" s="415">
        <v>0</v>
      </c>
      <c r="W441" s="415">
        <v>0</v>
      </c>
      <c r="X441" s="415">
        <v>0</v>
      </c>
      <c r="Y441" s="415">
        <v>0</v>
      </c>
      <c r="Z441" s="310" t="s">
        <v>542</v>
      </c>
      <c r="AA441" s="310" t="s">
        <v>542</v>
      </c>
      <c r="AB441" s="415">
        <v>0.81883563932334436</v>
      </c>
      <c r="AC441" s="415">
        <v>0.90665698033972442</v>
      </c>
      <c r="AD441" s="415">
        <v>0.99090256373528818</v>
      </c>
    </row>
    <row r="442" spans="1:30" s="376" customFormat="1" x14ac:dyDescent="0.2">
      <c r="A442" s="418"/>
      <c r="B442" s="417" t="s">
        <v>981</v>
      </c>
      <c r="C442" s="310" t="s">
        <v>556</v>
      </c>
      <c r="D442" s="310" t="s">
        <v>541</v>
      </c>
      <c r="E442" s="322">
        <v>1157.5</v>
      </c>
      <c r="F442" s="322">
        <v>4.21</v>
      </c>
      <c r="G442" s="322">
        <v>0.94</v>
      </c>
      <c r="H442" s="322">
        <v>5.15</v>
      </c>
      <c r="I442" s="415">
        <v>3.8044914200713444</v>
      </c>
      <c r="J442" s="415">
        <v>2.7979676867448524</v>
      </c>
      <c r="K442" s="415">
        <v>1.1025639377080103</v>
      </c>
      <c r="L442" s="322">
        <v>4</v>
      </c>
      <c r="M442" s="416">
        <v>126224.80019434962</v>
      </c>
      <c r="N442" s="416">
        <v>94882.843799999988</v>
      </c>
      <c r="O442" s="415">
        <v>3.7794226022489445E-3</v>
      </c>
      <c r="P442" s="415">
        <v>1.9741051075245976E-3</v>
      </c>
      <c r="Q442" s="416">
        <v>13</v>
      </c>
      <c r="R442" s="416">
        <v>49740</v>
      </c>
      <c r="S442" s="415">
        <v>2.3328731959822052E-4</v>
      </c>
      <c r="T442" s="416">
        <v>1</v>
      </c>
      <c r="U442" s="416">
        <v>0</v>
      </c>
      <c r="V442" s="415">
        <v>1.6191066949598353E-3</v>
      </c>
      <c r="W442" s="415">
        <v>1.6191066949598353E-3</v>
      </c>
      <c r="X442" s="415">
        <v>0</v>
      </c>
      <c r="Y442" s="415">
        <v>0</v>
      </c>
      <c r="Z442" s="310" t="s">
        <v>542</v>
      </c>
      <c r="AA442" s="310" t="s">
        <v>542</v>
      </c>
      <c r="AB442" s="415">
        <v>1.5394665354608228</v>
      </c>
      <c r="AC442" s="415">
        <v>2.7979676867448524</v>
      </c>
      <c r="AD442" s="415">
        <v>1.1025639377080103</v>
      </c>
    </row>
    <row r="443" spans="1:30" s="376" customFormat="1" x14ac:dyDescent="0.2">
      <c r="A443" s="418"/>
      <c r="B443" s="417" t="s">
        <v>982</v>
      </c>
      <c r="C443" s="310" t="s">
        <v>556</v>
      </c>
      <c r="D443" s="310" t="s">
        <v>541</v>
      </c>
      <c r="E443" s="322">
        <v>2012</v>
      </c>
      <c r="F443" s="322">
        <v>5.49</v>
      </c>
      <c r="G443" s="322">
        <v>1.24</v>
      </c>
      <c r="H443" s="322">
        <v>6.73</v>
      </c>
      <c r="I443" s="415">
        <v>5.6828456331369148</v>
      </c>
      <c r="J443" s="415">
        <v>1.6883103059566762</v>
      </c>
      <c r="K443" s="415">
        <v>1.0089608296309813</v>
      </c>
      <c r="L443" s="322">
        <v>14</v>
      </c>
      <c r="M443" s="416">
        <v>102022.07690443899</v>
      </c>
      <c r="N443" s="416">
        <v>53063.595700000005</v>
      </c>
      <c r="O443" s="415">
        <v>3.40817225579409E-3</v>
      </c>
      <c r="P443" s="415">
        <v>5.8813123724934168E-4</v>
      </c>
      <c r="Q443" s="416">
        <v>10</v>
      </c>
      <c r="R443" s="416">
        <v>60970</v>
      </c>
      <c r="S443" s="415">
        <v>2.657312514628737E-4</v>
      </c>
      <c r="T443" s="416">
        <v>1</v>
      </c>
      <c r="U443" s="416">
        <v>0</v>
      </c>
      <c r="V443" s="415">
        <v>3.0960780693697612E-3</v>
      </c>
      <c r="W443" s="415">
        <v>3.0960780693697612E-3</v>
      </c>
      <c r="X443" s="415">
        <v>0</v>
      </c>
      <c r="Y443" s="415">
        <v>0</v>
      </c>
      <c r="Z443" s="310" t="s">
        <v>542</v>
      </c>
      <c r="AA443" s="310" t="s">
        <v>542</v>
      </c>
      <c r="AB443" s="415">
        <v>1.9977325135813033</v>
      </c>
      <c r="AC443" s="415">
        <v>1.6883103059566762</v>
      </c>
      <c r="AD443" s="415">
        <v>1.0089608296309813</v>
      </c>
    </row>
    <row r="444" spans="1:30" s="376" customFormat="1" x14ac:dyDescent="0.2">
      <c r="A444" s="418"/>
      <c r="B444" s="417" t="s">
        <v>983</v>
      </c>
      <c r="C444" s="310" t="s">
        <v>556</v>
      </c>
      <c r="D444" s="310" t="s">
        <v>541</v>
      </c>
      <c r="E444" s="322">
        <v>1796</v>
      </c>
      <c r="F444" s="322">
        <v>5.53</v>
      </c>
      <c r="G444" s="322">
        <v>0.31</v>
      </c>
      <c r="H444" s="322">
        <v>5.84</v>
      </c>
      <c r="I444" s="415">
        <v>3.4741026439547875</v>
      </c>
      <c r="J444" s="415">
        <v>0.67077205956282482</v>
      </c>
      <c r="K444" s="415">
        <v>0.79539498831383071</v>
      </c>
      <c r="L444" s="322">
        <v>2</v>
      </c>
      <c r="M444" s="416">
        <v>65525.92082396608</v>
      </c>
      <c r="N444" s="416">
        <v>17340.327999999998</v>
      </c>
      <c r="O444" s="415">
        <v>2.9281013114583285E-3</v>
      </c>
      <c r="P444" s="415">
        <v>1.525791767120547E-4</v>
      </c>
      <c r="Q444" s="416">
        <v>11</v>
      </c>
      <c r="R444" s="416">
        <v>77700</v>
      </c>
      <c r="S444" s="415">
        <v>3.8623728410301411E-4</v>
      </c>
      <c r="T444" s="416">
        <v>0</v>
      </c>
      <c r="U444" s="416">
        <v>0</v>
      </c>
      <c r="V444" s="415">
        <v>0</v>
      </c>
      <c r="W444" s="415">
        <v>0</v>
      </c>
      <c r="X444" s="415">
        <v>0</v>
      </c>
      <c r="Y444" s="415">
        <v>0</v>
      </c>
      <c r="Z444" s="310" t="s">
        <v>542</v>
      </c>
      <c r="AA444" s="310" t="s">
        <v>542</v>
      </c>
      <c r="AB444" s="415">
        <v>1.1031115050282934</v>
      </c>
      <c r="AC444" s="415">
        <v>0.67077205956282482</v>
      </c>
      <c r="AD444" s="415">
        <v>0.79539498831383071</v>
      </c>
    </row>
    <row r="445" spans="1:30" s="376" customFormat="1" x14ac:dyDescent="0.2">
      <c r="A445" s="418"/>
      <c r="B445" s="417" t="s">
        <v>984</v>
      </c>
      <c r="C445" s="310" t="s">
        <v>556</v>
      </c>
      <c r="D445" s="310" t="s">
        <v>541</v>
      </c>
      <c r="E445" s="322">
        <v>908.5</v>
      </c>
      <c r="F445" s="322">
        <v>4.4400000000000004</v>
      </c>
      <c r="G445" s="322">
        <v>0.39</v>
      </c>
      <c r="H445" s="322">
        <v>4.83</v>
      </c>
      <c r="I445" s="415">
        <v>3.3705855977666745</v>
      </c>
      <c r="J445" s="415">
        <v>0.63067645296809549</v>
      </c>
      <c r="K445" s="415">
        <v>1.7741845627467607</v>
      </c>
      <c r="L445" s="322">
        <v>2</v>
      </c>
      <c r="M445" s="416">
        <v>25736.316363951788</v>
      </c>
      <c r="N445" s="416">
        <v>1243.7500999999997</v>
      </c>
      <c r="O445" s="415">
        <v>1.4246926184621255E-3</v>
      </c>
      <c r="P445" s="415">
        <v>1.3904542227708508E-5</v>
      </c>
      <c r="Q445" s="416">
        <v>3</v>
      </c>
      <c r="R445" s="416">
        <v>72400</v>
      </c>
      <c r="S445" s="415">
        <v>3.939620297850744E-4</v>
      </c>
      <c r="T445" s="416">
        <v>3</v>
      </c>
      <c r="U445" s="416">
        <v>0</v>
      </c>
      <c r="V445" s="415">
        <v>4.2779641587249841E-3</v>
      </c>
      <c r="W445" s="415">
        <v>4.2779641587249841E-3</v>
      </c>
      <c r="X445" s="415">
        <v>0</v>
      </c>
      <c r="Y445" s="415">
        <v>0</v>
      </c>
      <c r="Z445" s="310" t="s">
        <v>542</v>
      </c>
      <c r="AA445" s="310" t="s">
        <v>542</v>
      </c>
      <c r="AB445" s="415">
        <v>1.3357845375045019</v>
      </c>
      <c r="AC445" s="415">
        <v>0.63067645296809549</v>
      </c>
      <c r="AD445" s="415">
        <v>1.7741845627467607</v>
      </c>
    </row>
    <row r="446" spans="1:30" s="376" customFormat="1" x14ac:dyDescent="0.2">
      <c r="A446" s="418"/>
      <c r="B446" s="417" t="s">
        <v>985</v>
      </c>
      <c r="C446" s="310" t="s">
        <v>556</v>
      </c>
      <c r="D446" s="310" t="s">
        <v>541</v>
      </c>
      <c r="E446" s="322">
        <v>2080</v>
      </c>
      <c r="F446" s="322">
        <v>12.16</v>
      </c>
      <c r="G446" s="322">
        <v>0.22</v>
      </c>
      <c r="H446" s="322">
        <v>12.38</v>
      </c>
      <c r="I446" s="415">
        <v>6.8706522799895584</v>
      </c>
      <c r="J446" s="415">
        <v>5.9747705411954843</v>
      </c>
      <c r="K446" s="415">
        <v>9.6006581298676643</v>
      </c>
      <c r="L446" s="322">
        <v>5</v>
      </c>
      <c r="M446" s="416">
        <v>126924.05410061359</v>
      </c>
      <c r="N446" s="416">
        <v>87784.212200000009</v>
      </c>
      <c r="O446" s="415">
        <v>6.7806226083949768E-3</v>
      </c>
      <c r="P446" s="415">
        <v>3.7092838311030703E-3</v>
      </c>
      <c r="Q446" s="416">
        <v>1</v>
      </c>
      <c r="R446" s="416">
        <v>203950</v>
      </c>
      <c r="S446" s="415">
        <v>9.5323361716623885E-4</v>
      </c>
      <c r="T446" s="416">
        <v>1</v>
      </c>
      <c r="U446" s="416">
        <v>1</v>
      </c>
      <c r="V446" s="415">
        <v>3.2335785425104341E-3</v>
      </c>
      <c r="W446" s="415">
        <v>3.2335785425104341E-3</v>
      </c>
      <c r="X446" s="415">
        <v>3.599731487840094E-4</v>
      </c>
      <c r="Y446" s="415">
        <v>3.599731487840094E-4</v>
      </c>
      <c r="Z446" s="310" t="s">
        <v>542</v>
      </c>
      <c r="AA446" s="310" t="s">
        <v>542</v>
      </c>
      <c r="AB446" s="415">
        <v>-5.8747836950599872</v>
      </c>
      <c r="AC446" s="415">
        <v>5.9747705411954843</v>
      </c>
      <c r="AD446" s="415">
        <v>9.6006581298676643</v>
      </c>
    </row>
    <row r="447" spans="1:30" s="376" customFormat="1" x14ac:dyDescent="0.2">
      <c r="A447" s="418"/>
      <c r="B447" s="417" t="s">
        <v>986</v>
      </c>
      <c r="C447" s="310" t="s">
        <v>556</v>
      </c>
      <c r="D447" s="310" t="s">
        <v>541</v>
      </c>
      <c r="E447" s="322">
        <v>1081</v>
      </c>
      <c r="F447" s="322">
        <v>8.19</v>
      </c>
      <c r="G447" s="322">
        <v>1.38</v>
      </c>
      <c r="H447" s="322">
        <v>9.57</v>
      </c>
      <c r="I447" s="415">
        <v>4.5338625397830423</v>
      </c>
      <c r="J447" s="415">
        <v>1.6159647836953175</v>
      </c>
      <c r="K447" s="415">
        <v>0.32556254002478774</v>
      </c>
      <c r="L447" s="322">
        <v>8</v>
      </c>
      <c r="M447" s="416">
        <v>58297.574355625919</v>
      </c>
      <c r="N447" s="416">
        <v>17415.866599999998</v>
      </c>
      <c r="O447" s="415">
        <v>1.9969798088997829E-3</v>
      </c>
      <c r="P447" s="415">
        <v>3.1263590724434374E-4</v>
      </c>
      <c r="Q447" s="416">
        <v>0</v>
      </c>
      <c r="R447" s="416">
        <v>11745</v>
      </c>
      <c r="S447" s="415">
        <v>6.7977762002130479E-5</v>
      </c>
      <c r="T447" s="416">
        <v>6</v>
      </c>
      <c r="U447" s="416">
        <v>0</v>
      </c>
      <c r="V447" s="415">
        <v>9.8614103377181565E-3</v>
      </c>
      <c r="W447" s="415">
        <v>9.8614103377181565E-3</v>
      </c>
      <c r="X447" s="415">
        <v>0</v>
      </c>
      <c r="Y447" s="415">
        <v>0</v>
      </c>
      <c r="Z447" s="310" t="s">
        <v>542</v>
      </c>
      <c r="AA447" s="310" t="s">
        <v>545</v>
      </c>
      <c r="AB447" s="415">
        <v>1.7978702721164523</v>
      </c>
      <c r="AC447" s="415">
        <v>1.6159647836953175</v>
      </c>
      <c r="AD447" s="415">
        <v>0.32556254002478774</v>
      </c>
    </row>
    <row r="448" spans="1:30" s="376" customFormat="1" x14ac:dyDescent="0.2">
      <c r="A448" s="418"/>
      <c r="B448" s="417" t="s">
        <v>987</v>
      </c>
      <c r="C448" s="310" t="s">
        <v>556</v>
      </c>
      <c r="D448" s="310" t="s">
        <v>541</v>
      </c>
      <c r="E448" s="322">
        <v>1919.5</v>
      </c>
      <c r="F448" s="322">
        <v>6.92</v>
      </c>
      <c r="G448" s="322">
        <v>1.26</v>
      </c>
      <c r="H448" s="322">
        <v>8.18</v>
      </c>
      <c r="I448" s="415">
        <v>4.7333484469242277</v>
      </c>
      <c r="J448" s="415">
        <v>2.7213128338426129</v>
      </c>
      <c r="K448" s="415">
        <v>0.25444577093793874</v>
      </c>
      <c r="L448" s="322">
        <v>6</v>
      </c>
      <c r="M448" s="416">
        <v>162457.96420075552</v>
      </c>
      <c r="N448" s="416">
        <v>92582.37539999999</v>
      </c>
      <c r="O448" s="415">
        <v>3.6132341078239619E-3</v>
      </c>
      <c r="P448" s="415">
        <v>6.522157274277137E-4</v>
      </c>
      <c r="Q448" s="416">
        <v>8</v>
      </c>
      <c r="R448" s="416">
        <v>15190</v>
      </c>
      <c r="S448" s="415">
        <v>9.7331795593959562E-5</v>
      </c>
      <c r="T448" s="416">
        <v>1</v>
      </c>
      <c r="U448" s="416">
        <v>0</v>
      </c>
      <c r="V448" s="415">
        <v>2.9802068841388567E-3</v>
      </c>
      <c r="W448" s="415">
        <v>2.9802068841388567E-3</v>
      </c>
      <c r="X448" s="415">
        <v>0</v>
      </c>
      <c r="Y448" s="415">
        <v>0</v>
      </c>
      <c r="Z448" s="310" t="s">
        <v>542</v>
      </c>
      <c r="AA448" s="310" t="s">
        <v>542</v>
      </c>
      <c r="AB448" s="415">
        <v>1.9291981197447272</v>
      </c>
      <c r="AC448" s="415">
        <v>2.7213128338426129</v>
      </c>
      <c r="AD448" s="415">
        <v>0.25444577093793874</v>
      </c>
    </row>
    <row r="449" spans="1:30" s="376" customFormat="1" x14ac:dyDescent="0.2">
      <c r="A449" s="418"/>
      <c r="B449" s="417" t="s">
        <v>988</v>
      </c>
      <c r="C449" s="310" t="s">
        <v>556</v>
      </c>
      <c r="D449" s="310" t="s">
        <v>541</v>
      </c>
      <c r="E449" s="322">
        <v>627.5</v>
      </c>
      <c r="F449" s="322">
        <v>3.79</v>
      </c>
      <c r="G449" s="322">
        <v>3.62</v>
      </c>
      <c r="H449" s="322">
        <v>7.41</v>
      </c>
      <c r="I449" s="415">
        <v>5.0286978690327837</v>
      </c>
      <c r="J449" s="415">
        <v>11.403483529613025</v>
      </c>
      <c r="K449" s="415">
        <v>0.52524506756890021</v>
      </c>
      <c r="L449" s="322">
        <v>6</v>
      </c>
      <c r="M449" s="416">
        <v>254233.31008101621</v>
      </c>
      <c r="N449" s="416">
        <v>39069.883200000004</v>
      </c>
      <c r="O449" s="415">
        <v>3.5622301474184698E-3</v>
      </c>
      <c r="P449" s="415">
        <v>9.8567754903089205E-4</v>
      </c>
      <c r="Q449" s="416">
        <v>0</v>
      </c>
      <c r="R449" s="416">
        <v>11710</v>
      </c>
      <c r="S449" s="415">
        <v>5.4073219774421977E-5</v>
      </c>
      <c r="T449" s="416">
        <v>1</v>
      </c>
      <c r="U449" s="416">
        <v>0</v>
      </c>
      <c r="V449" s="415">
        <v>9.6250331198471115E-4</v>
      </c>
      <c r="W449" s="415">
        <v>0</v>
      </c>
      <c r="X449" s="415">
        <v>0</v>
      </c>
      <c r="Y449" s="415">
        <v>0</v>
      </c>
      <c r="Z449" s="310" t="s">
        <v>545</v>
      </c>
      <c r="AA449" s="310" t="s">
        <v>542</v>
      </c>
      <c r="AB449" s="415">
        <v>1.6887683000827578</v>
      </c>
      <c r="AC449" s="415">
        <v>11.403483529613025</v>
      </c>
      <c r="AD449" s="415">
        <v>0.52524506756890021</v>
      </c>
    </row>
    <row r="450" spans="1:30" s="376" customFormat="1" x14ac:dyDescent="0.2">
      <c r="A450" s="418"/>
      <c r="B450" s="417" t="s">
        <v>989</v>
      </c>
      <c r="C450" s="310" t="s">
        <v>556</v>
      </c>
      <c r="D450" s="310" t="s">
        <v>541</v>
      </c>
      <c r="E450" s="322">
        <v>381.5</v>
      </c>
      <c r="F450" s="322">
        <v>7.11</v>
      </c>
      <c r="G450" s="322">
        <v>0.69</v>
      </c>
      <c r="H450" s="322">
        <v>7.8000000000000007</v>
      </c>
      <c r="I450" s="415">
        <v>4.2843823138742367</v>
      </c>
      <c r="J450" s="415">
        <v>2.7205309184067077</v>
      </c>
      <c r="K450" s="415">
        <v>7.3140130853121751E-2</v>
      </c>
      <c r="L450" s="322">
        <v>6</v>
      </c>
      <c r="M450" s="416">
        <v>33476.530572292948</v>
      </c>
      <c r="N450" s="416">
        <v>19483.743300000002</v>
      </c>
      <c r="O450" s="415">
        <v>1.5338228858273806E-3</v>
      </c>
      <c r="P450" s="415">
        <v>7.9563335576084495E-4</v>
      </c>
      <c r="Q450" s="416">
        <v>8</v>
      </c>
      <c r="R450" s="416">
        <v>900</v>
      </c>
      <c r="S450" s="415">
        <v>9.2696948184723386E-6</v>
      </c>
      <c r="T450" s="416">
        <v>0</v>
      </c>
      <c r="U450" s="416">
        <v>0</v>
      </c>
      <c r="V450" s="415">
        <v>0</v>
      </c>
      <c r="W450" s="415">
        <v>0</v>
      </c>
      <c r="X450" s="415">
        <v>0</v>
      </c>
      <c r="Y450" s="415">
        <v>0</v>
      </c>
      <c r="Z450" s="310" t="s">
        <v>542</v>
      </c>
      <c r="AA450" s="310" t="s">
        <v>542</v>
      </c>
      <c r="AB450" s="415">
        <v>1.8601973280310631</v>
      </c>
      <c r="AC450" s="415">
        <v>2.7205309184067077</v>
      </c>
      <c r="AD450" s="415">
        <v>7.3140130853121751E-2</v>
      </c>
    </row>
    <row r="451" spans="1:30" s="376" customFormat="1" x14ac:dyDescent="0.2">
      <c r="A451" s="418"/>
      <c r="B451" s="417" t="s">
        <v>990</v>
      </c>
      <c r="C451" s="310" t="s">
        <v>556</v>
      </c>
      <c r="D451" s="310" t="s">
        <v>541</v>
      </c>
      <c r="E451" s="322">
        <v>1248</v>
      </c>
      <c r="F451" s="322">
        <v>6.49</v>
      </c>
      <c r="G451" s="322">
        <v>1.0900000000000001</v>
      </c>
      <c r="H451" s="322">
        <v>7.58</v>
      </c>
      <c r="I451" s="415">
        <v>4.3395493161144119</v>
      </c>
      <c r="J451" s="415">
        <v>1.3308941961971033</v>
      </c>
      <c r="K451" s="415">
        <v>0.88921044789280834</v>
      </c>
      <c r="L451" s="322">
        <v>6</v>
      </c>
      <c r="M451" s="416">
        <v>41961.888519195578</v>
      </c>
      <c r="N451" s="416">
        <v>2665.4883999999997</v>
      </c>
      <c r="O451" s="415">
        <v>1.8931285192260474E-3</v>
      </c>
      <c r="P451" s="415">
        <v>4.4726277499129034E-5</v>
      </c>
      <c r="Q451" s="416">
        <v>8</v>
      </c>
      <c r="R451" s="416">
        <v>28036</v>
      </c>
      <c r="S451" s="415">
        <v>9.2696948184723386E-5</v>
      </c>
      <c r="T451" s="416">
        <v>0</v>
      </c>
      <c r="U451" s="416">
        <v>0</v>
      </c>
      <c r="V451" s="415">
        <v>0</v>
      </c>
      <c r="W451" s="415">
        <v>0</v>
      </c>
      <c r="X451" s="415">
        <v>0</v>
      </c>
      <c r="Y451" s="415">
        <v>0</v>
      </c>
      <c r="Z451" s="310" t="s">
        <v>542</v>
      </c>
      <c r="AA451" s="310" t="s">
        <v>542</v>
      </c>
      <c r="AB451" s="415">
        <v>2.3749492915613311</v>
      </c>
      <c r="AC451" s="415">
        <v>1.3308941961971033</v>
      </c>
      <c r="AD451" s="415">
        <v>0.88921044789280834</v>
      </c>
    </row>
    <row r="452" spans="1:30" s="376" customFormat="1" x14ac:dyDescent="0.2">
      <c r="A452" s="418"/>
      <c r="B452" s="417" t="s">
        <v>991</v>
      </c>
      <c r="C452" s="310" t="s">
        <v>556</v>
      </c>
      <c r="D452" s="310" t="s">
        <v>541</v>
      </c>
      <c r="E452" s="322">
        <v>3521</v>
      </c>
      <c r="F452" s="322">
        <v>14.6</v>
      </c>
      <c r="G452" s="322">
        <v>4.1399999999999997</v>
      </c>
      <c r="H452" s="322">
        <v>18.739999999999998</v>
      </c>
      <c r="I452" s="415">
        <v>8.9390648928555567</v>
      </c>
      <c r="J452" s="415">
        <v>0.30900593024789264</v>
      </c>
      <c r="K452" s="415">
        <v>7.1726826826975093E-2</v>
      </c>
      <c r="L452" s="322">
        <v>11</v>
      </c>
      <c r="M452" s="416">
        <v>119441.913090471</v>
      </c>
      <c r="N452" s="416">
        <v>40843.822499999995</v>
      </c>
      <c r="O452" s="415">
        <v>1.1006078893170533E-2</v>
      </c>
      <c r="P452" s="415">
        <v>5.7771055532424235E-3</v>
      </c>
      <c r="Q452" s="416">
        <v>6</v>
      </c>
      <c r="R452" s="416">
        <v>27725</v>
      </c>
      <c r="S452" s="415">
        <v>2.5337165837157726E-4</v>
      </c>
      <c r="T452" s="416">
        <v>0</v>
      </c>
      <c r="U452" s="416">
        <v>0</v>
      </c>
      <c r="V452" s="415">
        <v>0</v>
      </c>
      <c r="W452" s="415">
        <v>0</v>
      </c>
      <c r="X452" s="415">
        <v>0</v>
      </c>
      <c r="Y452" s="415">
        <v>0</v>
      </c>
      <c r="Z452" s="310" t="s">
        <v>542</v>
      </c>
      <c r="AA452" s="310" t="s">
        <v>542</v>
      </c>
      <c r="AB452" s="415">
        <v>0.54654677855605982</v>
      </c>
      <c r="AC452" s="415">
        <v>0.30900593024789264</v>
      </c>
      <c r="AD452" s="415">
        <v>7.1726826826975093E-2</v>
      </c>
    </row>
    <row r="453" spans="1:30" s="376" customFormat="1" x14ac:dyDescent="0.2">
      <c r="A453" s="418"/>
      <c r="B453" s="417" t="s">
        <v>992</v>
      </c>
      <c r="C453" s="310" t="s">
        <v>556</v>
      </c>
      <c r="D453" s="310" t="s">
        <v>541</v>
      </c>
      <c r="E453" s="322">
        <v>109</v>
      </c>
      <c r="F453" s="322">
        <v>3.23</v>
      </c>
      <c r="G453" s="322">
        <v>8.2799999999999994</v>
      </c>
      <c r="H453" s="322">
        <v>11.51</v>
      </c>
      <c r="I453" s="415">
        <v>9.4138345847995417</v>
      </c>
      <c r="J453" s="415">
        <v>2.3267831369104899</v>
      </c>
      <c r="K453" s="415">
        <v>0</v>
      </c>
      <c r="L453" s="322">
        <v>2</v>
      </c>
      <c r="M453" s="416">
        <v>3573.362986217438</v>
      </c>
      <c r="N453" s="416">
        <v>1534.05</v>
      </c>
      <c r="O453" s="415">
        <v>1.8165602152583852E-4</v>
      </c>
      <c r="P453" s="415">
        <v>2.1629287909768789E-5</v>
      </c>
      <c r="Q453" s="416">
        <v>0</v>
      </c>
      <c r="R453" s="416">
        <v>0</v>
      </c>
      <c r="S453" s="415">
        <v>0</v>
      </c>
      <c r="T453" s="416">
        <v>0</v>
      </c>
      <c r="U453" s="416">
        <v>0</v>
      </c>
      <c r="V453" s="415">
        <v>0</v>
      </c>
      <c r="W453" s="415">
        <v>0</v>
      </c>
      <c r="X453" s="415">
        <v>0</v>
      </c>
      <c r="Y453" s="415">
        <v>0</v>
      </c>
      <c r="Z453" s="310" t="s">
        <v>542</v>
      </c>
      <c r="AA453" s="310" t="s">
        <v>542</v>
      </c>
      <c r="AB453" s="415">
        <v>4.2584987234959408</v>
      </c>
      <c r="AC453" s="415">
        <v>2.3267831369104899</v>
      </c>
      <c r="AD453" s="415">
        <v>0</v>
      </c>
    </row>
    <row r="454" spans="1:30" s="376" customFormat="1" x14ac:dyDescent="0.2">
      <c r="A454" s="418"/>
      <c r="B454" s="417" t="s">
        <v>993</v>
      </c>
      <c r="C454" s="310" t="s">
        <v>556</v>
      </c>
      <c r="D454" s="310" t="s">
        <v>541</v>
      </c>
      <c r="E454" s="322">
        <v>2681</v>
      </c>
      <c r="F454" s="322">
        <v>0</v>
      </c>
      <c r="G454" s="322">
        <v>0</v>
      </c>
      <c r="H454" s="322">
        <v>0</v>
      </c>
      <c r="I454" s="415">
        <v>0</v>
      </c>
      <c r="J454" s="415">
        <v>14.82701271041225</v>
      </c>
      <c r="K454" s="415">
        <v>6.0809031416392205</v>
      </c>
      <c r="L454" s="322">
        <v>26</v>
      </c>
      <c r="M454" s="416">
        <v>1111031.7750933983</v>
      </c>
      <c r="N454" s="416">
        <v>329890.69450000004</v>
      </c>
      <c r="O454" s="415">
        <v>1.1327853720930162E-2</v>
      </c>
      <c r="P454" s="415">
        <v>2.3750657568976184E-3</v>
      </c>
      <c r="Q454" s="416">
        <v>4</v>
      </c>
      <c r="R454" s="416">
        <v>455660</v>
      </c>
      <c r="S454" s="415">
        <v>2.4765534656685266E-3</v>
      </c>
      <c r="T454" s="416">
        <v>0</v>
      </c>
      <c r="U454" s="416">
        <v>1</v>
      </c>
      <c r="V454" s="415">
        <v>0</v>
      </c>
      <c r="W454" s="415">
        <v>0</v>
      </c>
      <c r="X454" s="415">
        <v>1.3997239175893232E-3</v>
      </c>
      <c r="Y454" s="415">
        <v>1.3997239175893232E-3</v>
      </c>
      <c r="Z454" s="310" t="s">
        <v>545</v>
      </c>
      <c r="AA454" s="310" t="s">
        <v>542</v>
      </c>
      <c r="AB454" s="415">
        <v>2.1467192190758131</v>
      </c>
      <c r="AC454" s="415">
        <v>14.82701271041225</v>
      </c>
      <c r="AD454" s="415">
        <v>6.0809031416392205</v>
      </c>
    </row>
    <row r="455" spans="1:30" s="376" customFormat="1" x14ac:dyDescent="0.2">
      <c r="A455" s="418"/>
      <c r="B455" s="417" t="s">
        <v>994</v>
      </c>
      <c r="C455" s="310" t="s">
        <v>556</v>
      </c>
      <c r="D455" s="310" t="s">
        <v>856</v>
      </c>
      <c r="E455" s="322">
        <v>3301.5</v>
      </c>
      <c r="F455" s="322">
        <v>36.590000000000003</v>
      </c>
      <c r="G455" s="322">
        <v>7.7</v>
      </c>
      <c r="H455" s="322">
        <v>44.290000000000006</v>
      </c>
      <c r="I455" s="415">
        <v>9.140863495928599</v>
      </c>
      <c r="J455" s="415">
        <v>12.903849814835887</v>
      </c>
      <c r="K455" s="415">
        <v>0.73235700716136876</v>
      </c>
      <c r="L455" s="322">
        <v>17</v>
      </c>
      <c r="M455" s="416">
        <v>1007489.6876759706</v>
      </c>
      <c r="N455" s="416">
        <v>374588.51899999991</v>
      </c>
      <c r="O455" s="415">
        <v>1.3352849068114054E-2</v>
      </c>
      <c r="P455" s="415">
        <v>6.7820022695302797E-3</v>
      </c>
      <c r="Q455" s="416">
        <v>7</v>
      </c>
      <c r="R455" s="416">
        <v>57180</v>
      </c>
      <c r="S455" s="415">
        <v>2.6727620059928577E-4</v>
      </c>
      <c r="T455" s="416">
        <v>2</v>
      </c>
      <c r="U455" s="416">
        <v>0</v>
      </c>
      <c r="V455" s="415">
        <v>1.0125596640044619E-2</v>
      </c>
      <c r="W455" s="415">
        <v>5.0597084217494847E-3</v>
      </c>
      <c r="X455" s="415">
        <v>1.5449491364109835E-6</v>
      </c>
      <c r="Y455" s="415">
        <v>0</v>
      </c>
      <c r="Z455" s="310" t="s">
        <v>542</v>
      </c>
      <c r="AA455" s="310" t="s">
        <v>542</v>
      </c>
      <c r="AB455" s="415">
        <v>2.5371213632143328</v>
      </c>
      <c r="AC455" s="415">
        <v>12.903849814835887</v>
      </c>
      <c r="AD455" s="415">
        <v>0.73235700716136876</v>
      </c>
    </row>
    <row r="456" spans="1:30" s="376" customFormat="1" x14ac:dyDescent="0.2">
      <c r="A456" s="418"/>
      <c r="B456" s="417" t="s">
        <v>995</v>
      </c>
      <c r="C456" s="310" t="s">
        <v>556</v>
      </c>
      <c r="D456" s="310" t="s">
        <v>541</v>
      </c>
      <c r="E456" s="322">
        <v>2696</v>
      </c>
      <c r="F456" s="322">
        <v>27.93</v>
      </c>
      <c r="G456" s="322">
        <v>0.4</v>
      </c>
      <c r="H456" s="322">
        <v>28.33</v>
      </c>
      <c r="I456" s="415">
        <v>11.311244401368931</v>
      </c>
      <c r="J456" s="415">
        <v>0.46713878650604523</v>
      </c>
      <c r="K456" s="415">
        <v>0</v>
      </c>
      <c r="L456" s="322">
        <v>2</v>
      </c>
      <c r="M456" s="416">
        <v>35199.931799999998</v>
      </c>
      <c r="N456" s="416">
        <v>35199.931799999998</v>
      </c>
      <c r="O456" s="415">
        <v>6.5457177486074221E-3</v>
      </c>
      <c r="P456" s="415">
        <v>6.5457177486074221E-3</v>
      </c>
      <c r="Q456" s="416">
        <v>0</v>
      </c>
      <c r="R456" s="416">
        <v>0</v>
      </c>
      <c r="S456" s="415">
        <v>0</v>
      </c>
      <c r="T456" s="416">
        <v>0</v>
      </c>
      <c r="U456" s="416">
        <v>0</v>
      </c>
      <c r="V456" s="415">
        <v>0</v>
      </c>
      <c r="W456" s="415">
        <v>0</v>
      </c>
      <c r="X456" s="415">
        <v>0</v>
      </c>
      <c r="Y456" s="415">
        <v>0</v>
      </c>
      <c r="Z456" s="310" t="s">
        <v>542</v>
      </c>
      <c r="AA456" s="310" t="s">
        <v>542</v>
      </c>
      <c r="AB456" s="415">
        <v>2.1467192190758131</v>
      </c>
      <c r="AC456" s="415">
        <v>0.46713878650604523</v>
      </c>
      <c r="AD456" s="415">
        <v>0</v>
      </c>
    </row>
    <row r="457" spans="1:30" s="376" customFormat="1" x14ac:dyDescent="0.2">
      <c r="A457" s="418"/>
      <c r="B457" s="417" t="s">
        <v>996</v>
      </c>
      <c r="C457" s="310" t="s">
        <v>556</v>
      </c>
      <c r="D457" s="310" t="s">
        <v>541</v>
      </c>
      <c r="E457" s="322">
        <v>3520</v>
      </c>
      <c r="F457" s="322">
        <v>0</v>
      </c>
      <c r="G457" s="322">
        <v>0.23</v>
      </c>
      <c r="H457" s="322">
        <v>0.23</v>
      </c>
      <c r="I457" s="415">
        <v>6.9896217519119013</v>
      </c>
      <c r="J457" s="415">
        <v>5.7042680178036109</v>
      </c>
      <c r="K457" s="415">
        <v>0.83095775709492459</v>
      </c>
      <c r="L457" s="322">
        <v>15</v>
      </c>
      <c r="M457" s="416">
        <v>795783.78191122657</v>
      </c>
      <c r="N457" s="416">
        <v>435522.38520115259</v>
      </c>
      <c r="O457" s="415">
        <v>1.1903634917573937E-2</v>
      </c>
      <c r="P457" s="415">
        <v>6.7413108174078692E-3</v>
      </c>
      <c r="Q457" s="416">
        <v>0</v>
      </c>
      <c r="R457" s="416">
        <v>115924.2</v>
      </c>
      <c r="S457" s="415">
        <v>6.4269884074741551E-4</v>
      </c>
      <c r="T457" s="416">
        <v>1</v>
      </c>
      <c r="U457" s="416">
        <v>1</v>
      </c>
      <c r="V457" s="415">
        <v>5.4119568248514336E-3</v>
      </c>
      <c r="W457" s="415">
        <v>5.4119568248514336E-3</v>
      </c>
      <c r="X457" s="415">
        <v>2.4255701441669355E-4</v>
      </c>
      <c r="Y457" s="415">
        <v>2.4255701441669355E-4</v>
      </c>
      <c r="Z457" s="310" t="s">
        <v>542</v>
      </c>
      <c r="AA457" s="310" t="s">
        <v>542</v>
      </c>
      <c r="AB457" s="415">
        <v>1.5139054511348629</v>
      </c>
      <c r="AC457" s="415">
        <v>5.7042680178036109</v>
      </c>
      <c r="AD457" s="415">
        <v>0.83095775709492459</v>
      </c>
    </row>
    <row r="458" spans="1:30" s="376" customFormat="1" x14ac:dyDescent="0.2">
      <c r="A458" s="418"/>
      <c r="B458" s="417" t="s">
        <v>997</v>
      </c>
      <c r="C458" s="310" t="s">
        <v>556</v>
      </c>
      <c r="D458" s="310" t="s">
        <v>541</v>
      </c>
      <c r="E458" s="322">
        <v>1744.5</v>
      </c>
      <c r="F458" s="322">
        <v>0</v>
      </c>
      <c r="G458" s="322">
        <v>0.16</v>
      </c>
      <c r="H458" s="322">
        <v>0.16</v>
      </c>
      <c r="I458" s="415">
        <v>5.6422247876879199</v>
      </c>
      <c r="J458" s="415">
        <v>4.1243636137520792</v>
      </c>
      <c r="K458" s="415">
        <v>0.94751364541956995</v>
      </c>
      <c r="L458" s="322">
        <v>9</v>
      </c>
      <c r="M458" s="416">
        <v>243801.87781249531</v>
      </c>
      <c r="N458" s="416">
        <v>33096.215098847271</v>
      </c>
      <c r="O458" s="415">
        <v>5.1867220427307013E-3</v>
      </c>
      <c r="P458" s="415">
        <v>2.5809740696679353E-3</v>
      </c>
      <c r="Q458" s="416">
        <v>0</v>
      </c>
      <c r="R458" s="416">
        <v>56010</v>
      </c>
      <c r="S458" s="415">
        <v>2.3483226873463259E-4</v>
      </c>
      <c r="T458" s="416">
        <v>1</v>
      </c>
      <c r="U458" s="416">
        <v>0</v>
      </c>
      <c r="V458" s="415">
        <v>2.6542226163559128E-3</v>
      </c>
      <c r="W458" s="415">
        <v>2.6542226163559128E-3</v>
      </c>
      <c r="X458" s="415">
        <v>0</v>
      </c>
      <c r="Y458" s="415">
        <v>0</v>
      </c>
      <c r="Z458" s="310" t="s">
        <v>542</v>
      </c>
      <c r="AA458" s="310" t="s">
        <v>542</v>
      </c>
      <c r="AB458" s="415">
        <v>1.7706883282639954</v>
      </c>
      <c r="AC458" s="415">
        <v>4.1243636137520792</v>
      </c>
      <c r="AD458" s="415">
        <v>0.94751364541956995</v>
      </c>
    </row>
    <row r="459" spans="1:30" s="376" customFormat="1" x14ac:dyDescent="0.2">
      <c r="A459" s="418"/>
      <c r="B459" s="417" t="s">
        <v>998</v>
      </c>
      <c r="C459" s="310" t="s">
        <v>556</v>
      </c>
      <c r="D459" s="310" t="s">
        <v>541</v>
      </c>
      <c r="E459" s="322">
        <v>3678</v>
      </c>
      <c r="F459" s="322">
        <v>0</v>
      </c>
      <c r="G459" s="322">
        <v>7.0000000000000007E-2</v>
      </c>
      <c r="H459" s="322">
        <v>7.0000000000000007E-2</v>
      </c>
      <c r="I459" s="415">
        <v>6.8326806282380845</v>
      </c>
      <c r="J459" s="415">
        <v>1.8338835874243111</v>
      </c>
      <c r="K459" s="415">
        <v>0.51620457004981113</v>
      </c>
      <c r="L459" s="322">
        <v>11</v>
      </c>
      <c r="M459" s="416">
        <v>486131.16390690935</v>
      </c>
      <c r="N459" s="416">
        <v>77346.236400000009</v>
      </c>
      <c r="O459" s="415">
        <v>9.5138203741852809E-3</v>
      </c>
      <c r="P459" s="415">
        <v>4.0016036572035956E-3</v>
      </c>
      <c r="Q459" s="416">
        <v>6</v>
      </c>
      <c r="R459" s="416">
        <v>136837</v>
      </c>
      <c r="S459" s="415">
        <v>6.4115389161100344E-4</v>
      </c>
      <c r="T459" s="416">
        <v>0</v>
      </c>
      <c r="U459" s="416">
        <v>0</v>
      </c>
      <c r="V459" s="415">
        <v>0</v>
      </c>
      <c r="W459" s="415">
        <v>0</v>
      </c>
      <c r="X459" s="415">
        <v>1.5449491364120565E-6</v>
      </c>
      <c r="Y459" s="415">
        <v>1.5449491364120565E-6</v>
      </c>
      <c r="Z459" s="310" t="s">
        <v>542</v>
      </c>
      <c r="AA459" s="310" t="s">
        <v>542</v>
      </c>
      <c r="AB459" s="415">
        <v>0.83249431453914025</v>
      </c>
      <c r="AC459" s="415">
        <v>1.8338835874243111</v>
      </c>
      <c r="AD459" s="415">
        <v>0.51620457004981113</v>
      </c>
    </row>
    <row r="460" spans="1:30" s="376" customFormat="1" x14ac:dyDescent="0.2">
      <c r="A460" s="418"/>
      <c r="B460" s="417" t="s">
        <v>999</v>
      </c>
      <c r="C460" s="310" t="s">
        <v>556</v>
      </c>
      <c r="D460" s="310" t="s">
        <v>541</v>
      </c>
      <c r="E460" s="322">
        <v>17</v>
      </c>
      <c r="F460" s="322">
        <v>1.88</v>
      </c>
      <c r="G460" s="322">
        <v>0.85</v>
      </c>
      <c r="H460" s="322">
        <v>2.73</v>
      </c>
      <c r="I460" s="415">
        <v>4.9374804450402472</v>
      </c>
      <c r="J460" s="415">
        <v>1.1583365887661436</v>
      </c>
      <c r="K460" s="415">
        <v>0</v>
      </c>
      <c r="L460" s="322">
        <v>2</v>
      </c>
      <c r="M460" s="416">
        <v>426.55269522457803</v>
      </c>
      <c r="N460" s="416">
        <v>127.20399999999999</v>
      </c>
      <c r="O460" s="415">
        <v>2.5529495592697999E-5</v>
      </c>
      <c r="P460" s="415">
        <v>2.0393328600639144E-6</v>
      </c>
      <c r="Q460" s="416">
        <v>2</v>
      </c>
      <c r="R460" s="416">
        <v>0</v>
      </c>
      <c r="S460" s="415">
        <v>0</v>
      </c>
      <c r="T460" s="416">
        <v>0</v>
      </c>
      <c r="U460" s="416">
        <v>0</v>
      </c>
      <c r="V460" s="415">
        <v>0</v>
      </c>
      <c r="W460" s="415">
        <v>0</v>
      </c>
      <c r="X460" s="415">
        <v>0</v>
      </c>
      <c r="Y460" s="415">
        <v>0</v>
      </c>
      <c r="Z460" s="310" t="s">
        <v>542</v>
      </c>
      <c r="AA460" s="310" t="s">
        <v>542</v>
      </c>
      <c r="AB460" s="415">
        <v>2.7698883016538214</v>
      </c>
      <c r="AC460" s="415">
        <v>1.1583365887661436</v>
      </c>
      <c r="AD460" s="415">
        <v>0</v>
      </c>
    </row>
    <row r="461" spans="1:30" s="376" customFormat="1" x14ac:dyDescent="0.2">
      <c r="A461" s="418"/>
      <c r="B461" s="417" t="s">
        <v>1000</v>
      </c>
      <c r="C461" s="310" t="s">
        <v>556</v>
      </c>
      <c r="D461" s="310" t="s">
        <v>541</v>
      </c>
      <c r="E461" s="322">
        <v>1076.5</v>
      </c>
      <c r="F461" s="322">
        <v>6.79</v>
      </c>
      <c r="G461" s="322">
        <v>1.27</v>
      </c>
      <c r="H461" s="322">
        <v>8.06</v>
      </c>
      <c r="I461" s="415">
        <v>6.1062801701787919</v>
      </c>
      <c r="J461" s="415">
        <v>1.03953433846053</v>
      </c>
      <c r="K461" s="415">
        <v>7.9286168735135124E-2</v>
      </c>
      <c r="L461" s="322">
        <v>3</v>
      </c>
      <c r="M461" s="416">
        <v>27336.786860401338</v>
      </c>
      <c r="N461" s="416">
        <v>7224.2964000000002</v>
      </c>
      <c r="O461" s="415">
        <v>1.6297539128068304E-3</v>
      </c>
      <c r="P461" s="415">
        <v>5.1508604207977971E-5</v>
      </c>
      <c r="Q461" s="416">
        <v>0</v>
      </c>
      <c r="R461" s="416">
        <v>2085</v>
      </c>
      <c r="S461" s="415">
        <v>4.6348474092361693E-6</v>
      </c>
      <c r="T461" s="416">
        <v>0</v>
      </c>
      <c r="U461" s="416">
        <v>0</v>
      </c>
      <c r="V461" s="415">
        <v>0</v>
      </c>
      <c r="W461" s="415">
        <v>0</v>
      </c>
      <c r="X461" s="415">
        <v>0</v>
      </c>
      <c r="Y461" s="415">
        <v>0</v>
      </c>
      <c r="Z461" s="310" t="s">
        <v>542</v>
      </c>
      <c r="AA461" s="310" t="s">
        <v>542</v>
      </c>
      <c r="AB461" s="415">
        <v>2.4561600185143297</v>
      </c>
      <c r="AC461" s="415">
        <v>1.03953433846053</v>
      </c>
      <c r="AD461" s="415">
        <v>7.9286168735135124E-2</v>
      </c>
    </row>
    <row r="462" spans="1:30" s="376" customFormat="1" x14ac:dyDescent="0.2">
      <c r="A462" s="418"/>
      <c r="B462" s="417" t="s">
        <v>1001</v>
      </c>
      <c r="C462" s="310" t="s">
        <v>556</v>
      </c>
      <c r="D462" s="310" t="s">
        <v>541</v>
      </c>
      <c r="E462" s="322">
        <v>83</v>
      </c>
      <c r="F462" s="322">
        <v>5.67</v>
      </c>
      <c r="G462" s="322">
        <v>1.1100000000000001</v>
      </c>
      <c r="H462" s="322">
        <v>6.78</v>
      </c>
      <c r="I462" s="415">
        <v>6.7159227280941352</v>
      </c>
      <c r="J462" s="415">
        <v>1.2019735331454908</v>
      </c>
      <c r="K462" s="415">
        <v>0</v>
      </c>
      <c r="L462" s="322">
        <v>1</v>
      </c>
      <c r="M462" s="416">
        <v>1711.1566433805708</v>
      </c>
      <c r="N462" s="416">
        <v>120.86669999999999</v>
      </c>
      <c r="O462" s="415">
        <v>1.2633643865353063E-4</v>
      </c>
      <c r="P462" s="415">
        <v>1.5449491364120565E-6</v>
      </c>
      <c r="Q462" s="416">
        <v>2</v>
      </c>
      <c r="R462" s="416">
        <v>0</v>
      </c>
      <c r="S462" s="415">
        <v>0</v>
      </c>
      <c r="T462" s="416">
        <v>0</v>
      </c>
      <c r="U462" s="416">
        <v>0</v>
      </c>
      <c r="V462" s="415">
        <v>0</v>
      </c>
      <c r="W462" s="415">
        <v>0</v>
      </c>
      <c r="X462" s="415">
        <v>0</v>
      </c>
      <c r="Y462" s="415">
        <v>0</v>
      </c>
      <c r="Z462" s="310" t="s">
        <v>542</v>
      </c>
      <c r="AA462" s="310" t="s">
        <v>542</v>
      </c>
      <c r="AB462" s="415">
        <v>3.4981181987166927</v>
      </c>
      <c r="AC462" s="415">
        <v>1.2019735331454908</v>
      </c>
      <c r="AD462" s="415">
        <v>0</v>
      </c>
    </row>
    <row r="463" spans="1:30" s="376" customFormat="1" x14ac:dyDescent="0.2">
      <c r="A463" s="418"/>
      <c r="B463" s="417" t="s">
        <v>1002</v>
      </c>
      <c r="C463" s="310" t="s">
        <v>556</v>
      </c>
      <c r="D463" s="310" t="s">
        <v>541</v>
      </c>
      <c r="E463" s="322">
        <v>1061.5</v>
      </c>
      <c r="F463" s="322">
        <v>4.7300000000000004</v>
      </c>
      <c r="G463" s="322">
        <v>2.59</v>
      </c>
      <c r="H463" s="322">
        <v>7.32</v>
      </c>
      <c r="I463" s="415">
        <v>6.555813744385687</v>
      </c>
      <c r="J463" s="415">
        <v>0.92901003860044573</v>
      </c>
      <c r="K463" s="415">
        <v>2.0889630628765105E-2</v>
      </c>
      <c r="L463" s="322">
        <v>1</v>
      </c>
      <c r="M463" s="416">
        <v>20012.537550306792</v>
      </c>
      <c r="N463" s="416">
        <v>442.61659999999995</v>
      </c>
      <c r="O463" s="415">
        <v>1.5433941343280136E-3</v>
      </c>
      <c r="P463" s="415">
        <v>7.7247456820602827E-6</v>
      </c>
      <c r="Q463" s="416">
        <v>0</v>
      </c>
      <c r="R463" s="416">
        <v>450</v>
      </c>
      <c r="S463" s="415">
        <v>4.6348474092361693E-6</v>
      </c>
      <c r="T463" s="416">
        <v>0</v>
      </c>
      <c r="U463" s="416">
        <v>0</v>
      </c>
      <c r="V463" s="415">
        <v>0</v>
      </c>
      <c r="W463" s="415">
        <v>0</v>
      </c>
      <c r="X463" s="415">
        <v>0</v>
      </c>
      <c r="Y463" s="415">
        <v>0</v>
      </c>
      <c r="Z463" s="310" t="s">
        <v>542</v>
      </c>
      <c r="AA463" s="310" t="s">
        <v>542</v>
      </c>
      <c r="AB463" s="415">
        <v>2.9565790549912214</v>
      </c>
      <c r="AC463" s="415">
        <v>0.92901003860044573</v>
      </c>
      <c r="AD463" s="415">
        <v>2.0889630628765105E-2</v>
      </c>
    </row>
    <row r="464" spans="1:30" s="376" customFormat="1" x14ac:dyDescent="0.2">
      <c r="A464" s="418"/>
      <c r="B464" s="417" t="s">
        <v>1003</v>
      </c>
      <c r="C464" s="310" t="s">
        <v>556</v>
      </c>
      <c r="D464" s="310" t="s">
        <v>541</v>
      </c>
      <c r="E464" s="322">
        <v>35</v>
      </c>
      <c r="F464" s="322">
        <v>0</v>
      </c>
      <c r="G464" s="322">
        <v>0.56999999999999995</v>
      </c>
      <c r="H464" s="322">
        <v>0.56999999999999995</v>
      </c>
      <c r="I464" s="415">
        <v>3.2904284662561354</v>
      </c>
      <c r="J464" s="415">
        <v>0.36372872067372086</v>
      </c>
      <c r="K464" s="415">
        <v>0</v>
      </c>
      <c r="L464" s="322">
        <v>1</v>
      </c>
      <c r="M464" s="416">
        <v>636.11597735222836</v>
      </c>
      <c r="N464" s="416">
        <v>0</v>
      </c>
      <c r="O464" s="415">
        <v>4.991659580684743E-5</v>
      </c>
      <c r="P464" s="415">
        <v>0</v>
      </c>
      <c r="Q464" s="416">
        <v>0</v>
      </c>
      <c r="R464" s="416">
        <v>0</v>
      </c>
      <c r="S464" s="415">
        <v>0</v>
      </c>
      <c r="T464" s="416">
        <v>0</v>
      </c>
      <c r="U464" s="416">
        <v>0</v>
      </c>
      <c r="V464" s="415">
        <v>0</v>
      </c>
      <c r="W464" s="415">
        <v>0</v>
      </c>
      <c r="X464" s="415">
        <v>0</v>
      </c>
      <c r="Y464" s="415">
        <v>0</v>
      </c>
      <c r="Z464" s="310" t="s">
        <v>542</v>
      </c>
      <c r="AA464" s="310" t="s">
        <v>542</v>
      </c>
      <c r="AB464" s="415">
        <v>1.2007720928409693</v>
      </c>
      <c r="AC464" s="415">
        <v>0.36372872067372086</v>
      </c>
      <c r="AD464" s="415">
        <v>0</v>
      </c>
    </row>
    <row r="465" spans="1:30" s="376" customFormat="1" x14ac:dyDescent="0.2">
      <c r="A465" s="418"/>
      <c r="B465" s="417" t="s">
        <v>1004</v>
      </c>
      <c r="C465" s="310" t="s">
        <v>556</v>
      </c>
      <c r="D465" s="310" t="s">
        <v>541</v>
      </c>
      <c r="E465" s="322">
        <v>172.5</v>
      </c>
      <c r="F465" s="322">
        <v>3.45</v>
      </c>
      <c r="G465" s="322">
        <v>0.78</v>
      </c>
      <c r="H465" s="322">
        <v>4.2300000000000004</v>
      </c>
      <c r="I465" s="415">
        <v>7.3906786407557927</v>
      </c>
      <c r="J465" s="415">
        <v>5.6850966885371728</v>
      </c>
      <c r="K465" s="415">
        <v>2.1280131978511232</v>
      </c>
      <c r="L465" s="322">
        <v>3</v>
      </c>
      <c r="M465" s="416">
        <v>21639.566532600387</v>
      </c>
      <c r="N465" s="416">
        <v>18589.951699999998</v>
      </c>
      <c r="O465" s="415">
        <v>5.0658223343799549E-4</v>
      </c>
      <c r="P465" s="415">
        <v>2.6727620059928577E-4</v>
      </c>
      <c r="Q465" s="416">
        <v>0</v>
      </c>
      <c r="R465" s="416">
        <v>8100</v>
      </c>
      <c r="S465" s="415">
        <v>3.0898982728241131E-5</v>
      </c>
      <c r="T465" s="416">
        <v>0</v>
      </c>
      <c r="U465" s="416">
        <v>0</v>
      </c>
      <c r="V465" s="415">
        <v>0</v>
      </c>
      <c r="W465" s="415">
        <v>0</v>
      </c>
      <c r="X465" s="415">
        <v>0</v>
      </c>
      <c r="Y465" s="415">
        <v>0</v>
      </c>
      <c r="Z465" s="310" t="s">
        <v>542</v>
      </c>
      <c r="AA465" s="310" t="s">
        <v>542</v>
      </c>
      <c r="AB465" s="415">
        <v>2.719127975031991</v>
      </c>
      <c r="AC465" s="415">
        <v>5.6850966885371728</v>
      </c>
      <c r="AD465" s="415">
        <v>2.1280131978511232</v>
      </c>
    </row>
    <row r="466" spans="1:30" s="376" customFormat="1" x14ac:dyDescent="0.2">
      <c r="A466" s="418"/>
      <c r="B466" s="417" t="s">
        <v>1005</v>
      </c>
      <c r="C466" s="310" t="s">
        <v>556</v>
      </c>
      <c r="D466" s="310" t="s">
        <v>541</v>
      </c>
      <c r="E466" s="322">
        <v>90.5</v>
      </c>
      <c r="F466" s="322">
        <v>3.8</v>
      </c>
      <c r="G466" s="322">
        <v>0.65</v>
      </c>
      <c r="H466" s="322">
        <v>4.45</v>
      </c>
      <c r="I466" s="415">
        <v>2.9306991892378873</v>
      </c>
      <c r="J466" s="415">
        <v>0.43045234518667264</v>
      </c>
      <c r="K466" s="415">
        <v>8.2169313780895037E-2</v>
      </c>
      <c r="L466" s="322">
        <v>1</v>
      </c>
      <c r="M466" s="416">
        <v>1440.6155957682818</v>
      </c>
      <c r="N466" s="416">
        <v>0</v>
      </c>
      <c r="O466" s="415">
        <v>1.1304640815080154E-4</v>
      </c>
      <c r="P466" s="415">
        <v>0</v>
      </c>
      <c r="Q466" s="416">
        <v>5</v>
      </c>
      <c r="R466" s="416">
        <v>275</v>
      </c>
      <c r="S466" s="415">
        <v>1.5449491364120565E-6</v>
      </c>
      <c r="T466" s="416">
        <v>1</v>
      </c>
      <c r="U466" s="416">
        <v>0</v>
      </c>
      <c r="V466" s="415">
        <v>1.1896108350372835E-4</v>
      </c>
      <c r="W466" s="415">
        <v>1.1896108350372835E-4</v>
      </c>
      <c r="X466" s="415">
        <v>0</v>
      </c>
      <c r="Y466" s="415">
        <v>0</v>
      </c>
      <c r="Z466" s="310" t="s">
        <v>542</v>
      </c>
      <c r="AA466" s="310" t="s">
        <v>542</v>
      </c>
      <c r="AB466" s="415">
        <v>1.6224704502918548</v>
      </c>
      <c r="AC466" s="415">
        <v>0.43045234518667264</v>
      </c>
      <c r="AD466" s="415">
        <v>8.2169313780895037E-2</v>
      </c>
    </row>
    <row r="467" spans="1:30" s="376" customFormat="1" x14ac:dyDescent="0.2">
      <c r="A467" s="418"/>
      <c r="B467" s="417" t="s">
        <v>1006</v>
      </c>
      <c r="C467" s="310" t="s">
        <v>556</v>
      </c>
      <c r="D467" s="310" t="s">
        <v>541</v>
      </c>
      <c r="E467" s="322">
        <v>1803</v>
      </c>
      <c r="F467" s="322">
        <v>7.41</v>
      </c>
      <c r="G467" s="322">
        <v>0.89</v>
      </c>
      <c r="H467" s="322">
        <v>8.3000000000000007</v>
      </c>
      <c r="I467" s="415">
        <v>9.2785580338166778</v>
      </c>
      <c r="J467" s="415">
        <v>2.0497337269580145</v>
      </c>
      <c r="K467" s="415">
        <v>2.0254841368742258</v>
      </c>
      <c r="L467" s="322">
        <v>6</v>
      </c>
      <c r="M467" s="416">
        <v>80785.744229809818</v>
      </c>
      <c r="N467" s="416">
        <v>42300.727600000006</v>
      </c>
      <c r="O467" s="415">
        <v>6.2650733588737019E-3</v>
      </c>
      <c r="P467" s="415">
        <v>3.2451193125594318E-3</v>
      </c>
      <c r="Q467" s="416">
        <v>5</v>
      </c>
      <c r="R467" s="416">
        <v>79830</v>
      </c>
      <c r="S467" s="415">
        <v>3.3834386087424039E-4</v>
      </c>
      <c r="T467" s="416">
        <v>0</v>
      </c>
      <c r="U467" s="416">
        <v>0</v>
      </c>
      <c r="V467" s="415">
        <v>0</v>
      </c>
      <c r="W467" s="415">
        <v>0</v>
      </c>
      <c r="X467" s="415">
        <v>0</v>
      </c>
      <c r="Y467" s="415">
        <v>0</v>
      </c>
      <c r="Z467" s="310" t="s">
        <v>542</v>
      </c>
      <c r="AA467" s="310" t="s">
        <v>542</v>
      </c>
      <c r="AB467" s="415">
        <v>2.7447936105105066</v>
      </c>
      <c r="AC467" s="415">
        <v>2.0497337269580145</v>
      </c>
      <c r="AD467" s="415">
        <v>2.0254841368742258</v>
      </c>
    </row>
    <row r="468" spans="1:30" s="376" customFormat="1" x14ac:dyDescent="0.2">
      <c r="A468" s="418"/>
      <c r="B468" s="417" t="s">
        <v>1007</v>
      </c>
      <c r="C468" s="310" t="s">
        <v>556</v>
      </c>
      <c r="D468" s="310" t="s">
        <v>541</v>
      </c>
      <c r="E468" s="322">
        <v>1480</v>
      </c>
      <c r="F468" s="322">
        <v>8.4700000000000006</v>
      </c>
      <c r="G468" s="322">
        <v>1.0900000000000001</v>
      </c>
      <c r="H468" s="322">
        <v>9.56</v>
      </c>
      <c r="I468" s="415">
        <v>5.5757484408896056</v>
      </c>
      <c r="J468" s="415">
        <v>2.4398773062120624</v>
      </c>
      <c r="K468" s="415">
        <v>1.8349670256144912</v>
      </c>
      <c r="L468" s="322">
        <v>4</v>
      </c>
      <c r="M468" s="416">
        <v>71003.699975531155</v>
      </c>
      <c r="N468" s="416">
        <v>43220.399200000007</v>
      </c>
      <c r="O468" s="415">
        <v>2.295202191828479E-3</v>
      </c>
      <c r="P468" s="415">
        <v>1.1502146320587761E-4</v>
      </c>
      <c r="Q468" s="416">
        <v>3</v>
      </c>
      <c r="R468" s="416">
        <v>53400</v>
      </c>
      <c r="S468" s="415">
        <v>2.6882114973569783E-4</v>
      </c>
      <c r="T468" s="416">
        <v>0</v>
      </c>
      <c r="U468" s="416">
        <v>0</v>
      </c>
      <c r="V468" s="415">
        <v>0</v>
      </c>
      <c r="W468" s="415">
        <v>0</v>
      </c>
      <c r="X468" s="415">
        <v>0</v>
      </c>
      <c r="Y468" s="415">
        <v>0</v>
      </c>
      <c r="Z468" s="310" t="s">
        <v>542</v>
      </c>
      <c r="AA468" s="310" t="s">
        <v>542</v>
      </c>
      <c r="AB468" s="415">
        <v>3.0514058403476931</v>
      </c>
      <c r="AC468" s="415">
        <v>2.4398773062120624</v>
      </c>
      <c r="AD468" s="415">
        <v>1.8349670256144912</v>
      </c>
    </row>
    <row r="469" spans="1:30" s="376" customFormat="1" ht="15" customHeight="1" x14ac:dyDescent="0.2">
      <c r="A469" s="418"/>
      <c r="B469" s="417" t="s">
        <v>1008</v>
      </c>
      <c r="C469" s="310" t="s">
        <v>556</v>
      </c>
      <c r="D469" s="310" t="s">
        <v>541</v>
      </c>
      <c r="E469" s="322">
        <v>10</v>
      </c>
      <c r="F469" s="322">
        <v>1</v>
      </c>
      <c r="G469" s="322">
        <v>1.1000000000000001</v>
      </c>
      <c r="H469" s="322">
        <v>2.1</v>
      </c>
      <c r="I469" s="415">
        <v>2.0006803013501226</v>
      </c>
      <c r="J469" s="415">
        <v>0.24512439954639528</v>
      </c>
      <c r="K469" s="415">
        <v>0</v>
      </c>
      <c r="L469" s="322">
        <v>1</v>
      </c>
      <c r="M469" s="416">
        <v>187.09293451536126</v>
      </c>
      <c r="N469" s="416">
        <v>0</v>
      </c>
      <c r="O469" s="415">
        <v>1.4681351707896301E-5</v>
      </c>
      <c r="P469" s="415">
        <v>0</v>
      </c>
      <c r="Q469" s="416">
        <v>4</v>
      </c>
      <c r="R469" s="416">
        <v>0</v>
      </c>
      <c r="S469" s="415">
        <v>0</v>
      </c>
      <c r="T469" s="416">
        <v>0</v>
      </c>
      <c r="U469" s="416">
        <v>0</v>
      </c>
      <c r="V469" s="415">
        <v>0</v>
      </c>
      <c r="W469" s="415">
        <v>0</v>
      </c>
      <c r="X469" s="415">
        <v>0</v>
      </c>
      <c r="Y469" s="415">
        <v>0</v>
      </c>
      <c r="Z469" s="310" t="s">
        <v>542</v>
      </c>
      <c r="AA469" s="310" t="s">
        <v>542</v>
      </c>
      <c r="AB469" s="415">
        <v>0.78610472441844992</v>
      </c>
      <c r="AC469" s="415">
        <v>0.24512439954639528</v>
      </c>
      <c r="AD469" s="415">
        <v>0</v>
      </c>
    </row>
    <row r="470" spans="1:30" s="376" customFormat="1" x14ac:dyDescent="0.2">
      <c r="A470" s="418"/>
      <c r="B470" s="417" t="s">
        <v>1009</v>
      </c>
      <c r="C470" s="310" t="s">
        <v>556</v>
      </c>
      <c r="D470" s="310" t="s">
        <v>541</v>
      </c>
      <c r="E470" s="322">
        <v>985</v>
      </c>
      <c r="F470" s="322">
        <v>6.23</v>
      </c>
      <c r="G470" s="322">
        <v>1.1499999999999999</v>
      </c>
      <c r="H470" s="322">
        <v>7.3800000000000008</v>
      </c>
      <c r="I470" s="415">
        <v>4.189085648054216</v>
      </c>
      <c r="J470" s="415">
        <v>0.93259086876293007</v>
      </c>
      <c r="K470" s="415">
        <v>1.6456085614883849</v>
      </c>
      <c r="L470" s="322">
        <v>3</v>
      </c>
      <c r="M470" s="416">
        <v>27142.809477729985</v>
      </c>
      <c r="N470" s="416">
        <v>8508.3531999999996</v>
      </c>
      <c r="O470" s="415">
        <v>1.5725874479376567E-3</v>
      </c>
      <c r="P470" s="415">
        <v>1.1032481783118494E-4</v>
      </c>
      <c r="Q470" s="416">
        <v>2</v>
      </c>
      <c r="R470" s="416">
        <v>47895</v>
      </c>
      <c r="S470" s="415">
        <v>2.657312514628737E-4</v>
      </c>
      <c r="T470" s="416">
        <v>2</v>
      </c>
      <c r="U470" s="416">
        <v>0</v>
      </c>
      <c r="V470" s="415">
        <v>3.1177073572795301E-3</v>
      </c>
      <c r="W470" s="415">
        <v>3.1177073572795301E-3</v>
      </c>
      <c r="X470" s="415">
        <v>0</v>
      </c>
      <c r="Y470" s="415">
        <v>0</v>
      </c>
      <c r="Z470" s="310" t="s">
        <v>542</v>
      </c>
      <c r="AA470" s="310" t="s">
        <v>542</v>
      </c>
      <c r="AB470" s="415">
        <v>2.0305974733054293</v>
      </c>
      <c r="AC470" s="415">
        <v>0.93259086876293007</v>
      </c>
      <c r="AD470" s="415">
        <v>1.6456085614883849</v>
      </c>
    </row>
    <row r="471" spans="1:30" s="376" customFormat="1" x14ac:dyDescent="0.2">
      <c r="A471" s="418"/>
      <c r="B471" s="417" t="s">
        <v>1010</v>
      </c>
      <c r="C471" s="310" t="s">
        <v>556</v>
      </c>
      <c r="D471" s="310" t="s">
        <v>541</v>
      </c>
      <c r="E471" s="322">
        <v>548</v>
      </c>
      <c r="F471" s="322">
        <v>3.16</v>
      </c>
      <c r="G471" s="322">
        <v>2.4</v>
      </c>
      <c r="H471" s="322">
        <v>5.5600000000000005</v>
      </c>
      <c r="I471" s="415">
        <v>7.4025371841193124</v>
      </c>
      <c r="J471" s="415">
        <v>4.6042414371956042</v>
      </c>
      <c r="K471" s="415">
        <v>10.66698261486458</v>
      </c>
      <c r="L471" s="322">
        <v>2</v>
      </c>
      <c r="M471" s="416">
        <v>36975.999395342486</v>
      </c>
      <c r="N471" s="416">
        <v>26105.8999</v>
      </c>
      <c r="O471" s="415">
        <v>1.7521469316205921E-3</v>
      </c>
      <c r="P471" s="415">
        <v>8.9916039739181691E-4</v>
      </c>
      <c r="Q471" s="416">
        <v>4</v>
      </c>
      <c r="R471" s="416">
        <v>85665</v>
      </c>
      <c r="S471" s="415">
        <v>3.1825952210088362E-4</v>
      </c>
      <c r="T471" s="416">
        <v>1</v>
      </c>
      <c r="U471" s="416">
        <v>0</v>
      </c>
      <c r="V471" s="415">
        <v>8.8834575343693244E-4</v>
      </c>
      <c r="W471" s="415">
        <v>8.8834575343693244E-4</v>
      </c>
      <c r="X471" s="415">
        <v>0</v>
      </c>
      <c r="Y471" s="415">
        <v>0</v>
      </c>
      <c r="Z471" s="310" t="s">
        <v>542</v>
      </c>
      <c r="AA471" s="310" t="s">
        <v>542</v>
      </c>
      <c r="AB471" s="415">
        <v>4.0942087010651651</v>
      </c>
      <c r="AC471" s="415">
        <v>4.6042414371956042</v>
      </c>
      <c r="AD471" s="415">
        <v>10.66698261486458</v>
      </c>
    </row>
    <row r="472" spans="1:30" s="376" customFormat="1" x14ac:dyDescent="0.2">
      <c r="A472" s="418"/>
      <c r="B472" s="417" t="s">
        <v>1011</v>
      </c>
      <c r="C472" s="310" t="s">
        <v>556</v>
      </c>
      <c r="D472" s="310" t="s">
        <v>541</v>
      </c>
      <c r="E472" s="322">
        <v>1.5</v>
      </c>
      <c r="F472" s="322">
        <v>0.08</v>
      </c>
      <c r="G472" s="322">
        <v>2.2400000000000002</v>
      </c>
      <c r="H472" s="322">
        <v>2.3200000000000003</v>
      </c>
      <c r="I472" s="415">
        <v>5.1551132210208301</v>
      </c>
      <c r="J472" s="415">
        <v>0.65918287140696696</v>
      </c>
      <c r="K472" s="415">
        <v>0</v>
      </c>
      <c r="L472" s="322">
        <v>1</v>
      </c>
      <c r="M472" s="416">
        <v>18.709293451536126</v>
      </c>
      <c r="N472" s="416">
        <v>0</v>
      </c>
      <c r="O472" s="415">
        <v>1.4681351707896304E-6</v>
      </c>
      <c r="P472" s="415">
        <v>0</v>
      </c>
      <c r="Q472" s="416">
        <v>6</v>
      </c>
      <c r="R472" s="416">
        <v>0</v>
      </c>
      <c r="S472" s="415">
        <v>0</v>
      </c>
      <c r="T472" s="416">
        <v>0</v>
      </c>
      <c r="U472" s="416">
        <v>0</v>
      </c>
      <c r="V472" s="415">
        <v>0</v>
      </c>
      <c r="W472" s="415">
        <v>0</v>
      </c>
      <c r="X472" s="415">
        <v>0</v>
      </c>
      <c r="Y472" s="415">
        <v>0</v>
      </c>
      <c r="Z472" s="310" t="s">
        <v>542</v>
      </c>
      <c r="AA472" s="310" t="s">
        <v>542</v>
      </c>
      <c r="AB472" s="415">
        <v>3.1709619917130558</v>
      </c>
      <c r="AC472" s="415">
        <v>0.65918287140696696</v>
      </c>
      <c r="AD472" s="415">
        <v>0</v>
      </c>
    </row>
    <row r="473" spans="1:30" s="376" customFormat="1" x14ac:dyDescent="0.2">
      <c r="A473" s="418"/>
      <c r="B473" s="417" t="s">
        <v>1012</v>
      </c>
      <c r="C473" s="310" t="s">
        <v>556</v>
      </c>
      <c r="D473" s="310" t="s">
        <v>541</v>
      </c>
      <c r="E473" s="322">
        <v>1</v>
      </c>
      <c r="F473" s="322">
        <v>0.05</v>
      </c>
      <c r="G473" s="322">
        <v>2.61</v>
      </c>
      <c r="H473" s="322">
        <v>2.6599999999999997</v>
      </c>
      <c r="I473" s="415">
        <v>4.2982474736188978</v>
      </c>
      <c r="J473" s="415">
        <v>0.91632013397918977</v>
      </c>
      <c r="K473" s="415">
        <v>0</v>
      </c>
      <c r="L473" s="322">
        <v>1</v>
      </c>
      <c r="M473" s="416">
        <v>18.709293451536126</v>
      </c>
      <c r="N473" s="416">
        <v>0</v>
      </c>
      <c r="O473" s="415">
        <v>1.4681351707896304E-6</v>
      </c>
      <c r="P473" s="415">
        <v>0</v>
      </c>
      <c r="Q473" s="416">
        <v>3</v>
      </c>
      <c r="R473" s="416">
        <v>0</v>
      </c>
      <c r="S473" s="415">
        <v>0</v>
      </c>
      <c r="T473" s="416">
        <v>0</v>
      </c>
      <c r="U473" s="416">
        <v>0</v>
      </c>
      <c r="V473" s="415">
        <v>0</v>
      </c>
      <c r="W473" s="415">
        <v>0</v>
      </c>
      <c r="X473" s="415">
        <v>0</v>
      </c>
      <c r="Y473" s="415">
        <v>0</v>
      </c>
      <c r="Z473" s="310" t="s">
        <v>542</v>
      </c>
      <c r="AA473" s="310" t="s">
        <v>542</v>
      </c>
      <c r="AB473" s="415">
        <v>2.9386041851963856</v>
      </c>
      <c r="AC473" s="415">
        <v>0.91632013397918977</v>
      </c>
      <c r="AD473" s="415">
        <v>0</v>
      </c>
    </row>
    <row r="474" spans="1:30" s="376" customFormat="1" x14ac:dyDescent="0.2">
      <c r="A474" s="418"/>
      <c r="B474" s="417" t="s">
        <v>1013</v>
      </c>
      <c r="C474" s="310" t="s">
        <v>556</v>
      </c>
      <c r="D474" s="310" t="s">
        <v>541</v>
      </c>
      <c r="E474" s="322">
        <v>411.5</v>
      </c>
      <c r="F474" s="322">
        <v>4.2699999999999996</v>
      </c>
      <c r="G474" s="322">
        <v>2.12</v>
      </c>
      <c r="H474" s="322">
        <v>6.39</v>
      </c>
      <c r="I474" s="415">
        <v>10.626906560367626</v>
      </c>
      <c r="J474" s="415">
        <v>1.7118957686336826</v>
      </c>
      <c r="K474" s="415">
        <v>3.2962092721269123</v>
      </c>
      <c r="L474" s="322">
        <v>1</v>
      </c>
      <c r="M474" s="416">
        <v>9833.9467257680626</v>
      </c>
      <c r="N474" s="416">
        <v>479.3</v>
      </c>
      <c r="O474" s="415">
        <v>7.4024738194046328E-4</v>
      </c>
      <c r="P474" s="415">
        <v>6.179796545648226E-6</v>
      </c>
      <c r="Q474" s="416">
        <v>2</v>
      </c>
      <c r="R474" s="416">
        <v>18935</v>
      </c>
      <c r="S474" s="415">
        <v>7.4157558547778709E-5</v>
      </c>
      <c r="T474" s="416">
        <v>0</v>
      </c>
      <c r="U474" s="416">
        <v>0</v>
      </c>
      <c r="V474" s="415">
        <v>0</v>
      </c>
      <c r="W474" s="415">
        <v>0</v>
      </c>
      <c r="X474" s="415">
        <v>0</v>
      </c>
      <c r="Y474" s="415">
        <v>0</v>
      </c>
      <c r="Z474" s="310" t="s">
        <v>542</v>
      </c>
      <c r="AA474" s="310" t="s">
        <v>542</v>
      </c>
      <c r="AB474" s="415">
        <v>4.2980410313606265</v>
      </c>
      <c r="AC474" s="415">
        <v>1.7118957686336826</v>
      </c>
      <c r="AD474" s="415">
        <v>3.2962092721269123</v>
      </c>
    </row>
    <row r="475" spans="1:30" s="376" customFormat="1" x14ac:dyDescent="0.2">
      <c r="A475" s="418"/>
      <c r="B475" s="417" t="s">
        <v>1014</v>
      </c>
      <c r="C475" s="310" t="s">
        <v>556</v>
      </c>
      <c r="D475" s="310" t="s">
        <v>541</v>
      </c>
      <c r="E475" s="322">
        <v>15.5</v>
      </c>
      <c r="F475" s="322">
        <v>0</v>
      </c>
      <c r="G475" s="322">
        <v>0.79</v>
      </c>
      <c r="H475" s="322">
        <v>0.79</v>
      </c>
      <c r="I475" s="415">
        <v>4.7294370398051235</v>
      </c>
      <c r="J475" s="415">
        <v>0.5454875733803336</v>
      </c>
      <c r="K475" s="415">
        <v>0</v>
      </c>
      <c r="L475" s="322">
        <v>1</v>
      </c>
      <c r="M475" s="416">
        <v>280.63940177304187</v>
      </c>
      <c r="N475" s="416">
        <v>0</v>
      </c>
      <c r="O475" s="415">
        <v>2.2022027561844453E-5</v>
      </c>
      <c r="P475" s="415">
        <v>0</v>
      </c>
      <c r="Q475" s="416">
        <v>6</v>
      </c>
      <c r="R475" s="416">
        <v>0</v>
      </c>
      <c r="S475" s="415">
        <v>0</v>
      </c>
      <c r="T475" s="416">
        <v>0</v>
      </c>
      <c r="U475" s="416">
        <v>0</v>
      </c>
      <c r="V475" s="415">
        <v>0</v>
      </c>
      <c r="W475" s="415">
        <v>0</v>
      </c>
      <c r="X475" s="415">
        <v>0</v>
      </c>
      <c r="Y475" s="415">
        <v>0</v>
      </c>
      <c r="Z475" s="310" t="s">
        <v>542</v>
      </c>
      <c r="AA475" s="310" t="s">
        <v>542</v>
      </c>
      <c r="AB475" s="415">
        <v>1.8076700564448027</v>
      </c>
      <c r="AC475" s="415">
        <v>0.5454875733803336</v>
      </c>
      <c r="AD475" s="415">
        <v>0</v>
      </c>
    </row>
    <row r="476" spans="1:30" s="376" customFormat="1" x14ac:dyDescent="0.2">
      <c r="A476" s="418"/>
      <c r="B476" s="417" t="s">
        <v>1015</v>
      </c>
      <c r="C476" s="310" t="s">
        <v>556</v>
      </c>
      <c r="D476" s="310" t="s">
        <v>541</v>
      </c>
      <c r="E476" s="322">
        <v>2041.5</v>
      </c>
      <c r="F476" s="322">
        <v>11.16</v>
      </c>
      <c r="G476" s="322">
        <v>1.03</v>
      </c>
      <c r="H476" s="322">
        <v>12.19</v>
      </c>
      <c r="I476" s="415">
        <v>6.9329640865309026</v>
      </c>
      <c r="J476" s="415">
        <v>3.6021547963041547</v>
      </c>
      <c r="K476" s="415">
        <v>4.0166516359856788</v>
      </c>
      <c r="L476" s="322">
        <v>9</v>
      </c>
      <c r="M476" s="416">
        <v>138542.97911262311</v>
      </c>
      <c r="N476" s="416">
        <v>101723.08959999998</v>
      </c>
      <c r="O476" s="415">
        <v>6.3133762366353978E-3</v>
      </c>
      <c r="P476" s="415">
        <v>3.4240862205214056E-3</v>
      </c>
      <c r="Q476" s="416">
        <v>1</v>
      </c>
      <c r="R476" s="416">
        <v>154485</v>
      </c>
      <c r="S476" s="415">
        <v>4.4958019869590846E-4</v>
      </c>
      <c r="T476" s="416">
        <v>1</v>
      </c>
      <c r="U476" s="416">
        <v>0</v>
      </c>
      <c r="V476" s="415">
        <v>4.4077398861835969E-3</v>
      </c>
      <c r="W476" s="415">
        <v>4.4077398861835969E-3</v>
      </c>
      <c r="X476" s="415">
        <v>0</v>
      </c>
      <c r="Y476" s="415">
        <v>0</v>
      </c>
      <c r="Z476" s="310" t="s">
        <v>542</v>
      </c>
      <c r="AA476" s="310" t="s">
        <v>542</v>
      </c>
      <c r="AB476" s="415">
        <v>3.1847730128613509</v>
      </c>
      <c r="AC476" s="415">
        <v>3.6021547963041547</v>
      </c>
      <c r="AD476" s="415">
        <v>4.0166516359856788</v>
      </c>
    </row>
    <row r="477" spans="1:30" s="376" customFormat="1" x14ac:dyDescent="0.2">
      <c r="A477" s="418"/>
      <c r="B477" s="417" t="s">
        <v>1016</v>
      </c>
      <c r="C477" s="310" t="s">
        <v>556</v>
      </c>
      <c r="D477" s="310" t="s">
        <v>541</v>
      </c>
      <c r="E477" s="322">
        <v>627.5</v>
      </c>
      <c r="F477" s="322">
        <v>4.95</v>
      </c>
      <c r="G477" s="322">
        <v>0.72</v>
      </c>
      <c r="H477" s="322">
        <v>5.67</v>
      </c>
      <c r="I477" s="415">
        <v>3.4939521745560693</v>
      </c>
      <c r="J477" s="415">
        <v>6.8480787425519942</v>
      </c>
      <c r="K477" s="415">
        <v>1.2329717942950906</v>
      </c>
      <c r="L477" s="322">
        <v>2</v>
      </c>
      <c r="M477" s="416">
        <v>116636.61266137082</v>
      </c>
      <c r="N477" s="416">
        <v>591</v>
      </c>
      <c r="O477" s="415">
        <v>1.2074972216296286E-3</v>
      </c>
      <c r="P477" s="415">
        <v>7.7247456820602827E-6</v>
      </c>
      <c r="Q477" s="416">
        <v>3</v>
      </c>
      <c r="R477" s="416">
        <v>21000</v>
      </c>
      <c r="S477" s="415">
        <v>1.5140501536838153E-4</v>
      </c>
      <c r="T477" s="416">
        <v>1</v>
      </c>
      <c r="U477" s="416">
        <v>0</v>
      </c>
      <c r="V477" s="415">
        <v>9.6868310853035942E-4</v>
      </c>
      <c r="W477" s="415">
        <v>9.6868310853035942E-4</v>
      </c>
      <c r="X477" s="415">
        <v>0</v>
      </c>
      <c r="Y477" s="415">
        <v>0</v>
      </c>
      <c r="Z477" s="310" t="s">
        <v>542</v>
      </c>
      <c r="AA477" s="310" t="s">
        <v>542</v>
      </c>
      <c r="AB477" s="415">
        <v>2.2105422883433414</v>
      </c>
      <c r="AC477" s="415">
        <v>6.8480787425519942</v>
      </c>
      <c r="AD477" s="415">
        <v>1.2329717942950906</v>
      </c>
    </row>
    <row r="478" spans="1:30" s="376" customFormat="1" x14ac:dyDescent="0.2">
      <c r="A478" s="418"/>
      <c r="B478" s="417" t="s">
        <v>1017</v>
      </c>
      <c r="C478" s="310" t="s">
        <v>556</v>
      </c>
      <c r="D478" s="310" t="s">
        <v>541</v>
      </c>
      <c r="E478" s="322">
        <v>1064</v>
      </c>
      <c r="F478" s="322">
        <v>8.17</v>
      </c>
      <c r="G478" s="322">
        <v>2.3199999999999998</v>
      </c>
      <c r="H478" s="322">
        <v>10.49</v>
      </c>
      <c r="I478" s="415">
        <v>4.7458111360369593</v>
      </c>
      <c r="J478" s="415">
        <v>0.98631236209560857</v>
      </c>
      <c r="K478" s="415">
        <v>0.28156323545255135</v>
      </c>
      <c r="L478" s="322">
        <v>5</v>
      </c>
      <c r="M478" s="416">
        <v>31933.229771323451</v>
      </c>
      <c r="N478" s="416">
        <v>3232.2997</v>
      </c>
      <c r="O478" s="415">
        <v>1.3382080688793087E-3</v>
      </c>
      <c r="P478" s="415">
        <v>8.2886521168506835E-5</v>
      </c>
      <c r="Q478" s="416">
        <v>5</v>
      </c>
      <c r="R478" s="416">
        <v>9116</v>
      </c>
      <c r="S478" s="415">
        <v>4.6348474092361693E-5</v>
      </c>
      <c r="T478" s="416">
        <v>0</v>
      </c>
      <c r="U478" s="416">
        <v>0</v>
      </c>
      <c r="V478" s="415">
        <v>0</v>
      </c>
      <c r="W478" s="415">
        <v>0</v>
      </c>
      <c r="X478" s="415">
        <v>0</v>
      </c>
      <c r="Y478" s="415">
        <v>0</v>
      </c>
      <c r="Z478" s="310" t="s">
        <v>542</v>
      </c>
      <c r="AA478" s="310" t="s">
        <v>542</v>
      </c>
      <c r="AB478" s="415">
        <v>1.971807476008214</v>
      </c>
      <c r="AC478" s="415">
        <v>0.98631236209560857</v>
      </c>
      <c r="AD478" s="415">
        <v>0.28156323545255135</v>
      </c>
    </row>
    <row r="479" spans="1:30" s="376" customFormat="1" ht="15" x14ac:dyDescent="0.25">
      <c r="A479" s="419" t="s">
        <v>1021</v>
      </c>
      <c r="B479" s="417" t="s">
        <v>1018</v>
      </c>
      <c r="C479" s="310" t="s">
        <v>556</v>
      </c>
      <c r="D479" s="310" t="s">
        <v>541</v>
      </c>
      <c r="E479" s="322">
        <v>323</v>
      </c>
      <c r="F479" s="322">
        <v>0</v>
      </c>
      <c r="G479" s="322">
        <v>0</v>
      </c>
      <c r="H479" s="322">
        <v>0</v>
      </c>
      <c r="I479" s="415">
        <v>0</v>
      </c>
      <c r="J479" s="415">
        <v>2.4599893393351599E-2</v>
      </c>
      <c r="K479" s="415">
        <v>0</v>
      </c>
      <c r="L479" s="322">
        <v>0</v>
      </c>
      <c r="M479" s="416">
        <v>307.18330000000003</v>
      </c>
      <c r="N479" s="416">
        <v>307.18330000000003</v>
      </c>
      <c r="O479" s="415">
        <v>3.089898272824113E-6</v>
      </c>
      <c r="P479" s="415">
        <v>3.089898272824113E-6</v>
      </c>
      <c r="Q479" s="416">
        <v>0</v>
      </c>
      <c r="R479" s="416">
        <v>0</v>
      </c>
      <c r="S479" s="415">
        <v>0</v>
      </c>
      <c r="T479" s="416">
        <v>0</v>
      </c>
      <c r="U479" s="416">
        <v>0</v>
      </c>
      <c r="V479" s="415">
        <v>0</v>
      </c>
      <c r="W479" s="415">
        <v>0</v>
      </c>
      <c r="X479" s="415">
        <v>0</v>
      </c>
      <c r="Y479" s="415">
        <v>0</v>
      </c>
      <c r="Z479" s="310" t="s">
        <v>542</v>
      </c>
      <c r="AA479" s="310" t="s">
        <v>542</v>
      </c>
      <c r="AB479" s="415">
        <v>1.5519917064604551</v>
      </c>
      <c r="AC479" s="415">
        <v>2.4599893393351599E-2</v>
      </c>
      <c r="AD479" s="415">
        <v>0</v>
      </c>
    </row>
    <row r="480" spans="1:30" s="376" customFormat="1" x14ac:dyDescent="0.2">
      <c r="A480" s="418"/>
      <c r="B480" s="417" t="s">
        <v>1019</v>
      </c>
      <c r="C480" s="310" t="s">
        <v>556</v>
      </c>
      <c r="D480" s="310" t="s">
        <v>541</v>
      </c>
      <c r="E480" s="322">
        <v>548.5</v>
      </c>
      <c r="F480" s="322">
        <v>0</v>
      </c>
      <c r="G480" s="322">
        <v>0</v>
      </c>
      <c r="H480" s="322">
        <v>0</v>
      </c>
      <c r="I480" s="415">
        <v>4.8601345660382691</v>
      </c>
      <c r="J480" s="415">
        <v>0.25310066543897025</v>
      </c>
      <c r="K480" s="415">
        <v>0</v>
      </c>
      <c r="L480" s="322">
        <v>1</v>
      </c>
      <c r="M480" s="416">
        <v>5945.4990000000007</v>
      </c>
      <c r="N480" s="416">
        <v>5945.4990000000007</v>
      </c>
      <c r="O480" s="415">
        <v>5.5587269928105788E-5</v>
      </c>
      <c r="P480" s="415">
        <v>5.5587269928105788E-5</v>
      </c>
      <c r="Q480" s="416">
        <v>16</v>
      </c>
      <c r="R480" s="416">
        <v>0</v>
      </c>
      <c r="S480" s="415">
        <v>0</v>
      </c>
      <c r="T480" s="416">
        <v>0</v>
      </c>
      <c r="U480" s="416">
        <v>0</v>
      </c>
      <c r="V480" s="415">
        <v>0</v>
      </c>
      <c r="W480" s="415">
        <v>0</v>
      </c>
      <c r="X480" s="415">
        <v>0</v>
      </c>
      <c r="Y480" s="415">
        <v>0</v>
      </c>
      <c r="Z480" s="310" t="s">
        <v>542</v>
      </c>
      <c r="AA480" s="310" t="s">
        <v>542</v>
      </c>
      <c r="AB480" s="415">
        <v>1.400982978820871</v>
      </c>
      <c r="AC480" s="415">
        <v>0.25310066543897025</v>
      </c>
      <c r="AD480" s="415">
        <v>0</v>
      </c>
    </row>
    <row r="481" spans="1:30" s="376" customFormat="1" x14ac:dyDescent="0.2">
      <c r="A481" s="418"/>
      <c r="B481" s="417" t="s">
        <v>1020</v>
      </c>
      <c r="C481" s="310" t="s">
        <v>556</v>
      </c>
      <c r="D481" s="310" t="s">
        <v>541</v>
      </c>
      <c r="E481" s="322">
        <v>579</v>
      </c>
      <c r="F481" s="322">
        <v>5.4</v>
      </c>
      <c r="G481" s="322">
        <v>1.41</v>
      </c>
      <c r="H481" s="322">
        <v>6.8100000000000005</v>
      </c>
      <c r="I481" s="415">
        <v>3.6451009245287018</v>
      </c>
      <c r="J481" s="415">
        <v>1.1465087189401856E-2</v>
      </c>
      <c r="K481" s="415">
        <v>0</v>
      </c>
      <c r="L481" s="322">
        <v>0</v>
      </c>
      <c r="M481" s="416">
        <v>329.58330000000001</v>
      </c>
      <c r="N481" s="416">
        <v>329.58330000000001</v>
      </c>
      <c r="O481" s="415">
        <v>4.6348474092361693E-6</v>
      </c>
      <c r="P481" s="415">
        <v>4.6348474092361693E-6</v>
      </c>
      <c r="Q481" s="416">
        <v>4</v>
      </c>
      <c r="R481" s="416">
        <v>0</v>
      </c>
      <c r="S481" s="415">
        <v>0</v>
      </c>
      <c r="T481" s="416">
        <v>1</v>
      </c>
      <c r="U481" s="416">
        <v>0</v>
      </c>
      <c r="V481" s="415">
        <v>1.7905960491015735E-3</v>
      </c>
      <c r="W481" s="415">
        <v>1.7905960491015735E-3</v>
      </c>
      <c r="X481" s="415">
        <v>0</v>
      </c>
      <c r="Y481" s="415">
        <v>0</v>
      </c>
      <c r="Z481" s="310" t="s">
        <v>542</v>
      </c>
      <c r="AA481" s="310" t="s">
        <v>542</v>
      </c>
      <c r="AB481" s="415">
        <v>1.2084869863243084</v>
      </c>
      <c r="AC481" s="415">
        <v>1.1465087189401856E-2</v>
      </c>
      <c r="AD481" s="415">
        <v>0</v>
      </c>
    </row>
    <row r="482" spans="1:30" s="376" customFormat="1" x14ac:dyDescent="0.2">
      <c r="A482" s="418"/>
      <c r="B482" s="417" t="s">
        <v>1021</v>
      </c>
      <c r="C482" s="310" t="s">
        <v>556</v>
      </c>
      <c r="D482" s="310" t="s">
        <v>541</v>
      </c>
      <c r="E482" s="322">
        <v>1049.5</v>
      </c>
      <c r="F482" s="322">
        <v>4.55</v>
      </c>
      <c r="G482" s="322">
        <v>0.79</v>
      </c>
      <c r="H482" s="322">
        <v>5.34</v>
      </c>
      <c r="I482" s="415">
        <v>3.4459150816582809</v>
      </c>
      <c r="J482" s="415">
        <v>1.7712637098766141E-2</v>
      </c>
      <c r="K482" s="415">
        <v>7.3200180533389725E-2</v>
      </c>
      <c r="L482" s="322">
        <v>0</v>
      </c>
      <c r="M482" s="416">
        <v>718.66669999999999</v>
      </c>
      <c r="N482" s="416">
        <v>718.66669999999999</v>
      </c>
      <c r="O482" s="415">
        <v>6.179796545648226E-6</v>
      </c>
      <c r="P482" s="415">
        <v>6.179796545648226E-6</v>
      </c>
      <c r="Q482" s="416">
        <v>0</v>
      </c>
      <c r="R482" s="416">
        <v>2970</v>
      </c>
      <c r="S482" s="415">
        <v>1.3904542227708508E-5</v>
      </c>
      <c r="T482" s="416">
        <v>2</v>
      </c>
      <c r="U482" s="416">
        <v>0</v>
      </c>
      <c r="V482" s="415">
        <v>2.814897326542767E-3</v>
      </c>
      <c r="W482" s="415">
        <v>2.814897326542767E-3</v>
      </c>
      <c r="X482" s="415">
        <v>0</v>
      </c>
      <c r="Y482" s="415">
        <v>0</v>
      </c>
      <c r="Z482" s="310" t="s">
        <v>542</v>
      </c>
      <c r="AA482" s="310" t="s">
        <v>542</v>
      </c>
      <c r="AB482" s="415">
        <v>1.5519917064604551</v>
      </c>
      <c r="AC482" s="415">
        <v>1.7712637098766141E-2</v>
      </c>
      <c r="AD482" s="415">
        <v>7.3200180533389725E-2</v>
      </c>
    </row>
    <row r="483" spans="1:30" s="376" customFormat="1" x14ac:dyDescent="0.2">
      <c r="A483" s="418"/>
      <c r="B483" s="417" t="s">
        <v>1022</v>
      </c>
      <c r="C483" s="310" t="s">
        <v>556</v>
      </c>
      <c r="D483" s="310" t="s">
        <v>541</v>
      </c>
      <c r="E483" s="322">
        <v>345</v>
      </c>
      <c r="F483" s="322">
        <v>3.45</v>
      </c>
      <c r="G483" s="322">
        <v>0.21</v>
      </c>
      <c r="H483" s="322">
        <v>3.66</v>
      </c>
      <c r="I483" s="415">
        <v>1.3544637315188619</v>
      </c>
      <c r="J483" s="415">
        <v>4.5680866218108324E-2</v>
      </c>
      <c r="K483" s="415">
        <v>0</v>
      </c>
      <c r="L483" s="322">
        <v>1</v>
      </c>
      <c r="M483" s="416">
        <v>2772.3903</v>
      </c>
      <c r="N483" s="416">
        <v>2772.3903</v>
      </c>
      <c r="O483" s="415">
        <v>2.807172580860707E-5</v>
      </c>
      <c r="P483" s="415">
        <v>2.807172580860707E-5</v>
      </c>
      <c r="Q483" s="416">
        <v>11</v>
      </c>
      <c r="R483" s="416">
        <v>0</v>
      </c>
      <c r="S483" s="415">
        <v>0</v>
      </c>
      <c r="T483" s="416">
        <v>0</v>
      </c>
      <c r="U483" s="416">
        <v>0</v>
      </c>
      <c r="V483" s="415">
        <v>0</v>
      </c>
      <c r="W483" s="415">
        <v>0</v>
      </c>
      <c r="X483" s="415">
        <v>0</v>
      </c>
      <c r="Y483" s="415">
        <v>0</v>
      </c>
      <c r="Z483" s="310" t="s">
        <v>542</v>
      </c>
      <c r="AA483" s="310" t="s">
        <v>542</v>
      </c>
      <c r="AB483" s="415">
        <v>0.34107532792725548</v>
      </c>
      <c r="AC483" s="415">
        <v>4.5680866218108324E-2</v>
      </c>
      <c r="AD483" s="415">
        <v>0</v>
      </c>
    </row>
    <row r="484" spans="1:30" s="376" customFormat="1" ht="15" x14ac:dyDescent="0.25">
      <c r="A484" s="419" t="s">
        <v>1024</v>
      </c>
      <c r="B484" s="417" t="s">
        <v>1023</v>
      </c>
      <c r="C484" s="310" t="s">
        <v>556</v>
      </c>
      <c r="D484" s="310" t="s">
        <v>541</v>
      </c>
      <c r="E484" s="322">
        <v>479</v>
      </c>
      <c r="F484" s="322">
        <v>0</v>
      </c>
      <c r="G484" s="322">
        <v>0</v>
      </c>
      <c r="H484" s="322">
        <v>0</v>
      </c>
      <c r="I484" s="415">
        <v>0</v>
      </c>
      <c r="J484" s="415">
        <v>9.3717291483527596</v>
      </c>
      <c r="K484" s="415">
        <v>0</v>
      </c>
      <c r="L484" s="322">
        <v>8</v>
      </c>
      <c r="M484" s="416">
        <v>250542.62479999999</v>
      </c>
      <c r="N484" s="416">
        <v>250542.62479999999</v>
      </c>
      <c r="O484" s="415">
        <v>5.9877284690094791E-3</v>
      </c>
      <c r="P484" s="415">
        <v>5.9877284690094791E-3</v>
      </c>
      <c r="Q484" s="416">
        <v>6</v>
      </c>
      <c r="R484" s="416">
        <v>0</v>
      </c>
      <c r="S484" s="415">
        <v>0</v>
      </c>
      <c r="T484" s="416">
        <v>1</v>
      </c>
      <c r="U484" s="416">
        <v>0</v>
      </c>
      <c r="V484" s="415">
        <v>1.535679441593584E-3</v>
      </c>
      <c r="W484" s="415">
        <v>1.535679441593584E-3</v>
      </c>
      <c r="X484" s="415">
        <v>0</v>
      </c>
      <c r="Y484" s="415">
        <v>0</v>
      </c>
      <c r="Z484" s="310" t="s">
        <v>545</v>
      </c>
      <c r="AA484" s="310" t="s">
        <v>542</v>
      </c>
      <c r="AB484" s="415">
        <v>1.0750406081147525</v>
      </c>
      <c r="AC484" s="415">
        <v>9.3717291483527596</v>
      </c>
      <c r="AD484" s="415">
        <v>0</v>
      </c>
    </row>
    <row r="485" spans="1:30" s="376" customFormat="1" x14ac:dyDescent="0.2">
      <c r="A485" s="418"/>
      <c r="B485" s="417" t="s">
        <v>1024</v>
      </c>
      <c r="C485" s="310" t="s">
        <v>556</v>
      </c>
      <c r="D485" s="310" t="s">
        <v>541</v>
      </c>
      <c r="E485" s="322">
        <v>479.5</v>
      </c>
      <c r="F485" s="322">
        <v>4.71</v>
      </c>
      <c r="G485" s="322">
        <v>1.1299999999999999</v>
      </c>
      <c r="H485" s="322">
        <v>5.84</v>
      </c>
      <c r="I485" s="415">
        <v>3.943879688834333</v>
      </c>
      <c r="J485" s="415">
        <v>0.8742580612946631</v>
      </c>
      <c r="K485" s="415">
        <v>0</v>
      </c>
      <c r="L485" s="322">
        <v>1</v>
      </c>
      <c r="M485" s="416">
        <v>23396.701699999994</v>
      </c>
      <c r="N485" s="416">
        <v>23396.701699999994</v>
      </c>
      <c r="O485" s="415">
        <v>8.9267161101888622E-5</v>
      </c>
      <c r="P485" s="415">
        <v>8.9267161101888622E-5</v>
      </c>
      <c r="Q485" s="416">
        <v>8</v>
      </c>
      <c r="R485" s="416">
        <v>0</v>
      </c>
      <c r="S485" s="415">
        <v>0</v>
      </c>
      <c r="T485" s="416">
        <v>2</v>
      </c>
      <c r="U485" s="416">
        <v>0</v>
      </c>
      <c r="V485" s="415">
        <v>2.9477629522742035E-3</v>
      </c>
      <c r="W485" s="415">
        <v>2.9477629522742035E-3</v>
      </c>
      <c r="X485" s="415">
        <v>0</v>
      </c>
      <c r="Y485" s="415">
        <v>0</v>
      </c>
      <c r="Z485" s="310" t="s">
        <v>542</v>
      </c>
      <c r="AA485" s="310" t="s">
        <v>542</v>
      </c>
      <c r="AB485" s="415">
        <v>1.0750406081147525</v>
      </c>
      <c r="AC485" s="415">
        <v>0.8742580612946631</v>
      </c>
      <c r="AD485" s="415">
        <v>0</v>
      </c>
    </row>
    <row r="486" spans="1:30" s="376" customFormat="1" x14ac:dyDescent="0.2">
      <c r="A486" s="418"/>
      <c r="B486" s="417" t="s">
        <v>1025</v>
      </c>
      <c r="C486" s="310" t="s">
        <v>556</v>
      </c>
      <c r="D486" s="310" t="s">
        <v>541</v>
      </c>
      <c r="E486" s="322">
        <v>17</v>
      </c>
      <c r="F486" s="322">
        <v>0</v>
      </c>
      <c r="G486" s="322">
        <v>2.31</v>
      </c>
      <c r="H486" s="322">
        <v>2.31</v>
      </c>
      <c r="I486" s="415">
        <v>3.918498508182072</v>
      </c>
      <c r="J486" s="415">
        <v>0</v>
      </c>
      <c r="K486" s="415">
        <v>0</v>
      </c>
      <c r="L486" s="322">
        <v>0</v>
      </c>
      <c r="M486" s="416">
        <v>0</v>
      </c>
      <c r="N486" s="416">
        <v>0</v>
      </c>
      <c r="O486" s="415">
        <v>0</v>
      </c>
      <c r="P486" s="415">
        <v>0</v>
      </c>
      <c r="Q486" s="416">
        <v>0</v>
      </c>
      <c r="R486" s="416">
        <v>0</v>
      </c>
      <c r="S486" s="415">
        <v>0</v>
      </c>
      <c r="T486" s="416">
        <v>0</v>
      </c>
      <c r="U486" s="416">
        <v>0</v>
      </c>
      <c r="V486" s="415">
        <v>0</v>
      </c>
      <c r="W486" s="415">
        <v>0</v>
      </c>
      <c r="X486" s="415">
        <v>0</v>
      </c>
      <c r="Y486" s="415">
        <v>0</v>
      </c>
      <c r="Z486" s="310" t="s">
        <v>542</v>
      </c>
      <c r="AA486" s="310" t="s">
        <v>542</v>
      </c>
      <c r="AB486" s="415">
        <v>1.5700599967592397</v>
      </c>
      <c r="AC486" s="415">
        <v>0</v>
      </c>
      <c r="AD486" s="415">
        <v>0</v>
      </c>
    </row>
    <row r="487" spans="1:30" s="376" customFormat="1" x14ac:dyDescent="0.2">
      <c r="A487" s="418" t="s">
        <v>810</v>
      </c>
      <c r="B487" s="417" t="s">
        <v>1026</v>
      </c>
      <c r="C487" s="310" t="s">
        <v>556</v>
      </c>
      <c r="D487" s="310" t="s">
        <v>541</v>
      </c>
      <c r="E487" s="322">
        <v>299.5</v>
      </c>
      <c r="F487" s="322">
        <v>4.18</v>
      </c>
      <c r="G487" s="322">
        <v>0.17</v>
      </c>
      <c r="H487" s="322">
        <v>4.3499999999999996</v>
      </c>
      <c r="I487" s="415">
        <v>1.4142194843799882</v>
      </c>
      <c r="J487" s="415">
        <v>0.12616998485704653</v>
      </c>
      <c r="K487" s="415">
        <v>0</v>
      </c>
      <c r="L487" s="322">
        <v>2</v>
      </c>
      <c r="M487" s="416">
        <v>6690.7780000000002</v>
      </c>
      <c r="N487" s="416">
        <v>6690.7780000000002</v>
      </c>
      <c r="O487" s="415">
        <v>9.4479819488142898E-4</v>
      </c>
      <c r="P487" s="415">
        <v>9.4479819488142898E-4</v>
      </c>
      <c r="Q487" s="416">
        <v>0</v>
      </c>
      <c r="R487" s="416">
        <v>0</v>
      </c>
      <c r="S487" s="415">
        <v>0</v>
      </c>
      <c r="T487" s="416">
        <v>0</v>
      </c>
      <c r="U487" s="416">
        <v>0</v>
      </c>
      <c r="V487" s="415">
        <v>0</v>
      </c>
      <c r="W487" s="415">
        <v>0</v>
      </c>
      <c r="X487" s="415">
        <v>0</v>
      </c>
      <c r="Y487" s="415">
        <v>0</v>
      </c>
      <c r="Z487" s="310" t="s">
        <v>542</v>
      </c>
      <c r="AA487" s="310" t="s">
        <v>542</v>
      </c>
      <c r="AB487" s="415">
        <v>0.33886561889829947</v>
      </c>
      <c r="AC487" s="415">
        <v>0.12616998485704653</v>
      </c>
      <c r="AD487" s="415">
        <v>0</v>
      </c>
    </row>
    <row r="488" spans="1:30" s="376" customFormat="1" ht="15" x14ac:dyDescent="0.25">
      <c r="A488" s="419" t="s">
        <v>1026</v>
      </c>
      <c r="B488" s="417" t="s">
        <v>1027</v>
      </c>
      <c r="C488" s="310" t="s">
        <v>556</v>
      </c>
      <c r="D488" s="310" t="s">
        <v>541</v>
      </c>
      <c r="E488" s="322">
        <v>300</v>
      </c>
      <c r="F488" s="322">
        <v>0</v>
      </c>
      <c r="G488" s="322">
        <v>0</v>
      </c>
      <c r="H488" s="322">
        <v>0</v>
      </c>
      <c r="I488" s="415">
        <v>0</v>
      </c>
      <c r="J488" s="415">
        <v>0.15808302890327372</v>
      </c>
      <c r="K488" s="415">
        <v>2.7069715189659158</v>
      </c>
      <c r="L488" s="322">
        <v>2</v>
      </c>
      <c r="M488" s="416">
        <v>8397.1178</v>
      </c>
      <c r="N488" s="416">
        <v>8397.1178</v>
      </c>
      <c r="O488" s="415">
        <v>9.8119719653529707E-5</v>
      </c>
      <c r="P488" s="415">
        <v>9.8119719653529707E-5</v>
      </c>
      <c r="Q488" s="416">
        <v>2</v>
      </c>
      <c r="R488" s="416">
        <v>143790</v>
      </c>
      <c r="S488" s="415">
        <v>4.943837236518581E-4</v>
      </c>
      <c r="T488" s="416">
        <v>0</v>
      </c>
      <c r="U488" s="416">
        <v>0</v>
      </c>
      <c r="V488" s="415">
        <v>0</v>
      </c>
      <c r="W488" s="415">
        <v>0</v>
      </c>
      <c r="X488" s="415">
        <v>0</v>
      </c>
      <c r="Y488" s="415">
        <v>0</v>
      </c>
      <c r="Z488" s="310" t="s">
        <v>545</v>
      </c>
      <c r="AA488" s="310" t="s">
        <v>542</v>
      </c>
      <c r="AB488" s="415">
        <v>0.33886561889829947</v>
      </c>
      <c r="AC488" s="415">
        <v>0.15808302890327372</v>
      </c>
      <c r="AD488" s="415">
        <v>2.7069715189659158</v>
      </c>
    </row>
    <row r="489" spans="1:30" s="376" customFormat="1" ht="15" customHeight="1" x14ac:dyDescent="0.2">
      <c r="A489" s="418"/>
      <c r="B489" s="417" t="s">
        <v>1028</v>
      </c>
      <c r="C489" s="310" t="s">
        <v>556</v>
      </c>
      <c r="D489" s="310" t="s">
        <v>541</v>
      </c>
      <c r="E489" s="322">
        <v>17.5</v>
      </c>
      <c r="F489" s="322">
        <v>0</v>
      </c>
      <c r="G489" s="322">
        <v>3.38</v>
      </c>
      <c r="H489" s="322">
        <v>3.38</v>
      </c>
      <c r="I489" s="415">
        <v>5.8889293228906023</v>
      </c>
      <c r="J489" s="415">
        <v>0</v>
      </c>
      <c r="K489" s="415">
        <v>0</v>
      </c>
      <c r="L489" s="322">
        <v>0</v>
      </c>
      <c r="M489" s="416">
        <v>0</v>
      </c>
      <c r="N489" s="416">
        <v>0</v>
      </c>
      <c r="O489" s="415">
        <v>0</v>
      </c>
      <c r="P489" s="415">
        <v>0</v>
      </c>
      <c r="Q489" s="416">
        <v>0</v>
      </c>
      <c r="R489" s="416">
        <v>0</v>
      </c>
      <c r="S489" s="415">
        <v>0</v>
      </c>
      <c r="T489" s="416">
        <v>0</v>
      </c>
      <c r="U489" s="416">
        <v>0</v>
      </c>
      <c r="V489" s="415">
        <v>0</v>
      </c>
      <c r="W489" s="415">
        <v>0</v>
      </c>
      <c r="X489" s="415">
        <v>0</v>
      </c>
      <c r="Y489" s="415">
        <v>0</v>
      </c>
      <c r="Z489" s="310" t="s">
        <v>542</v>
      </c>
      <c r="AA489" s="310" t="s">
        <v>542</v>
      </c>
      <c r="AB489" s="415">
        <v>2.1030405687206568</v>
      </c>
      <c r="AC489" s="415">
        <v>0</v>
      </c>
      <c r="AD489" s="415">
        <v>0</v>
      </c>
    </row>
    <row r="490" spans="1:30" s="376" customFormat="1" ht="15" customHeight="1" x14ac:dyDescent="0.2">
      <c r="A490" s="418"/>
      <c r="B490" s="417" t="s">
        <v>1029</v>
      </c>
      <c r="C490" s="310" t="s">
        <v>556</v>
      </c>
      <c r="D490" s="310" t="s">
        <v>541</v>
      </c>
      <c r="E490" s="322">
        <v>552.5</v>
      </c>
      <c r="F490" s="322">
        <v>5.0999999999999996</v>
      </c>
      <c r="G490" s="322">
        <v>0.11</v>
      </c>
      <c r="H490" s="322">
        <v>5.21</v>
      </c>
      <c r="I490" s="415">
        <v>2.7686832158988501</v>
      </c>
      <c r="J490" s="415">
        <v>0.14619877602980683</v>
      </c>
      <c r="K490" s="415">
        <v>0.26867918526199613</v>
      </c>
      <c r="L490" s="322">
        <v>2</v>
      </c>
      <c r="M490" s="416">
        <v>6758.204200000001</v>
      </c>
      <c r="N490" s="416">
        <v>6758.204200000001</v>
      </c>
      <c r="O490" s="415">
        <v>9.2835993607000484E-5</v>
      </c>
      <c r="P490" s="415">
        <v>9.2835993607000484E-5</v>
      </c>
      <c r="Q490" s="416">
        <v>0</v>
      </c>
      <c r="R490" s="416">
        <v>12420</v>
      </c>
      <c r="S490" s="415">
        <v>3.55338301374773E-5</v>
      </c>
      <c r="T490" s="416">
        <v>0</v>
      </c>
      <c r="U490" s="416">
        <v>0</v>
      </c>
      <c r="V490" s="415">
        <v>0</v>
      </c>
      <c r="W490" s="415">
        <v>0</v>
      </c>
      <c r="X490" s="415">
        <v>0</v>
      </c>
      <c r="Y490" s="415">
        <v>0</v>
      </c>
      <c r="Z490" s="310" t="s">
        <v>542</v>
      </c>
      <c r="AA490" s="310" t="s">
        <v>542</v>
      </c>
      <c r="AB490" s="415">
        <v>0.71712681090460317</v>
      </c>
      <c r="AC490" s="415">
        <v>0.14619877602980683</v>
      </c>
      <c r="AD490" s="415">
        <v>0.26867918526199613</v>
      </c>
    </row>
    <row r="491" spans="1:30" s="376" customFormat="1" ht="15" customHeight="1" x14ac:dyDescent="0.2">
      <c r="A491" s="418"/>
      <c r="B491" s="417" t="s">
        <v>1030</v>
      </c>
      <c r="C491" s="310" t="s">
        <v>556</v>
      </c>
      <c r="D491" s="310" t="s">
        <v>541</v>
      </c>
      <c r="E491" s="322">
        <v>729.5</v>
      </c>
      <c r="F491" s="322">
        <v>10.09</v>
      </c>
      <c r="G491" s="322">
        <v>1.19</v>
      </c>
      <c r="H491" s="322">
        <v>11.28</v>
      </c>
      <c r="I491" s="415">
        <v>4.5404415313780246</v>
      </c>
      <c r="J491" s="415">
        <v>4.7873527726394274</v>
      </c>
      <c r="K491" s="415">
        <v>4.6078044216115019</v>
      </c>
      <c r="L491" s="322">
        <v>4</v>
      </c>
      <c r="M491" s="416">
        <v>137761.71530000001</v>
      </c>
      <c r="N491" s="416">
        <v>135903.71530000001</v>
      </c>
      <c r="O491" s="415">
        <v>2.2937550838482523E-3</v>
      </c>
      <c r="P491" s="415">
        <v>2.2906651855754282E-3</v>
      </c>
      <c r="Q491" s="416">
        <v>1</v>
      </c>
      <c r="R491" s="416">
        <v>132595</v>
      </c>
      <c r="S491" s="415">
        <v>4.6657463919644104E-4</v>
      </c>
      <c r="T491" s="416">
        <v>1</v>
      </c>
      <c r="U491" s="416">
        <v>0</v>
      </c>
      <c r="V491" s="415">
        <v>2.2262717055697733E-3</v>
      </c>
      <c r="W491" s="415">
        <v>2.2262717055697733E-3</v>
      </c>
      <c r="X491" s="415">
        <v>0</v>
      </c>
      <c r="Y491" s="415">
        <v>0</v>
      </c>
      <c r="Z491" s="310" t="s">
        <v>545</v>
      </c>
      <c r="AA491" s="310" t="s">
        <v>542</v>
      </c>
      <c r="AB491" s="415">
        <v>1.5210498098264296</v>
      </c>
      <c r="AC491" s="415">
        <v>4.7873527726394274</v>
      </c>
      <c r="AD491" s="415">
        <v>4.6078044216115019</v>
      </c>
    </row>
    <row r="492" spans="1:30" s="376" customFormat="1" ht="15" x14ac:dyDescent="0.25">
      <c r="A492" s="419" t="s">
        <v>1025</v>
      </c>
      <c r="B492" s="417" t="s">
        <v>1031</v>
      </c>
      <c r="C492" s="310" t="s">
        <v>556</v>
      </c>
      <c r="D492" s="310" t="s">
        <v>541</v>
      </c>
      <c r="E492" s="322">
        <v>19</v>
      </c>
      <c r="F492" s="322">
        <v>0</v>
      </c>
      <c r="G492" s="322">
        <v>0</v>
      </c>
      <c r="H492" s="322">
        <v>0</v>
      </c>
      <c r="I492" s="415">
        <v>0</v>
      </c>
      <c r="J492" s="415">
        <v>0</v>
      </c>
      <c r="K492" s="415">
        <v>0</v>
      </c>
      <c r="L492" s="322">
        <v>0</v>
      </c>
      <c r="M492" s="416">
        <v>0</v>
      </c>
      <c r="N492" s="416">
        <v>0</v>
      </c>
      <c r="O492" s="415">
        <v>0</v>
      </c>
      <c r="P492" s="415">
        <v>0</v>
      </c>
      <c r="Q492" s="416">
        <v>1</v>
      </c>
      <c r="R492" s="416">
        <v>0</v>
      </c>
      <c r="S492" s="415">
        <v>0</v>
      </c>
      <c r="T492" s="416">
        <v>0</v>
      </c>
      <c r="U492" s="416">
        <v>0</v>
      </c>
      <c r="V492" s="415">
        <v>0</v>
      </c>
      <c r="W492" s="415">
        <v>0</v>
      </c>
      <c r="X492" s="415">
        <v>0</v>
      </c>
      <c r="Y492" s="415">
        <v>0</v>
      </c>
      <c r="Z492" s="310" t="s">
        <v>542</v>
      </c>
      <c r="AA492" s="310" t="s">
        <v>542</v>
      </c>
      <c r="AB492" s="415">
        <v>1.5700599967592397</v>
      </c>
      <c r="AC492" s="415">
        <v>0</v>
      </c>
      <c r="AD492" s="415">
        <v>0</v>
      </c>
    </row>
    <row r="493" spans="1:30" s="376" customFormat="1" ht="15" x14ac:dyDescent="0.25">
      <c r="A493" s="419" t="s">
        <v>1022</v>
      </c>
      <c r="B493" s="417" t="s">
        <v>1032</v>
      </c>
      <c r="C493" s="310" t="s">
        <v>556</v>
      </c>
      <c r="D493" s="310" t="s">
        <v>541</v>
      </c>
      <c r="E493" s="322">
        <v>324</v>
      </c>
      <c r="F493" s="322">
        <v>0</v>
      </c>
      <c r="G493" s="322">
        <v>0</v>
      </c>
      <c r="H493" s="322">
        <v>0</v>
      </c>
      <c r="I493" s="415">
        <v>0</v>
      </c>
      <c r="J493" s="415">
        <v>2.5431516863711765E-3</v>
      </c>
      <c r="K493" s="415">
        <v>0</v>
      </c>
      <c r="L493" s="322">
        <v>0</v>
      </c>
      <c r="M493" s="416">
        <v>144.94999999999999</v>
      </c>
      <c r="N493" s="416">
        <v>144.94999999999999</v>
      </c>
      <c r="O493" s="415">
        <v>1.5449491364120565E-6</v>
      </c>
      <c r="P493" s="415">
        <v>1.5449491364120565E-6</v>
      </c>
      <c r="Q493" s="416">
        <v>0</v>
      </c>
      <c r="R493" s="416">
        <v>0</v>
      </c>
      <c r="S493" s="415">
        <v>0</v>
      </c>
      <c r="T493" s="416">
        <v>0</v>
      </c>
      <c r="U493" s="416">
        <v>0</v>
      </c>
      <c r="V493" s="415">
        <v>0</v>
      </c>
      <c r="W493" s="415">
        <v>0</v>
      </c>
      <c r="X493" s="415">
        <v>0</v>
      </c>
      <c r="Y493" s="415">
        <v>0</v>
      </c>
      <c r="Z493" s="310" t="s">
        <v>542</v>
      </c>
      <c r="AA493" s="310" t="s">
        <v>542</v>
      </c>
      <c r="AB493" s="415">
        <v>0.34107532792725548</v>
      </c>
      <c r="AC493" s="415">
        <v>2.5431516863711765E-3</v>
      </c>
      <c r="AD493" s="415">
        <v>0</v>
      </c>
    </row>
    <row r="494" spans="1:30" s="376" customFormat="1" ht="15" x14ac:dyDescent="0.25">
      <c r="A494" s="419" t="s">
        <v>1020</v>
      </c>
      <c r="B494" s="417" t="s">
        <v>1033</v>
      </c>
      <c r="C494" s="310" t="s">
        <v>556</v>
      </c>
      <c r="D494" s="310" t="s">
        <v>541</v>
      </c>
      <c r="E494" s="322">
        <v>579</v>
      </c>
      <c r="F494" s="322">
        <v>0</v>
      </c>
      <c r="G494" s="322">
        <v>0</v>
      </c>
      <c r="H494" s="322">
        <v>0</v>
      </c>
      <c r="I494" s="415">
        <v>0</v>
      </c>
      <c r="J494" s="415">
        <v>7.1765816740063615</v>
      </c>
      <c r="K494" s="415">
        <v>1.565397650679156E-2</v>
      </c>
      <c r="L494" s="322">
        <v>1</v>
      </c>
      <c r="M494" s="416">
        <v>206302.96409999998</v>
      </c>
      <c r="N494" s="416">
        <v>206064.6974</v>
      </c>
      <c r="O494" s="415">
        <v>1.8106803878749301E-3</v>
      </c>
      <c r="P494" s="415">
        <v>1.8091354387385181E-3</v>
      </c>
      <c r="Q494" s="416">
        <v>2</v>
      </c>
      <c r="R494" s="416">
        <v>450</v>
      </c>
      <c r="S494" s="415">
        <v>3.089898272824113E-6</v>
      </c>
      <c r="T494" s="416">
        <v>1</v>
      </c>
      <c r="U494" s="416">
        <v>0</v>
      </c>
      <c r="V494" s="415">
        <v>1.8060455404656939E-3</v>
      </c>
      <c r="W494" s="415">
        <v>1.8060455404656939E-3</v>
      </c>
      <c r="X494" s="415">
        <v>0</v>
      </c>
      <c r="Y494" s="415">
        <v>0</v>
      </c>
      <c r="Z494" s="310" t="s">
        <v>545</v>
      </c>
      <c r="AA494" s="310" t="s">
        <v>542</v>
      </c>
      <c r="AB494" s="415">
        <v>1.2084869863243084</v>
      </c>
      <c r="AC494" s="415">
        <v>7.1765816740063615</v>
      </c>
      <c r="AD494" s="415">
        <v>1.565397650679156E-2</v>
      </c>
    </row>
    <row r="495" spans="1:30" s="376" customFormat="1" x14ac:dyDescent="0.2">
      <c r="A495" s="393"/>
      <c r="E495" s="360"/>
    </row>
    <row r="496" spans="1:30" s="376" customFormat="1" x14ac:dyDescent="0.2">
      <c r="A496" s="393"/>
      <c r="E496" s="360"/>
      <c r="J496" s="377"/>
      <c r="K496" s="377"/>
    </row>
    <row r="497" spans="1:11" s="376" customFormat="1" x14ac:dyDescent="0.2">
      <c r="A497" s="393"/>
      <c r="E497" s="360"/>
    </row>
    <row r="498" spans="1:11" s="376" customFormat="1" x14ac:dyDescent="0.2">
      <c r="A498" s="393"/>
      <c r="E498" s="360"/>
      <c r="J498" s="378"/>
      <c r="K498" s="378"/>
    </row>
  </sheetData>
  <phoneticPr fontId="33" type="noConversion"/>
  <dataValidations count="1">
    <dataValidation type="list" allowBlank="1" showInputMessage="1" showErrorMessage="1" sqref="D7:D16">
      <formula1>"CBD, Urban, Rural short, Rural long"</formula1>
    </dataValidation>
  </dataValidations>
  <pageMargins left="0.74803149606299213" right="0.74803149606299213" top="0.98425196850393704" bottom="0.98425196850393704" header="0.51181102362204722" footer="0.51181102362204722"/>
  <pageSetup paperSize="8" scale="46" fitToHeight="3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82"/>
  <sheetViews>
    <sheetView view="pageBreakPreview" zoomScaleNormal="100" zoomScaleSheetLayoutView="100" workbookViewId="0">
      <selection activeCell="D8" sqref="D8"/>
    </sheetView>
  </sheetViews>
  <sheetFormatPr defaultRowHeight="12.75" x14ac:dyDescent="0.2"/>
  <cols>
    <col min="1" max="1" width="10.85546875" customWidth="1"/>
    <col min="2" max="2" width="78.5703125" bestFit="1" customWidth="1"/>
    <col min="4" max="4" width="25" bestFit="1" customWidth="1"/>
  </cols>
  <sheetData>
    <row r="1" spans="2:22" ht="20.25" x14ac:dyDescent="0.3">
      <c r="B1" s="112" t="str">
        <f>Cover!C22</f>
        <v>United Energy Distribution Pty Limited</v>
      </c>
    </row>
    <row r="2" spans="2:22" s="254" customFormat="1" ht="20.25" x14ac:dyDescent="0.3">
      <c r="B2" s="112" t="s">
        <v>522</v>
      </c>
    </row>
    <row r="3" spans="2:22" ht="20.25" x14ac:dyDescent="0.3">
      <c r="B3" s="82">
        <v>2013</v>
      </c>
      <c r="C3" s="325"/>
      <c r="D3" s="365"/>
    </row>
    <row r="4" spans="2:22" x14ac:dyDescent="0.2">
      <c r="D4" s="365"/>
    </row>
    <row r="5" spans="2:22" ht="15.75" x14ac:dyDescent="0.25">
      <c r="B5" s="83" t="s">
        <v>249</v>
      </c>
      <c r="C5" s="81"/>
      <c r="D5" s="81"/>
      <c r="E5" s="81"/>
      <c r="F5" s="81"/>
      <c r="G5" s="81"/>
      <c r="H5" s="81"/>
      <c r="I5" s="81"/>
    </row>
    <row r="6" spans="2:22" x14ac:dyDescent="0.2">
      <c r="B6" s="311"/>
      <c r="C6" s="311"/>
      <c r="D6" s="311"/>
      <c r="E6" s="311"/>
      <c r="F6" s="311"/>
      <c r="G6" s="311"/>
      <c r="H6" s="311"/>
      <c r="I6" s="311"/>
      <c r="J6" s="312"/>
      <c r="K6" s="312"/>
      <c r="L6" s="312"/>
      <c r="M6" s="312"/>
      <c r="N6" s="312"/>
      <c r="O6" s="312"/>
      <c r="P6" s="312"/>
      <c r="Q6" s="312"/>
      <c r="R6" s="312"/>
      <c r="S6" s="312"/>
      <c r="T6" s="312"/>
      <c r="U6" s="312"/>
      <c r="V6" s="312"/>
    </row>
    <row r="7" spans="2:22" x14ac:dyDescent="0.2">
      <c r="B7" s="559" t="s">
        <v>102</v>
      </c>
      <c r="C7" s="560"/>
      <c r="D7" s="120" t="s">
        <v>103</v>
      </c>
      <c r="E7" s="81"/>
      <c r="F7" s="81"/>
      <c r="G7" s="81"/>
      <c r="H7" s="81"/>
      <c r="I7" s="81"/>
    </row>
    <row r="8" spans="2:22" x14ac:dyDescent="0.2">
      <c r="B8" s="557" t="s">
        <v>104</v>
      </c>
      <c r="C8" s="558"/>
      <c r="D8" s="389">
        <v>101</v>
      </c>
      <c r="E8" s="81"/>
      <c r="F8" s="81"/>
      <c r="G8" s="81"/>
      <c r="H8" s="81"/>
      <c r="I8" s="81"/>
    </row>
    <row r="9" spans="2:22" x14ac:dyDescent="0.2">
      <c r="B9" s="557" t="s">
        <v>105</v>
      </c>
      <c r="C9" s="558"/>
      <c r="D9" s="389">
        <v>1188</v>
      </c>
      <c r="E9" s="81"/>
      <c r="F9" s="81"/>
      <c r="G9" s="81"/>
      <c r="H9" s="81"/>
      <c r="I9" s="81"/>
    </row>
    <row r="10" spans="2:22" x14ac:dyDescent="0.2">
      <c r="B10" s="557" t="s">
        <v>106</v>
      </c>
      <c r="C10" s="558"/>
      <c r="D10" s="389">
        <v>27</v>
      </c>
      <c r="E10" s="81"/>
      <c r="F10" s="81"/>
      <c r="G10" s="81"/>
      <c r="H10" s="81"/>
      <c r="I10" s="81"/>
    </row>
    <row r="11" spans="2:22" x14ac:dyDescent="0.2">
      <c r="B11" s="557" t="s">
        <v>107</v>
      </c>
      <c r="C11" s="558"/>
      <c r="D11" s="389">
        <v>306</v>
      </c>
      <c r="E11" s="81"/>
      <c r="F11" s="81"/>
      <c r="G11" s="81"/>
      <c r="H11" s="81"/>
      <c r="I11" s="81"/>
    </row>
    <row r="12" spans="2:22" x14ac:dyDescent="0.2">
      <c r="B12" s="557" t="s">
        <v>108</v>
      </c>
      <c r="C12" s="558"/>
      <c r="D12" s="389">
        <v>236</v>
      </c>
      <c r="E12" s="81"/>
      <c r="F12" s="81"/>
      <c r="G12" s="81"/>
      <c r="H12" s="81"/>
      <c r="I12" s="81"/>
    </row>
    <row r="13" spans="2:22" x14ac:dyDescent="0.2">
      <c r="B13" s="557" t="s">
        <v>109</v>
      </c>
      <c r="C13" s="558"/>
      <c r="D13" s="389">
        <v>93</v>
      </c>
      <c r="E13" s="81"/>
      <c r="F13" s="81"/>
      <c r="G13" s="81"/>
      <c r="H13" s="81"/>
      <c r="I13" s="81"/>
    </row>
    <row r="14" spans="2:22" x14ac:dyDescent="0.2">
      <c r="B14" s="557" t="s">
        <v>110</v>
      </c>
      <c r="C14" s="558"/>
      <c r="D14" s="389">
        <v>241</v>
      </c>
      <c r="E14" s="81"/>
      <c r="F14" s="81"/>
      <c r="G14" s="81"/>
      <c r="H14" s="81"/>
      <c r="I14" s="81"/>
    </row>
    <row r="15" spans="2:22" x14ac:dyDescent="0.2">
      <c r="B15" s="557" t="s">
        <v>111</v>
      </c>
      <c r="C15" s="558"/>
      <c r="D15" s="389">
        <v>6</v>
      </c>
      <c r="E15" s="81"/>
      <c r="F15" s="81"/>
      <c r="G15" s="81"/>
      <c r="H15" s="81"/>
      <c r="I15" s="81"/>
    </row>
    <row r="16" spans="2:22" x14ac:dyDescent="0.2">
      <c r="B16" s="557" t="s">
        <v>112</v>
      </c>
      <c r="C16" s="558"/>
      <c r="D16" s="389">
        <v>20</v>
      </c>
      <c r="E16" s="81"/>
      <c r="F16" s="81"/>
      <c r="G16" s="81"/>
      <c r="H16" s="81"/>
      <c r="I16" s="81"/>
    </row>
    <row r="17" spans="2:9" x14ac:dyDescent="0.2">
      <c r="B17" s="557" t="s">
        <v>141</v>
      </c>
      <c r="C17" s="558"/>
      <c r="D17" s="389">
        <v>210</v>
      </c>
      <c r="E17" s="81"/>
      <c r="F17" s="81"/>
      <c r="G17" s="81"/>
      <c r="H17" s="81"/>
      <c r="I17" s="81"/>
    </row>
    <row r="18" spans="2:9" s="254" customFormat="1" ht="42" customHeight="1" x14ac:dyDescent="0.25">
      <c r="B18" s="83" t="s">
        <v>523</v>
      </c>
      <c r="C18" s="84"/>
      <c r="D18" s="391"/>
      <c r="E18" s="388"/>
      <c r="F18" s="84"/>
      <c r="G18" s="84"/>
      <c r="H18" s="84"/>
      <c r="I18" s="84"/>
    </row>
    <row r="19" spans="2:9" x14ac:dyDescent="0.2">
      <c r="B19" s="81"/>
      <c r="C19" s="81"/>
      <c r="D19" s="390"/>
      <c r="E19" s="81"/>
      <c r="F19" s="81"/>
      <c r="G19" s="81"/>
      <c r="H19" s="81"/>
      <c r="I19" s="81"/>
    </row>
    <row r="20" spans="2:9" x14ac:dyDescent="0.2">
      <c r="B20" s="561" t="s">
        <v>142</v>
      </c>
      <c r="C20" s="562"/>
      <c r="D20" s="392">
        <v>339.45090758206652</v>
      </c>
      <c r="E20" s="81"/>
      <c r="F20" s="81"/>
      <c r="G20" s="81"/>
      <c r="H20" s="81"/>
      <c r="I20" s="81"/>
    </row>
    <row r="21" spans="2:9" x14ac:dyDescent="0.2">
      <c r="B21" s="81"/>
      <c r="C21" s="81"/>
      <c r="D21" s="81"/>
      <c r="E21" s="81"/>
      <c r="F21" s="81"/>
      <c r="G21" s="81"/>
      <c r="H21" s="81"/>
      <c r="I21" s="81"/>
    </row>
    <row r="22" spans="2:9" ht="44.25" customHeight="1" x14ac:dyDescent="0.2">
      <c r="B22" s="554" t="s">
        <v>285</v>
      </c>
      <c r="C22" s="555"/>
      <c r="D22" s="556"/>
      <c r="E22" s="81"/>
      <c r="F22" s="81"/>
      <c r="G22" s="81"/>
      <c r="H22" s="81"/>
      <c r="I22" s="81"/>
    </row>
    <row r="23" spans="2:9" ht="12.75" customHeight="1" x14ac:dyDescent="0.2">
      <c r="E23" s="121"/>
      <c r="F23" s="121"/>
      <c r="G23" s="121"/>
      <c r="H23" s="121"/>
      <c r="I23" s="81"/>
    </row>
    <row r="24" spans="2:9" x14ac:dyDescent="0.2">
      <c r="E24" s="121"/>
      <c r="F24" s="121"/>
      <c r="G24" s="121"/>
      <c r="H24" s="121"/>
      <c r="I24" s="81"/>
    </row>
    <row r="25" spans="2:9" x14ac:dyDescent="0.2">
      <c r="E25" s="121"/>
      <c r="F25" s="121"/>
      <c r="G25" s="121"/>
      <c r="H25" s="121"/>
      <c r="I25" s="81"/>
    </row>
    <row r="26" spans="2:9" x14ac:dyDescent="0.2">
      <c r="E26" s="121"/>
      <c r="F26" s="121"/>
      <c r="G26" s="121"/>
      <c r="H26" s="121"/>
      <c r="I26" s="81"/>
    </row>
    <row r="27" spans="2:9" x14ac:dyDescent="0.2">
      <c r="E27" s="121"/>
      <c r="F27" s="121"/>
      <c r="G27" s="121"/>
      <c r="H27" s="121"/>
      <c r="I27" s="81"/>
    </row>
    <row r="28" spans="2:9" x14ac:dyDescent="0.2">
      <c r="B28" s="121"/>
      <c r="C28" s="121"/>
      <c r="D28" s="121"/>
      <c r="E28" s="121"/>
      <c r="F28" s="121"/>
      <c r="G28" s="121"/>
      <c r="H28" s="121"/>
      <c r="I28" s="81"/>
    </row>
    <row r="29" spans="2:9" x14ac:dyDescent="0.2">
      <c r="B29" s="81"/>
      <c r="C29" s="81"/>
      <c r="D29" s="81"/>
      <c r="E29" s="81"/>
      <c r="F29" s="81"/>
      <c r="G29" s="81"/>
      <c r="H29" s="81"/>
      <c r="I29" s="81"/>
    </row>
    <row r="30" spans="2:9" x14ac:dyDescent="0.2">
      <c r="B30" s="81"/>
      <c r="C30" s="81"/>
      <c r="D30" s="81"/>
      <c r="E30" s="81"/>
      <c r="F30" s="81"/>
      <c r="G30" s="81"/>
      <c r="H30" s="81"/>
      <c r="I30" s="81"/>
    </row>
    <row r="31" spans="2:9" x14ac:dyDescent="0.2">
      <c r="B31" s="81"/>
      <c r="C31" s="81"/>
      <c r="D31" s="81"/>
      <c r="E31" s="81"/>
      <c r="F31" s="81"/>
      <c r="G31" s="81"/>
      <c r="H31" s="81"/>
      <c r="I31" s="81"/>
    </row>
    <row r="32" spans="2:9" x14ac:dyDescent="0.2">
      <c r="B32" s="81"/>
      <c r="C32" s="81"/>
      <c r="D32" s="81"/>
      <c r="E32" s="81"/>
      <c r="F32" s="81"/>
      <c r="G32" s="81"/>
      <c r="H32" s="81"/>
      <c r="I32" s="81"/>
    </row>
    <row r="33" spans="2:9" x14ac:dyDescent="0.2">
      <c r="B33" s="81"/>
      <c r="C33" s="81"/>
      <c r="D33" s="81"/>
      <c r="E33" s="81"/>
      <c r="F33" s="81"/>
      <c r="G33" s="81"/>
      <c r="H33" s="81"/>
      <c r="I33" s="81"/>
    </row>
    <row r="34" spans="2:9" x14ac:dyDescent="0.2">
      <c r="B34" s="81"/>
      <c r="C34" s="81"/>
      <c r="D34" s="81"/>
      <c r="E34" s="81"/>
      <c r="F34" s="81"/>
      <c r="G34" s="81"/>
      <c r="H34" s="81"/>
      <c r="I34" s="81"/>
    </row>
    <row r="35" spans="2:9" x14ac:dyDescent="0.2">
      <c r="B35" s="81"/>
      <c r="C35" s="81"/>
      <c r="D35" s="81"/>
      <c r="E35" s="81"/>
      <c r="F35" s="81"/>
      <c r="G35" s="81"/>
      <c r="H35" s="81"/>
      <c r="I35" s="81"/>
    </row>
    <row r="36" spans="2:9" x14ac:dyDescent="0.2">
      <c r="B36" s="81"/>
      <c r="C36" s="81"/>
      <c r="D36" s="81"/>
      <c r="E36" s="81"/>
      <c r="F36" s="81"/>
      <c r="G36" s="81"/>
      <c r="H36" s="81"/>
      <c r="I36" s="81"/>
    </row>
    <row r="37" spans="2:9" x14ac:dyDescent="0.2">
      <c r="B37" s="81"/>
      <c r="C37" s="81"/>
      <c r="D37" s="81"/>
      <c r="E37" s="81"/>
      <c r="F37" s="81"/>
      <c r="G37" s="81"/>
      <c r="H37" s="81"/>
      <c r="I37" s="81"/>
    </row>
    <row r="38" spans="2:9" x14ac:dyDescent="0.2">
      <c r="B38" s="81"/>
      <c r="C38" s="81"/>
      <c r="D38" s="81"/>
      <c r="E38" s="81"/>
      <c r="F38" s="81"/>
      <c r="G38" s="81"/>
      <c r="H38" s="81"/>
      <c r="I38" s="81"/>
    </row>
    <row r="39" spans="2:9" x14ac:dyDescent="0.2">
      <c r="B39" s="81"/>
      <c r="C39" s="81"/>
      <c r="D39" s="81"/>
      <c r="E39" s="81"/>
      <c r="F39" s="81"/>
      <c r="G39" s="81"/>
      <c r="H39" s="81"/>
      <c r="I39" s="81"/>
    </row>
    <row r="40" spans="2:9" x14ac:dyDescent="0.2">
      <c r="B40" s="81"/>
      <c r="C40" s="81"/>
      <c r="D40" s="81"/>
      <c r="E40" s="81"/>
      <c r="F40" s="81"/>
      <c r="G40" s="81"/>
      <c r="H40" s="81"/>
      <c r="I40" s="81"/>
    </row>
    <row r="41" spans="2:9" x14ac:dyDescent="0.2">
      <c r="B41" s="81"/>
      <c r="C41" s="81"/>
      <c r="D41" s="81"/>
      <c r="E41" s="81"/>
      <c r="F41" s="81"/>
      <c r="G41" s="81"/>
      <c r="H41" s="81"/>
      <c r="I41" s="81"/>
    </row>
    <row r="42" spans="2:9" x14ac:dyDescent="0.2">
      <c r="B42" s="81"/>
      <c r="C42" s="81"/>
      <c r="D42" s="81"/>
      <c r="E42" s="81"/>
      <c r="F42" s="81"/>
      <c r="G42" s="81"/>
      <c r="H42" s="81"/>
      <c r="I42" s="81"/>
    </row>
    <row r="43" spans="2:9" x14ac:dyDescent="0.2">
      <c r="B43" s="81"/>
      <c r="C43" s="81"/>
      <c r="D43" s="81"/>
      <c r="E43" s="81"/>
      <c r="F43" s="81"/>
      <c r="G43" s="81"/>
      <c r="H43" s="81"/>
      <c r="I43" s="81"/>
    </row>
    <row r="44" spans="2:9" x14ac:dyDescent="0.2">
      <c r="B44" s="81"/>
      <c r="C44" s="81"/>
      <c r="D44" s="81"/>
      <c r="E44" s="81"/>
      <c r="F44" s="81"/>
      <c r="G44" s="81"/>
      <c r="H44" s="81"/>
      <c r="I44" s="81"/>
    </row>
    <row r="45" spans="2:9" x14ac:dyDescent="0.2">
      <c r="B45" s="81"/>
      <c r="C45" s="81"/>
      <c r="D45" s="81"/>
      <c r="E45" s="81"/>
      <c r="F45" s="81"/>
      <c r="G45" s="81"/>
      <c r="H45" s="81"/>
      <c r="I45" s="81"/>
    </row>
    <row r="46" spans="2:9" x14ac:dyDescent="0.2">
      <c r="B46" s="81"/>
      <c r="C46" s="81"/>
      <c r="D46" s="81"/>
      <c r="E46" s="81"/>
      <c r="F46" s="81"/>
      <c r="G46" s="81"/>
      <c r="H46" s="81"/>
      <c r="I46" s="81"/>
    </row>
    <row r="47" spans="2:9" x14ac:dyDescent="0.2">
      <c r="B47" s="81"/>
      <c r="C47" s="81"/>
      <c r="D47" s="81"/>
      <c r="E47" s="81"/>
      <c r="F47" s="81"/>
      <c r="G47" s="81"/>
      <c r="H47" s="81"/>
      <c r="I47" s="81"/>
    </row>
    <row r="48" spans="2:9" x14ac:dyDescent="0.2">
      <c r="B48" s="81"/>
      <c r="C48" s="81"/>
      <c r="D48" s="81"/>
      <c r="E48" s="81"/>
      <c r="F48" s="81"/>
      <c r="G48" s="81"/>
      <c r="H48" s="81"/>
      <c r="I48" s="81"/>
    </row>
    <row r="49" spans="2:9" x14ac:dyDescent="0.2">
      <c r="B49" s="81"/>
      <c r="C49" s="81"/>
      <c r="D49" s="81"/>
      <c r="E49" s="81"/>
      <c r="F49" s="81"/>
      <c r="G49" s="81"/>
      <c r="H49" s="81"/>
      <c r="I49" s="81"/>
    </row>
    <row r="50" spans="2:9" x14ac:dyDescent="0.2">
      <c r="B50" s="81"/>
      <c r="C50" s="81"/>
      <c r="D50" s="81"/>
      <c r="E50" s="81"/>
      <c r="F50" s="81"/>
      <c r="G50" s="81"/>
      <c r="H50" s="81"/>
      <c r="I50" s="81"/>
    </row>
    <row r="51" spans="2:9" x14ac:dyDescent="0.2">
      <c r="B51" s="81"/>
      <c r="C51" s="81"/>
      <c r="D51" s="81"/>
      <c r="E51" s="81"/>
      <c r="F51" s="81"/>
      <c r="G51" s="81"/>
      <c r="H51" s="81"/>
      <c r="I51" s="81"/>
    </row>
    <row r="52" spans="2:9" x14ac:dyDescent="0.2">
      <c r="B52" s="81"/>
      <c r="C52" s="81"/>
      <c r="D52" s="81"/>
      <c r="E52" s="81"/>
      <c r="F52" s="81"/>
      <c r="G52" s="81"/>
      <c r="H52" s="81"/>
      <c r="I52" s="81"/>
    </row>
    <row r="53" spans="2:9" x14ac:dyDescent="0.2">
      <c r="B53" s="81"/>
      <c r="C53" s="81"/>
      <c r="D53" s="81"/>
      <c r="E53" s="81"/>
      <c r="F53" s="81"/>
      <c r="G53" s="81"/>
      <c r="H53" s="81"/>
      <c r="I53" s="81"/>
    </row>
    <row r="54" spans="2:9" x14ac:dyDescent="0.2">
      <c r="B54" s="81"/>
      <c r="C54" s="81"/>
      <c r="D54" s="81"/>
      <c r="E54" s="81"/>
      <c r="F54" s="81"/>
      <c r="G54" s="81"/>
      <c r="H54" s="81"/>
      <c r="I54" s="81"/>
    </row>
    <row r="55" spans="2:9" x14ac:dyDescent="0.2">
      <c r="B55" s="81"/>
      <c r="C55" s="81"/>
      <c r="D55" s="81"/>
      <c r="E55" s="81"/>
      <c r="F55" s="81"/>
      <c r="G55" s="81"/>
      <c r="H55" s="81"/>
      <c r="I55" s="81"/>
    </row>
    <row r="56" spans="2:9" x14ac:dyDescent="0.2">
      <c r="B56" s="81"/>
      <c r="C56" s="81"/>
      <c r="D56" s="81"/>
      <c r="E56" s="81"/>
      <c r="F56" s="81"/>
      <c r="G56" s="81"/>
      <c r="H56" s="81"/>
      <c r="I56" s="81"/>
    </row>
    <row r="57" spans="2:9" x14ac:dyDescent="0.2">
      <c r="B57" s="81"/>
      <c r="C57" s="81"/>
      <c r="D57" s="81"/>
      <c r="E57" s="81"/>
      <c r="F57" s="81"/>
      <c r="G57" s="81"/>
      <c r="H57" s="81"/>
      <c r="I57" s="81"/>
    </row>
    <row r="58" spans="2:9" x14ac:dyDescent="0.2">
      <c r="B58" s="81"/>
      <c r="C58" s="81"/>
      <c r="D58" s="81"/>
      <c r="E58" s="81"/>
      <c r="F58" s="81"/>
      <c r="G58" s="81"/>
      <c r="H58" s="81"/>
      <c r="I58" s="81"/>
    </row>
    <row r="59" spans="2:9" x14ac:dyDescent="0.2">
      <c r="B59" s="81"/>
      <c r="C59" s="81"/>
      <c r="D59" s="81"/>
      <c r="E59" s="81"/>
      <c r="F59" s="81"/>
      <c r="G59" s="81"/>
      <c r="H59" s="81"/>
      <c r="I59" s="81"/>
    </row>
    <row r="60" spans="2:9" x14ac:dyDescent="0.2">
      <c r="B60" s="81"/>
      <c r="C60" s="81"/>
      <c r="D60" s="81"/>
      <c r="E60" s="81"/>
      <c r="F60" s="81"/>
      <c r="G60" s="81"/>
      <c r="H60" s="81"/>
      <c r="I60" s="81"/>
    </row>
    <row r="61" spans="2:9" x14ac:dyDescent="0.2">
      <c r="B61" s="81"/>
      <c r="C61" s="81"/>
      <c r="D61" s="81"/>
      <c r="E61" s="81"/>
      <c r="F61" s="81"/>
      <c r="G61" s="81"/>
      <c r="H61" s="81"/>
      <c r="I61" s="81"/>
    </row>
    <row r="62" spans="2:9" x14ac:dyDescent="0.2">
      <c r="B62" s="81"/>
      <c r="C62" s="81"/>
      <c r="D62" s="81"/>
      <c r="E62" s="81"/>
      <c r="F62" s="81"/>
      <c r="G62" s="81"/>
      <c r="H62" s="81"/>
      <c r="I62" s="81"/>
    </row>
    <row r="63" spans="2:9" x14ac:dyDescent="0.2">
      <c r="B63" s="81"/>
      <c r="C63" s="81"/>
      <c r="D63" s="81"/>
      <c r="E63" s="81"/>
      <c r="F63" s="81"/>
      <c r="G63" s="81"/>
      <c r="H63" s="81"/>
      <c r="I63" s="81"/>
    </row>
    <row r="64" spans="2:9" x14ac:dyDescent="0.2">
      <c r="B64" s="81"/>
      <c r="C64" s="81"/>
      <c r="D64" s="81"/>
      <c r="E64" s="81"/>
      <c r="F64" s="81"/>
      <c r="G64" s="81"/>
      <c r="H64" s="81"/>
      <c r="I64" s="81"/>
    </row>
    <row r="65" spans="2:9" x14ac:dyDescent="0.2">
      <c r="B65" s="81"/>
      <c r="C65" s="81"/>
      <c r="D65" s="81"/>
      <c r="E65" s="81"/>
      <c r="F65" s="81"/>
      <c r="G65" s="81"/>
      <c r="H65" s="81"/>
      <c r="I65" s="81"/>
    </row>
    <row r="66" spans="2:9" x14ac:dyDescent="0.2">
      <c r="B66" s="81"/>
      <c r="C66" s="81"/>
      <c r="D66" s="81"/>
      <c r="E66" s="81"/>
      <c r="F66" s="81"/>
      <c r="G66" s="81"/>
      <c r="H66" s="81"/>
      <c r="I66" s="81"/>
    </row>
    <row r="67" spans="2:9" x14ac:dyDescent="0.2">
      <c r="B67" s="81"/>
      <c r="C67" s="81"/>
      <c r="D67" s="81"/>
      <c r="E67" s="81"/>
      <c r="F67" s="81"/>
      <c r="G67" s="81"/>
      <c r="H67" s="81"/>
      <c r="I67" s="81"/>
    </row>
    <row r="68" spans="2:9" x14ac:dyDescent="0.2">
      <c r="B68" s="81"/>
      <c r="C68" s="81"/>
      <c r="D68" s="81"/>
      <c r="E68" s="81"/>
      <c r="F68" s="81"/>
      <c r="G68" s="81"/>
      <c r="H68" s="81"/>
      <c r="I68" s="81"/>
    </row>
    <row r="69" spans="2:9" x14ac:dyDescent="0.2">
      <c r="B69" s="81"/>
      <c r="C69" s="81"/>
      <c r="D69" s="81"/>
      <c r="E69" s="81"/>
      <c r="F69" s="81"/>
      <c r="G69" s="81"/>
      <c r="H69" s="81"/>
      <c r="I69" s="81"/>
    </row>
    <row r="70" spans="2:9" x14ac:dyDescent="0.2">
      <c r="B70" s="81"/>
      <c r="C70" s="81"/>
      <c r="D70" s="81"/>
      <c r="E70" s="81"/>
      <c r="F70" s="81"/>
      <c r="G70" s="81"/>
      <c r="H70" s="81"/>
      <c r="I70" s="81"/>
    </row>
    <row r="71" spans="2:9" x14ac:dyDescent="0.2">
      <c r="B71" s="81"/>
      <c r="C71" s="81"/>
      <c r="D71" s="81"/>
      <c r="E71" s="81"/>
      <c r="F71" s="81"/>
      <c r="G71" s="81"/>
      <c r="H71" s="81"/>
      <c r="I71" s="81"/>
    </row>
    <row r="72" spans="2:9" x14ac:dyDescent="0.2">
      <c r="B72" s="81"/>
      <c r="C72" s="81"/>
      <c r="D72" s="81"/>
      <c r="E72" s="81"/>
      <c r="F72" s="81"/>
      <c r="G72" s="81"/>
      <c r="H72" s="81"/>
      <c r="I72" s="81"/>
    </row>
    <row r="73" spans="2:9" x14ac:dyDescent="0.2">
      <c r="B73" s="81"/>
      <c r="C73" s="81"/>
      <c r="D73" s="81"/>
      <c r="E73" s="81"/>
      <c r="F73" s="81"/>
      <c r="G73" s="81"/>
      <c r="H73" s="81"/>
      <c r="I73" s="81"/>
    </row>
    <row r="74" spans="2:9" x14ac:dyDescent="0.2">
      <c r="B74" s="81"/>
      <c r="C74" s="81"/>
      <c r="D74" s="81"/>
      <c r="E74" s="81"/>
      <c r="F74" s="81"/>
      <c r="G74" s="81"/>
      <c r="H74" s="81"/>
      <c r="I74" s="81"/>
    </row>
    <row r="75" spans="2:9" x14ac:dyDescent="0.2">
      <c r="B75" s="81"/>
      <c r="C75" s="81"/>
      <c r="D75" s="81"/>
      <c r="E75" s="81"/>
      <c r="F75" s="81"/>
      <c r="G75" s="81"/>
      <c r="H75" s="81"/>
      <c r="I75" s="81"/>
    </row>
    <row r="76" spans="2:9" x14ac:dyDescent="0.2">
      <c r="B76" s="81"/>
      <c r="C76" s="81"/>
      <c r="D76" s="81"/>
      <c r="E76" s="81"/>
      <c r="F76" s="81"/>
      <c r="G76" s="81"/>
      <c r="H76" s="81"/>
      <c r="I76" s="81"/>
    </row>
    <row r="77" spans="2:9" x14ac:dyDescent="0.2">
      <c r="B77" s="81"/>
      <c r="C77" s="81"/>
      <c r="D77" s="81"/>
      <c r="E77" s="81"/>
      <c r="F77" s="81"/>
      <c r="G77" s="81"/>
      <c r="H77" s="81"/>
      <c r="I77" s="81"/>
    </row>
    <row r="78" spans="2:9" x14ac:dyDescent="0.2">
      <c r="B78" s="81"/>
      <c r="C78" s="81"/>
      <c r="D78" s="81"/>
      <c r="E78" s="81"/>
      <c r="F78" s="81"/>
      <c r="G78" s="81"/>
      <c r="H78" s="81"/>
      <c r="I78" s="81"/>
    </row>
    <row r="79" spans="2:9" x14ac:dyDescent="0.2">
      <c r="B79" s="81"/>
      <c r="C79" s="81"/>
      <c r="D79" s="81"/>
      <c r="E79" s="81"/>
      <c r="F79" s="81"/>
      <c r="G79" s="81"/>
      <c r="H79" s="81"/>
      <c r="I79" s="81"/>
    </row>
    <row r="80" spans="2:9" x14ac:dyDescent="0.2">
      <c r="B80" s="81"/>
      <c r="C80" s="81"/>
      <c r="D80" s="81"/>
      <c r="E80" s="81"/>
      <c r="F80" s="81"/>
      <c r="G80" s="81"/>
      <c r="H80" s="81"/>
      <c r="I80" s="81"/>
    </row>
    <row r="81" spans="2:9" x14ac:dyDescent="0.2">
      <c r="B81" s="81"/>
      <c r="C81" s="81"/>
      <c r="D81" s="81"/>
      <c r="E81" s="81"/>
      <c r="F81" s="81"/>
      <c r="G81" s="81"/>
      <c r="H81" s="81"/>
      <c r="I81" s="81"/>
    </row>
    <row r="82" spans="2:9" x14ac:dyDescent="0.2">
      <c r="B82" s="81"/>
      <c r="C82" s="81"/>
      <c r="D82" s="81"/>
      <c r="E82" s="81"/>
      <c r="F82" s="81"/>
      <c r="G82" s="81"/>
      <c r="H82" s="81"/>
      <c r="I82" s="81"/>
    </row>
  </sheetData>
  <mergeCells count="13">
    <mergeCell ref="B22:D22"/>
    <mergeCell ref="B12:C12"/>
    <mergeCell ref="B7:C7"/>
    <mergeCell ref="B8:C8"/>
    <mergeCell ref="B9:C9"/>
    <mergeCell ref="B10:C10"/>
    <mergeCell ref="B11:C11"/>
    <mergeCell ref="B13:C13"/>
    <mergeCell ref="B14:C14"/>
    <mergeCell ref="B20:C20"/>
    <mergeCell ref="B15:C15"/>
    <mergeCell ref="B16:C16"/>
    <mergeCell ref="B17:C17"/>
  </mergeCells>
  <phoneticPr fontId="33" type="noConversion"/>
  <pageMargins left="0.74803149606299213" right="0.74803149606299213" top="0.98425196850393704" bottom="0.98425196850393704" header="0.51181102362204722" footer="0.51181102362204722"/>
  <pageSetup paperSize="8" orientation="portrait" r:id="rId1"/>
  <headerFooter alignWithMargins="0"/>
  <colBreaks count="2" manualBreakCount="2">
    <brk id="1" max="22" man="1"/>
    <brk id="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T36"/>
  <sheetViews>
    <sheetView view="pageBreakPreview" zoomScaleNormal="85" zoomScaleSheetLayoutView="70" workbookViewId="0">
      <selection activeCell="D8" sqref="D8"/>
    </sheetView>
  </sheetViews>
  <sheetFormatPr defaultRowHeight="23.25" x14ac:dyDescent="0.35"/>
  <cols>
    <col min="1" max="1" width="8.140625" style="34" customWidth="1"/>
    <col min="2" max="2" width="5.7109375" style="34" customWidth="1"/>
    <col min="3"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20" ht="15" customHeight="1" thickBot="1" x14ac:dyDescent="0.4">
      <c r="A1" s="34" t="s">
        <v>138</v>
      </c>
    </row>
    <row r="2" spans="1:20" ht="15" customHeight="1" x14ac:dyDescent="0.35">
      <c r="B2" s="35"/>
      <c r="C2" s="36"/>
      <c r="D2" s="36"/>
      <c r="E2" s="36"/>
      <c r="F2" s="36"/>
      <c r="G2" s="36"/>
      <c r="H2" s="36"/>
      <c r="I2" s="36"/>
      <c r="J2" s="36"/>
      <c r="K2" s="37"/>
      <c r="L2" s="38"/>
      <c r="M2" s="38"/>
      <c r="N2" s="38"/>
      <c r="O2" s="38"/>
      <c r="P2" s="38"/>
      <c r="Q2" s="38"/>
      <c r="R2" s="38"/>
      <c r="S2" s="38"/>
      <c r="T2" s="39"/>
    </row>
    <row r="3" spans="1:20" ht="51.6" customHeight="1" x14ac:dyDescent="0.35">
      <c r="B3" s="40"/>
      <c r="C3" s="41"/>
      <c r="D3" s="41"/>
      <c r="E3" s="461" t="s">
        <v>139</v>
      </c>
      <c r="F3" s="462"/>
      <c r="G3" s="462"/>
      <c r="H3" s="462"/>
      <c r="I3" s="41"/>
      <c r="J3" s="42"/>
      <c r="K3" s="43"/>
      <c r="L3" s="44"/>
      <c r="M3" s="44"/>
      <c r="N3" s="44"/>
      <c r="O3" s="44"/>
      <c r="P3" s="44"/>
      <c r="Q3" s="44"/>
      <c r="R3" s="44"/>
      <c r="S3" s="45"/>
      <c r="T3" s="39"/>
    </row>
    <row r="4" spans="1:20" ht="21" customHeight="1" x14ac:dyDescent="0.35">
      <c r="B4" s="40"/>
      <c r="C4" s="41"/>
      <c r="D4" s="41"/>
      <c r="E4" s="41"/>
      <c r="F4" s="41"/>
      <c r="G4" s="41"/>
      <c r="H4" s="41"/>
      <c r="I4" s="41"/>
      <c r="J4" s="42"/>
      <c r="K4" s="43"/>
      <c r="L4" s="44"/>
      <c r="M4" s="44"/>
      <c r="N4" s="44"/>
      <c r="O4" s="44"/>
      <c r="P4" s="44"/>
      <c r="Q4" s="44"/>
      <c r="R4" s="44"/>
      <c r="S4" s="45"/>
      <c r="T4" s="39"/>
    </row>
    <row r="5" spans="1:20" ht="21" customHeight="1" x14ac:dyDescent="0.35">
      <c r="B5" s="40"/>
      <c r="C5" s="46"/>
      <c r="D5" s="46"/>
      <c r="E5" s="46"/>
      <c r="F5" s="46"/>
      <c r="G5" s="41" t="s">
        <v>140</v>
      </c>
      <c r="H5" s="46"/>
      <c r="I5" s="46"/>
      <c r="J5" s="47"/>
      <c r="K5" s="48"/>
      <c r="L5" s="49"/>
      <c r="M5" s="49"/>
      <c r="N5" s="49"/>
      <c r="O5" s="49"/>
      <c r="P5" s="49"/>
      <c r="Q5" s="49"/>
      <c r="R5" s="49"/>
      <c r="S5" s="50"/>
      <c r="T5" s="39"/>
    </row>
    <row r="6" spans="1:20" ht="15" customHeight="1" thickBot="1" x14ac:dyDescent="0.4">
      <c r="B6" s="40"/>
      <c r="C6" s="51"/>
      <c r="D6" s="52"/>
      <c r="E6" s="51"/>
      <c r="F6" s="51"/>
      <c r="G6" s="53"/>
      <c r="H6" s="51"/>
      <c r="I6" s="51"/>
      <c r="J6" s="54"/>
      <c r="K6" s="55"/>
      <c r="L6" s="56"/>
      <c r="M6" s="56"/>
      <c r="N6" s="56"/>
      <c r="O6" s="56"/>
      <c r="P6" s="56"/>
      <c r="Q6" s="56"/>
      <c r="R6" s="56"/>
      <c r="S6" s="38"/>
      <c r="T6" s="39"/>
    </row>
    <row r="7" spans="1:20" s="57" customFormat="1" ht="15" customHeight="1" x14ac:dyDescent="0.2">
      <c r="B7" s="58"/>
      <c r="C7" s="59"/>
      <c r="D7" s="59"/>
      <c r="E7" s="59"/>
      <c r="F7" s="59"/>
      <c r="G7" s="59"/>
      <c r="H7" s="59"/>
      <c r="I7" s="59"/>
      <c r="J7" s="59"/>
      <c r="K7" s="60"/>
      <c r="L7" s="61"/>
      <c r="M7" s="56"/>
      <c r="N7" s="56"/>
      <c r="O7" s="56"/>
      <c r="P7" s="56"/>
      <c r="Q7" s="56"/>
      <c r="R7" s="56"/>
      <c r="S7" s="49"/>
      <c r="T7" s="62"/>
    </row>
    <row r="8" spans="1:20" s="57" customFormat="1" ht="15" customHeight="1" x14ac:dyDescent="0.2">
      <c r="B8" s="63"/>
      <c r="C8" s="64" t="s">
        <v>258</v>
      </c>
      <c r="D8" s="64"/>
      <c r="E8" s="64"/>
      <c r="F8" s="64"/>
      <c r="G8" s="64"/>
      <c r="H8" s="64"/>
      <c r="I8" s="65"/>
      <c r="J8" s="65"/>
      <c r="K8" s="66"/>
      <c r="L8" s="61"/>
      <c r="M8" s="56"/>
      <c r="N8" s="56"/>
      <c r="O8" s="56"/>
      <c r="P8" s="56"/>
      <c r="Q8" s="56"/>
      <c r="R8" s="56"/>
      <c r="S8" s="49"/>
      <c r="T8" s="62"/>
    </row>
    <row r="9" spans="1:20" s="57" customFormat="1" ht="15" customHeight="1" x14ac:dyDescent="0.2">
      <c r="B9" s="63"/>
      <c r="C9" s="64"/>
      <c r="D9" s="64"/>
      <c r="E9" s="64"/>
      <c r="F9" s="64"/>
      <c r="G9" s="64"/>
      <c r="H9" s="64"/>
      <c r="I9" s="65"/>
      <c r="J9" s="65"/>
      <c r="K9" s="66"/>
      <c r="L9" s="61"/>
      <c r="M9" s="56"/>
      <c r="N9" s="56"/>
      <c r="O9" s="56"/>
      <c r="P9" s="56"/>
      <c r="Q9" s="56"/>
      <c r="R9" s="56"/>
      <c r="S9" s="49"/>
      <c r="T9" s="62"/>
    </row>
    <row r="10" spans="1:20" s="57" customFormat="1" ht="15" customHeight="1" x14ac:dyDescent="0.2">
      <c r="B10" s="63"/>
      <c r="C10" s="64"/>
      <c r="D10" s="64"/>
      <c r="E10" s="64"/>
      <c r="F10" s="64"/>
      <c r="G10" s="64"/>
      <c r="H10" s="64"/>
      <c r="I10" s="65"/>
      <c r="J10" s="65"/>
      <c r="K10" s="66"/>
      <c r="L10" s="61"/>
      <c r="M10" s="56"/>
      <c r="N10" s="56"/>
      <c r="O10" s="56"/>
      <c r="P10" s="56"/>
      <c r="Q10" s="56"/>
      <c r="R10" s="56"/>
      <c r="S10" s="49"/>
      <c r="T10" s="62"/>
    </row>
    <row r="11" spans="1:20" s="57" customFormat="1" ht="15" customHeight="1" x14ac:dyDescent="0.2">
      <c r="B11" s="63"/>
      <c r="C11" s="64"/>
      <c r="D11" s="64"/>
      <c r="E11" s="64"/>
      <c r="F11" s="64"/>
      <c r="G11" s="64"/>
      <c r="H11" s="64"/>
      <c r="I11" s="65"/>
      <c r="J11" s="65"/>
      <c r="K11" s="66"/>
      <c r="L11" s="61"/>
      <c r="M11" s="56"/>
      <c r="N11" s="56"/>
      <c r="O11" s="56"/>
      <c r="P11" s="56"/>
      <c r="Q11" s="56"/>
      <c r="R11" s="56"/>
      <c r="S11" s="49"/>
      <c r="T11" s="62"/>
    </row>
    <row r="12" spans="1:20" s="57" customFormat="1" ht="15" customHeight="1" x14ac:dyDescent="0.2">
      <c r="B12" s="63"/>
      <c r="C12" s="64" t="s">
        <v>265</v>
      </c>
      <c r="D12" s="64"/>
      <c r="E12" s="64"/>
      <c r="F12" s="64" t="s">
        <v>259</v>
      </c>
      <c r="G12" s="64"/>
      <c r="H12" s="64"/>
      <c r="I12" s="64" t="s">
        <v>439</v>
      </c>
      <c r="J12" s="64"/>
      <c r="K12" s="66"/>
      <c r="L12" s="61"/>
      <c r="M12" s="56"/>
      <c r="N12" s="56"/>
      <c r="O12" s="56"/>
      <c r="P12" s="56"/>
      <c r="Q12" s="56"/>
      <c r="R12" s="56"/>
      <c r="S12" s="49"/>
      <c r="T12" s="62"/>
    </row>
    <row r="13" spans="1:20" s="57" customFormat="1" ht="15" customHeight="1" x14ac:dyDescent="0.2">
      <c r="B13" s="63"/>
      <c r="C13" s="64"/>
      <c r="D13" s="64"/>
      <c r="E13" s="64"/>
      <c r="F13" s="64"/>
      <c r="G13" s="64"/>
      <c r="H13" s="64"/>
      <c r="I13" s="64"/>
      <c r="J13" s="64"/>
      <c r="K13" s="66"/>
      <c r="L13" s="61"/>
      <c r="M13" s="56"/>
      <c r="N13" s="56"/>
      <c r="O13" s="56"/>
      <c r="P13" s="56"/>
      <c r="Q13" s="56"/>
      <c r="R13" s="56"/>
      <c r="S13" s="49"/>
      <c r="T13" s="62"/>
    </row>
    <row r="14" spans="1:20" s="57" customFormat="1" ht="15" customHeight="1" x14ac:dyDescent="0.2">
      <c r="B14" s="63"/>
      <c r="C14" s="64"/>
      <c r="D14" s="64"/>
      <c r="E14" s="64"/>
      <c r="F14" s="64"/>
      <c r="G14" s="64"/>
      <c r="H14" s="64"/>
      <c r="I14" s="64"/>
      <c r="J14" s="64"/>
      <c r="K14" s="66"/>
      <c r="L14" s="61"/>
      <c r="M14" s="56"/>
      <c r="N14" s="56"/>
      <c r="O14" s="56"/>
      <c r="P14" s="56"/>
      <c r="Q14" s="56"/>
      <c r="R14" s="56"/>
      <c r="S14" s="49"/>
      <c r="T14" s="62"/>
    </row>
    <row r="15" spans="1:20" s="57" customFormat="1" ht="15" customHeight="1" x14ac:dyDescent="0.2">
      <c r="B15" s="63"/>
      <c r="C15" s="64"/>
      <c r="D15" s="64"/>
      <c r="E15" s="64"/>
      <c r="F15" s="64"/>
      <c r="G15" s="64"/>
      <c r="H15" s="64"/>
      <c r="I15" s="64"/>
      <c r="J15" s="64"/>
      <c r="K15" s="66"/>
      <c r="L15" s="61"/>
      <c r="M15" s="56"/>
      <c r="N15" s="56"/>
      <c r="O15" s="56"/>
      <c r="P15" s="56"/>
      <c r="Q15" s="56"/>
      <c r="R15" s="56"/>
      <c r="S15" s="49"/>
      <c r="T15" s="62"/>
    </row>
    <row r="16" spans="1:20" s="57" customFormat="1" ht="15" customHeight="1" x14ac:dyDescent="0.2">
      <c r="B16" s="63"/>
      <c r="C16" s="64"/>
      <c r="D16" s="64"/>
      <c r="E16" s="64"/>
      <c r="F16" s="64" t="s">
        <v>437</v>
      </c>
      <c r="G16" s="64"/>
      <c r="H16" s="64"/>
      <c r="I16" s="64"/>
      <c r="J16" s="64"/>
      <c r="K16" s="66"/>
      <c r="L16" s="61"/>
      <c r="M16" s="56"/>
      <c r="N16" s="56"/>
      <c r="O16" s="56"/>
      <c r="P16" s="56"/>
      <c r="Q16" s="56"/>
      <c r="R16" s="56"/>
      <c r="S16" s="49"/>
      <c r="T16" s="62"/>
    </row>
    <row r="17" spans="1:20" s="57" customFormat="1" ht="15" customHeight="1" x14ac:dyDescent="0.2">
      <c r="B17" s="63"/>
      <c r="C17" s="460"/>
      <c r="D17" s="460"/>
      <c r="E17" s="460"/>
      <c r="F17" s="64"/>
      <c r="G17" s="64"/>
      <c r="H17" s="64"/>
      <c r="I17" s="64"/>
      <c r="J17" s="64"/>
      <c r="K17" s="66"/>
      <c r="L17" s="61"/>
      <c r="M17" s="56"/>
      <c r="N17" s="56"/>
      <c r="O17" s="56"/>
      <c r="P17" s="56"/>
      <c r="Q17" s="56"/>
      <c r="R17" s="56"/>
      <c r="S17" s="49"/>
      <c r="T17" s="62"/>
    </row>
    <row r="18" spans="1:20" s="57" customFormat="1" ht="15" customHeight="1" x14ac:dyDescent="0.2">
      <c r="B18" s="63"/>
      <c r="C18" s="64"/>
      <c r="D18" s="64"/>
      <c r="E18" s="64"/>
      <c r="F18" s="64"/>
      <c r="G18" s="64"/>
      <c r="H18" s="64"/>
      <c r="I18" s="64"/>
      <c r="J18" s="64"/>
      <c r="K18" s="66"/>
      <c r="L18" s="61"/>
      <c r="M18" s="67"/>
      <c r="N18" s="56"/>
      <c r="O18" s="56"/>
      <c r="P18" s="56"/>
      <c r="Q18" s="56"/>
      <c r="R18" s="56"/>
      <c r="S18" s="49"/>
      <c r="T18" s="62"/>
    </row>
    <row r="19" spans="1:20" s="57" customFormat="1" ht="15" customHeight="1" x14ac:dyDescent="0.2">
      <c r="B19" s="63"/>
      <c r="C19" s="64"/>
      <c r="D19" s="64"/>
      <c r="E19" s="64"/>
      <c r="F19" s="64"/>
      <c r="G19" s="64"/>
      <c r="H19" s="64"/>
      <c r="I19" s="64"/>
      <c r="J19" s="64"/>
      <c r="K19" s="66"/>
      <c r="L19" s="61"/>
      <c r="M19" s="56"/>
      <c r="N19" s="56"/>
      <c r="O19" s="56"/>
      <c r="P19" s="56"/>
      <c r="Q19" s="56"/>
      <c r="R19" s="56"/>
      <c r="S19" s="49"/>
      <c r="T19" s="62"/>
    </row>
    <row r="20" spans="1:20" s="57" customFormat="1" ht="15" customHeight="1" x14ac:dyDescent="0.2">
      <c r="B20" s="63"/>
      <c r="C20" s="64"/>
      <c r="D20" s="64"/>
      <c r="E20" s="64"/>
      <c r="F20" s="64" t="s">
        <v>436</v>
      </c>
      <c r="G20" s="64"/>
      <c r="H20" s="64"/>
      <c r="I20" s="64"/>
      <c r="J20" s="64"/>
      <c r="K20" s="66"/>
      <c r="L20" s="61"/>
      <c r="M20" s="56"/>
      <c r="N20" s="56"/>
      <c r="O20" s="56"/>
      <c r="P20" s="56"/>
      <c r="Q20" s="56"/>
      <c r="R20" s="56"/>
      <c r="S20" s="49"/>
      <c r="T20" s="62"/>
    </row>
    <row r="21" spans="1:20" s="57" customFormat="1" ht="15" customHeight="1" x14ac:dyDescent="0.2">
      <c r="B21" s="63"/>
      <c r="C21" s="64"/>
      <c r="D21" s="64"/>
      <c r="E21" s="64"/>
      <c r="F21" s="64"/>
      <c r="G21" s="64"/>
      <c r="H21" s="64"/>
      <c r="I21" s="64"/>
      <c r="J21" s="64"/>
      <c r="K21" s="66"/>
      <c r="L21" s="61"/>
      <c r="M21" s="56"/>
      <c r="N21" s="56"/>
      <c r="O21" s="56"/>
      <c r="P21" s="56"/>
      <c r="Q21" s="56"/>
      <c r="R21" s="56"/>
      <c r="S21" s="49"/>
      <c r="T21" s="62"/>
    </row>
    <row r="22" spans="1:20" s="57" customFormat="1" ht="15" customHeight="1" x14ac:dyDescent="0.2">
      <c r="B22" s="185"/>
      <c r="C22" s="64"/>
      <c r="D22" s="64"/>
      <c r="E22" s="64"/>
      <c r="F22" s="64"/>
      <c r="G22" s="64"/>
      <c r="H22" s="64"/>
      <c r="I22" s="64"/>
      <c r="J22" s="64"/>
      <c r="K22" s="186"/>
      <c r="L22" s="61"/>
      <c r="M22" s="56"/>
      <c r="N22" s="56"/>
      <c r="O22" s="56"/>
      <c r="P22" s="56"/>
      <c r="Q22" s="56"/>
      <c r="R22" s="56"/>
      <c r="S22" s="49"/>
      <c r="T22" s="62"/>
    </row>
    <row r="23" spans="1:20" s="57" customFormat="1" ht="15" customHeight="1" x14ac:dyDescent="0.2">
      <c r="B23" s="185"/>
      <c r="C23" s="64"/>
      <c r="D23" s="64"/>
      <c r="E23" s="64"/>
      <c r="F23" s="64"/>
      <c r="G23" s="64"/>
      <c r="H23" s="64"/>
      <c r="I23" s="64"/>
      <c r="J23" s="64"/>
      <c r="K23" s="186"/>
      <c r="L23" s="61"/>
      <c r="M23" s="56"/>
      <c r="N23" s="56"/>
      <c r="O23" s="56"/>
      <c r="P23" s="56"/>
      <c r="Q23" s="56"/>
      <c r="R23" s="56"/>
      <c r="S23" s="49"/>
      <c r="T23" s="62"/>
    </row>
    <row r="24" spans="1:20" s="57" customFormat="1" ht="15" customHeight="1" x14ac:dyDescent="0.2">
      <c r="B24" s="185"/>
      <c r="C24" s="64"/>
      <c r="D24" s="64"/>
      <c r="E24" s="64"/>
      <c r="F24" s="64" t="s">
        <v>438</v>
      </c>
      <c r="G24" s="64"/>
      <c r="H24" s="64"/>
      <c r="I24" s="64"/>
      <c r="J24" s="64"/>
      <c r="K24" s="186"/>
      <c r="L24" s="61"/>
      <c r="M24" s="56"/>
      <c r="N24" s="56"/>
      <c r="O24" s="56"/>
      <c r="P24" s="56"/>
      <c r="Q24" s="56"/>
      <c r="R24" s="56"/>
      <c r="S24" s="49"/>
      <c r="T24" s="62"/>
    </row>
    <row r="25" spans="1:20" s="57" customFormat="1" ht="15" customHeight="1" x14ac:dyDescent="0.2">
      <c r="B25" s="185"/>
      <c r="C25" s="64"/>
      <c r="D25" s="64"/>
      <c r="E25" s="64"/>
      <c r="F25" s="64"/>
      <c r="G25" s="64"/>
      <c r="H25" s="64"/>
      <c r="I25" s="64"/>
      <c r="J25" s="64"/>
      <c r="K25" s="186"/>
      <c r="L25" s="61"/>
      <c r="M25" s="56"/>
      <c r="N25" s="56"/>
      <c r="O25" s="56"/>
      <c r="P25" s="56"/>
      <c r="Q25" s="56"/>
      <c r="R25" s="56"/>
      <c r="S25" s="49"/>
      <c r="T25" s="62"/>
    </row>
    <row r="26" spans="1:20" s="57" customFormat="1" ht="15" customHeight="1" x14ac:dyDescent="0.2">
      <c r="B26" s="185"/>
      <c r="C26" s="64"/>
      <c r="D26" s="64"/>
      <c r="E26" s="64"/>
      <c r="F26" s="64"/>
      <c r="G26" s="64"/>
      <c r="H26" s="64"/>
      <c r="I26" s="64"/>
      <c r="J26" s="64"/>
      <c r="K26" s="186"/>
      <c r="L26" s="61"/>
      <c r="M26" s="56"/>
      <c r="N26" s="56"/>
      <c r="O26" s="56"/>
      <c r="P26" s="56"/>
      <c r="Q26" s="56"/>
      <c r="R26" s="56"/>
      <c r="S26" s="49"/>
      <c r="T26" s="62"/>
    </row>
    <row r="27" spans="1:20" s="57" customFormat="1" ht="15" customHeight="1" x14ac:dyDescent="0.2">
      <c r="B27" s="185"/>
      <c r="C27" s="64"/>
      <c r="D27" s="64"/>
      <c r="E27" s="64"/>
      <c r="F27" s="64"/>
      <c r="G27" s="64"/>
      <c r="H27" s="64"/>
      <c r="I27" s="64"/>
      <c r="J27" s="64"/>
      <c r="K27" s="186"/>
      <c r="L27" s="61"/>
      <c r="M27" s="56"/>
      <c r="N27" s="56"/>
      <c r="O27" s="56"/>
      <c r="P27" s="56"/>
      <c r="Q27" s="56"/>
      <c r="R27" s="56"/>
      <c r="S27" s="49"/>
      <c r="T27" s="62"/>
    </row>
    <row r="28" spans="1:20" x14ac:dyDescent="0.35">
      <c r="A28" s="39"/>
      <c r="B28" s="190"/>
      <c r="C28" s="64"/>
      <c r="D28" s="64"/>
      <c r="E28" s="191"/>
      <c r="F28" s="64"/>
      <c r="G28" s="64"/>
      <c r="H28" s="64"/>
      <c r="I28" s="64"/>
      <c r="J28" s="64"/>
      <c r="K28" s="192"/>
    </row>
    <row r="29" spans="1:20" ht="24" thickBot="1" x14ac:dyDescent="0.4">
      <c r="A29" s="39"/>
      <c r="B29" s="68"/>
      <c r="C29" s="69"/>
      <c r="D29" s="69"/>
      <c r="E29" s="70"/>
      <c r="F29" s="69"/>
      <c r="G29" s="69"/>
      <c r="H29" s="69"/>
      <c r="I29" s="69"/>
      <c r="J29" s="69"/>
      <c r="K29" s="71"/>
    </row>
    <row r="30" spans="1:20" x14ac:dyDescent="0.35">
      <c r="A30" s="39"/>
      <c r="B30" s="38"/>
      <c r="C30" s="38"/>
      <c r="D30" s="38"/>
      <c r="E30" s="38"/>
      <c r="F30" s="38"/>
      <c r="G30" s="38"/>
      <c r="H30" s="38"/>
      <c r="I30" s="38"/>
      <c r="J30" s="39"/>
    </row>
    <row r="31" spans="1:20" x14ac:dyDescent="0.35">
      <c r="A31" s="39"/>
      <c r="B31" s="38"/>
      <c r="C31" s="38"/>
      <c r="D31" s="38"/>
      <c r="E31" s="38"/>
      <c r="F31" s="38"/>
      <c r="G31" s="38"/>
      <c r="H31" s="38"/>
      <c r="I31" s="38"/>
      <c r="J31" s="39"/>
    </row>
    <row r="32" spans="1:20" x14ac:dyDescent="0.35">
      <c r="A32" s="39"/>
      <c r="B32" s="38"/>
      <c r="C32" s="38"/>
      <c r="D32" s="38"/>
      <c r="E32" s="38"/>
      <c r="F32" s="38"/>
      <c r="G32" s="38"/>
      <c r="H32" s="38"/>
      <c r="I32" s="39"/>
      <c r="J32" s="39"/>
    </row>
    <row r="33" spans="1:10" x14ac:dyDescent="0.35">
      <c r="A33" s="39"/>
      <c r="B33" s="38"/>
      <c r="C33" s="38"/>
      <c r="D33" s="38"/>
      <c r="E33" s="38"/>
      <c r="F33" s="38"/>
      <c r="G33" s="38"/>
      <c r="H33" s="38"/>
      <c r="I33" s="39"/>
      <c r="J33" s="39"/>
    </row>
    <row r="34" spans="1:10" x14ac:dyDescent="0.35">
      <c r="A34" s="39"/>
      <c r="B34" s="39"/>
      <c r="C34" s="39"/>
      <c r="D34" s="39"/>
      <c r="E34" s="39"/>
      <c r="F34" s="38"/>
      <c r="G34" s="38"/>
      <c r="H34" s="38"/>
    </row>
    <row r="35" spans="1:10" x14ac:dyDescent="0.35">
      <c r="A35" s="39"/>
      <c r="B35" s="39"/>
      <c r="C35" s="39"/>
      <c r="D35" s="39"/>
      <c r="E35" s="39"/>
      <c r="F35" s="38"/>
      <c r="G35" s="39"/>
      <c r="H35" s="39"/>
    </row>
    <row r="36" spans="1:10" x14ac:dyDescent="0.35">
      <c r="F36" s="72"/>
    </row>
  </sheetData>
  <mergeCells count="2">
    <mergeCell ref="C17:E17"/>
    <mergeCell ref="E3:H3"/>
  </mergeCells>
  <phoneticPr fontId="33" type="noConversion"/>
  <pageMargins left="0.74803149606299213" right="0.74803149606299213" top="0.98425196850393704" bottom="0.98425196850393704" header="0.51181102362204722" footer="0.51181102362204722"/>
  <pageSetup paperSize="8"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8"/>
  <sheetViews>
    <sheetView view="pageBreakPreview" zoomScaleNormal="85" zoomScaleSheetLayoutView="85" workbookViewId="0">
      <selection activeCell="D8" sqref="D8"/>
    </sheetView>
  </sheetViews>
  <sheetFormatPr defaultColWidth="8.85546875" defaultRowHeight="12.75" x14ac:dyDescent="0.2"/>
  <cols>
    <col min="1" max="1" width="9.28515625" style="84" customWidth="1"/>
    <col min="2" max="2" width="49.5703125" style="84" customWidth="1"/>
    <col min="3" max="7" width="17" style="84" customWidth="1"/>
    <col min="8" max="8" width="8.85546875" style="400"/>
    <col min="9" max="9" width="8.85546875" style="400" customWidth="1"/>
    <col min="10" max="10" width="10.7109375" style="400" customWidth="1"/>
    <col min="11" max="18" width="8.85546875" style="400" customWidth="1"/>
    <col min="19" max="26" width="8.85546875" style="400"/>
    <col min="27" max="16384" width="8.85546875" style="84"/>
  </cols>
  <sheetData>
    <row r="1" spans="2:27" ht="20.25" x14ac:dyDescent="0.3">
      <c r="B1" s="80" t="str">
        <f>Cover!C22</f>
        <v>United Energy Distribution Pty Limited</v>
      </c>
    </row>
    <row r="2" spans="2:27" ht="20.25" x14ac:dyDescent="0.3">
      <c r="B2" s="80" t="s">
        <v>244</v>
      </c>
    </row>
    <row r="3" spans="2:27" ht="20.25" x14ac:dyDescent="0.3">
      <c r="B3" s="82">
        <v>2013</v>
      </c>
      <c r="C3" s="344"/>
      <c r="D3" s="344"/>
      <c r="E3" s="357"/>
      <c r="F3" s="358"/>
    </row>
    <row r="4" spans="2:27" ht="18" x14ac:dyDescent="0.25">
      <c r="B4" s="129" t="s">
        <v>8</v>
      </c>
      <c r="C4" s="325"/>
      <c r="D4" s="345"/>
      <c r="E4" s="345"/>
      <c r="F4" s="345"/>
      <c r="G4" s="345"/>
    </row>
    <row r="5" spans="2:27" ht="23.25" x14ac:dyDescent="0.35">
      <c r="B5" s="264"/>
      <c r="C5" s="325"/>
      <c r="D5" s="345"/>
      <c r="E5" s="345"/>
      <c r="F5" s="345"/>
      <c r="G5" s="345"/>
    </row>
    <row r="6" spans="2:27" x14ac:dyDescent="0.2">
      <c r="D6" s="345"/>
      <c r="E6" s="345"/>
      <c r="F6" s="345"/>
      <c r="G6" s="345"/>
    </row>
    <row r="7" spans="2:27" ht="15.75" x14ac:dyDescent="0.25">
      <c r="B7" s="83" t="s">
        <v>464</v>
      </c>
      <c r="D7" s="345"/>
      <c r="E7" s="345"/>
      <c r="F7" s="345"/>
      <c r="G7" s="345"/>
    </row>
    <row r="9" spans="2:27" ht="20.25" x14ac:dyDescent="0.2">
      <c r="B9" s="85"/>
      <c r="C9" s="471" t="s">
        <v>9</v>
      </c>
      <c r="D9" s="472"/>
      <c r="E9" s="472"/>
      <c r="F9" s="472"/>
      <c r="G9" s="473"/>
    </row>
    <row r="10" spans="2:27" ht="18.75" x14ac:dyDescent="0.2">
      <c r="B10" s="86" t="s">
        <v>465</v>
      </c>
      <c r="C10" s="87" t="s">
        <v>1</v>
      </c>
      <c r="D10" s="87" t="s">
        <v>2</v>
      </c>
      <c r="E10" s="87" t="s">
        <v>10</v>
      </c>
      <c r="F10" s="87" t="s">
        <v>11</v>
      </c>
      <c r="G10" s="88" t="s">
        <v>12</v>
      </c>
    </row>
    <row r="11" spans="2:27" ht="17.25" customHeight="1" x14ac:dyDescent="0.2">
      <c r="B11" s="89" t="s">
        <v>448</v>
      </c>
      <c r="C11" s="275">
        <v>0</v>
      </c>
      <c r="D11" s="275">
        <v>101.4937256398987</v>
      </c>
      <c r="E11" s="275">
        <v>234.03994900946938</v>
      </c>
      <c r="F11" s="275">
        <v>0</v>
      </c>
      <c r="G11" s="275">
        <v>110.35617453583934</v>
      </c>
      <c r="I11" s="412"/>
      <c r="J11" s="412"/>
      <c r="S11" s="413"/>
      <c r="T11" s="413"/>
      <c r="U11" s="413"/>
      <c r="V11" s="413"/>
      <c r="W11" s="413"/>
      <c r="X11" s="413"/>
      <c r="Y11" s="413"/>
      <c r="Z11" s="413"/>
      <c r="AA11" s="399"/>
    </row>
    <row r="12" spans="2:27" ht="17.25" customHeight="1" x14ac:dyDescent="0.2">
      <c r="B12" s="89" t="s">
        <v>533</v>
      </c>
      <c r="C12" s="275">
        <v>0</v>
      </c>
      <c r="D12" s="275">
        <v>66.612882161834534</v>
      </c>
      <c r="E12" s="275">
        <v>170.5303638159649</v>
      </c>
      <c r="F12" s="275">
        <v>0</v>
      </c>
      <c r="G12" s="275">
        <v>73.56112517579588</v>
      </c>
      <c r="I12" s="412"/>
      <c r="J12" s="412"/>
      <c r="S12" s="413"/>
      <c r="T12" s="413"/>
      <c r="U12" s="413"/>
      <c r="V12" s="413"/>
      <c r="W12" s="413"/>
      <c r="X12" s="413"/>
      <c r="Y12" s="413"/>
      <c r="Z12" s="413"/>
    </row>
    <row r="13" spans="2:27" x14ac:dyDescent="0.2">
      <c r="B13" s="91"/>
      <c r="C13" s="92"/>
      <c r="D13" s="92"/>
      <c r="E13" s="92"/>
      <c r="F13" s="92"/>
      <c r="G13" s="92"/>
      <c r="I13" s="412"/>
      <c r="J13" s="412"/>
      <c r="S13" s="413"/>
      <c r="T13" s="413"/>
      <c r="U13" s="413"/>
      <c r="V13" s="413"/>
      <c r="W13" s="413"/>
      <c r="X13" s="413"/>
      <c r="Y13" s="413"/>
      <c r="Z13" s="413"/>
    </row>
    <row r="14" spans="2:27" ht="15.75" x14ac:dyDescent="0.25">
      <c r="B14" s="83" t="s">
        <v>466</v>
      </c>
      <c r="C14" s="93"/>
      <c r="D14" s="93"/>
      <c r="E14" s="93"/>
      <c r="F14" s="93"/>
      <c r="G14" s="93"/>
      <c r="I14" s="412"/>
      <c r="J14" s="412"/>
      <c r="S14" s="413"/>
      <c r="T14" s="413"/>
      <c r="U14" s="413"/>
      <c r="V14" s="413"/>
      <c r="W14" s="413"/>
      <c r="X14" s="413"/>
      <c r="Y14" s="413"/>
      <c r="Z14" s="413"/>
    </row>
    <row r="15" spans="2:27" x14ac:dyDescent="0.2">
      <c r="B15" s="94"/>
      <c r="C15" s="95"/>
      <c r="D15" s="95"/>
      <c r="E15" s="95"/>
      <c r="F15" s="95"/>
      <c r="G15" s="95"/>
      <c r="I15" s="412"/>
      <c r="J15" s="412"/>
      <c r="S15" s="413"/>
      <c r="T15" s="413"/>
      <c r="U15" s="413"/>
      <c r="V15" s="413"/>
      <c r="W15" s="413"/>
      <c r="X15" s="413"/>
      <c r="Y15" s="413"/>
      <c r="Z15" s="413"/>
    </row>
    <row r="16" spans="2:27" ht="15.75" x14ac:dyDescent="0.2">
      <c r="B16" s="90"/>
      <c r="C16" s="471" t="s">
        <v>9</v>
      </c>
      <c r="D16" s="472"/>
      <c r="E16" s="472"/>
      <c r="F16" s="472"/>
      <c r="G16" s="473"/>
      <c r="I16" s="412"/>
      <c r="J16" s="412"/>
      <c r="S16" s="413"/>
      <c r="T16" s="413"/>
      <c r="U16" s="413"/>
      <c r="V16" s="413"/>
      <c r="W16" s="413"/>
      <c r="X16" s="413"/>
      <c r="Y16" s="413"/>
      <c r="Z16" s="413"/>
    </row>
    <row r="17" spans="2:26" ht="18.75" x14ac:dyDescent="0.2">
      <c r="B17" s="86" t="s">
        <v>467</v>
      </c>
      <c r="C17" s="87" t="s">
        <v>1</v>
      </c>
      <c r="D17" s="87" t="s">
        <v>2</v>
      </c>
      <c r="E17" s="87" t="s">
        <v>10</v>
      </c>
      <c r="F17" s="87" t="s">
        <v>11</v>
      </c>
      <c r="G17" s="88" t="s">
        <v>12</v>
      </c>
      <c r="I17" s="412"/>
      <c r="J17" s="412"/>
      <c r="S17" s="413"/>
      <c r="T17" s="413"/>
      <c r="U17" s="413"/>
      <c r="V17" s="413"/>
      <c r="W17" s="413"/>
      <c r="X17" s="413"/>
      <c r="Y17" s="413"/>
      <c r="Z17" s="413"/>
    </row>
    <row r="18" spans="2:26" s="273" customFormat="1" ht="17.25" customHeight="1" x14ac:dyDescent="0.2">
      <c r="B18" s="89" t="s">
        <v>448</v>
      </c>
      <c r="C18" s="275">
        <v>0</v>
      </c>
      <c r="D18" s="275">
        <v>1.6450723302667918</v>
      </c>
      <c r="E18" s="275">
        <v>3.4932290420763343</v>
      </c>
      <c r="F18" s="275">
        <v>0</v>
      </c>
      <c r="G18" s="275">
        <v>1.7766656135263386</v>
      </c>
      <c r="H18" s="400"/>
      <c r="I18" s="414"/>
      <c r="J18" s="414"/>
      <c r="K18" s="400"/>
      <c r="L18" s="400"/>
      <c r="M18" s="400"/>
      <c r="N18" s="400"/>
      <c r="O18" s="400"/>
      <c r="P18" s="400"/>
      <c r="Q18" s="400"/>
      <c r="R18" s="400"/>
      <c r="S18" s="413"/>
      <c r="T18" s="413"/>
      <c r="U18" s="413"/>
      <c r="V18" s="413"/>
      <c r="W18" s="413"/>
      <c r="X18" s="413"/>
      <c r="Y18" s="413"/>
      <c r="Z18" s="413"/>
    </row>
    <row r="19" spans="2:26" s="273" customFormat="1" ht="17.25" customHeight="1" x14ac:dyDescent="0.2">
      <c r="B19" s="89" t="s">
        <v>533</v>
      </c>
      <c r="C19" s="275">
        <v>0</v>
      </c>
      <c r="D19" s="275">
        <v>0.93404688938557878</v>
      </c>
      <c r="E19" s="275">
        <v>2.0140460317761724</v>
      </c>
      <c r="F19" s="275">
        <v>0</v>
      </c>
      <c r="G19" s="275">
        <v>1.0142787907065132</v>
      </c>
      <c r="H19" s="400"/>
      <c r="I19" s="414"/>
      <c r="J19" s="414"/>
      <c r="K19" s="400"/>
      <c r="L19" s="400"/>
      <c r="M19" s="400"/>
      <c r="N19" s="400"/>
      <c r="O19" s="400"/>
      <c r="P19" s="400"/>
      <c r="Q19" s="400"/>
      <c r="R19" s="400"/>
      <c r="S19" s="413"/>
      <c r="T19" s="413"/>
      <c r="U19" s="413"/>
      <c r="V19" s="413"/>
      <c r="W19" s="413"/>
      <c r="X19" s="413"/>
      <c r="Y19" s="413"/>
      <c r="Z19" s="413"/>
    </row>
    <row r="20" spans="2:26" x14ac:dyDescent="0.2">
      <c r="B20" s="96"/>
      <c r="C20" s="93"/>
      <c r="D20" s="93"/>
      <c r="E20" s="93"/>
      <c r="F20" s="93"/>
      <c r="G20" s="93"/>
      <c r="I20" s="412"/>
      <c r="J20" s="412"/>
      <c r="S20" s="413"/>
      <c r="T20" s="413"/>
      <c r="U20" s="413"/>
      <c r="V20" s="413"/>
      <c r="W20" s="413"/>
      <c r="X20" s="413"/>
      <c r="Y20" s="413"/>
      <c r="Z20" s="413"/>
    </row>
    <row r="21" spans="2:26" ht="15.75" x14ac:dyDescent="0.25">
      <c r="B21" s="83" t="s">
        <v>468</v>
      </c>
      <c r="C21" s="93"/>
      <c r="D21" s="93"/>
      <c r="E21" s="93"/>
      <c r="F21" s="93"/>
      <c r="G21" s="93"/>
      <c r="I21" s="412"/>
      <c r="J21" s="412"/>
      <c r="S21" s="413"/>
      <c r="T21" s="413"/>
      <c r="U21" s="413"/>
      <c r="V21" s="413"/>
      <c r="W21" s="413"/>
      <c r="X21" s="413"/>
      <c r="Y21" s="413"/>
      <c r="Z21" s="413"/>
    </row>
    <row r="22" spans="2:26" x14ac:dyDescent="0.2">
      <c r="B22" s="94"/>
      <c r="C22" s="95"/>
      <c r="D22" s="95"/>
      <c r="E22" s="95"/>
      <c r="F22" s="95"/>
      <c r="G22" s="95"/>
      <c r="I22" s="412"/>
      <c r="J22" s="412"/>
      <c r="S22" s="413"/>
      <c r="T22" s="413"/>
      <c r="U22" s="413"/>
      <c r="V22" s="413"/>
      <c r="W22" s="413"/>
      <c r="X22" s="413"/>
      <c r="Y22" s="413"/>
      <c r="Z22" s="413"/>
    </row>
    <row r="23" spans="2:26" ht="15.75" x14ac:dyDescent="0.2">
      <c r="B23" s="90"/>
      <c r="C23" s="471" t="s">
        <v>9</v>
      </c>
      <c r="D23" s="472"/>
      <c r="E23" s="472"/>
      <c r="F23" s="472"/>
      <c r="G23" s="473"/>
      <c r="I23" s="412"/>
      <c r="J23" s="412"/>
      <c r="S23" s="413"/>
      <c r="T23" s="413"/>
      <c r="U23" s="413"/>
      <c r="V23" s="413"/>
      <c r="W23" s="413"/>
      <c r="X23" s="413"/>
      <c r="Y23" s="413"/>
      <c r="Z23" s="413"/>
    </row>
    <row r="24" spans="2:26" ht="18.75" x14ac:dyDescent="0.2">
      <c r="B24" s="86" t="s">
        <v>91</v>
      </c>
      <c r="C24" s="87" t="s">
        <v>1</v>
      </c>
      <c r="D24" s="87" t="s">
        <v>2</v>
      </c>
      <c r="E24" s="87" t="s">
        <v>10</v>
      </c>
      <c r="F24" s="87" t="s">
        <v>11</v>
      </c>
      <c r="G24" s="88" t="s">
        <v>12</v>
      </c>
      <c r="I24" s="412"/>
      <c r="J24" s="412"/>
      <c r="S24" s="413"/>
      <c r="T24" s="413"/>
      <c r="U24" s="413"/>
      <c r="V24" s="413"/>
      <c r="W24" s="413"/>
      <c r="X24" s="413"/>
      <c r="Y24" s="413"/>
      <c r="Z24" s="413"/>
    </row>
    <row r="25" spans="2:26" s="273" customFormat="1" ht="17.25" customHeight="1" x14ac:dyDescent="0.2">
      <c r="B25" s="89" t="s">
        <v>448</v>
      </c>
      <c r="C25" s="275">
        <v>0</v>
      </c>
      <c r="D25" s="275">
        <v>1.2243647243882829</v>
      </c>
      <c r="E25" s="275">
        <v>3.8553901218219888</v>
      </c>
      <c r="F25" s="275">
        <v>0</v>
      </c>
      <c r="G25" s="275">
        <v>1.4002831891767042</v>
      </c>
      <c r="H25" s="400"/>
      <c r="I25" s="412"/>
      <c r="J25" s="412"/>
      <c r="K25" s="400"/>
      <c r="L25" s="400"/>
      <c r="M25" s="400"/>
      <c r="N25" s="400"/>
      <c r="O25" s="400"/>
      <c r="P25" s="400"/>
      <c r="Q25" s="400"/>
      <c r="R25" s="400"/>
      <c r="S25" s="413"/>
      <c r="T25" s="413"/>
      <c r="U25" s="413"/>
      <c r="V25" s="413"/>
      <c r="W25" s="413"/>
      <c r="X25" s="413"/>
      <c r="Y25" s="413"/>
      <c r="Z25" s="413"/>
    </row>
    <row r="26" spans="2:26" s="273" customFormat="1" ht="17.25" customHeight="1" x14ac:dyDescent="0.2">
      <c r="B26" s="89" t="s">
        <v>533</v>
      </c>
      <c r="C26" s="275">
        <v>0</v>
      </c>
      <c r="D26" s="275">
        <v>1.1316913114953964</v>
      </c>
      <c r="E26" s="275">
        <v>3.6670980137313665</v>
      </c>
      <c r="F26" s="275">
        <v>0</v>
      </c>
      <c r="G26" s="275">
        <v>1.3012164157025539</v>
      </c>
      <c r="H26" s="400"/>
      <c r="I26" s="412"/>
      <c r="J26" s="412"/>
      <c r="K26" s="400"/>
      <c r="L26" s="400"/>
      <c r="M26" s="400"/>
      <c r="N26" s="400"/>
      <c r="O26" s="400"/>
      <c r="P26" s="400"/>
      <c r="Q26" s="400"/>
      <c r="R26" s="400"/>
      <c r="S26" s="413"/>
      <c r="T26" s="413"/>
      <c r="U26" s="413"/>
      <c r="V26" s="413"/>
      <c r="W26" s="413"/>
      <c r="X26" s="413"/>
      <c r="Y26" s="413"/>
      <c r="Z26" s="413"/>
    </row>
    <row r="27" spans="2:26" x14ac:dyDescent="0.2">
      <c r="B27" s="96"/>
      <c r="C27" s="93"/>
      <c r="D27" s="93"/>
      <c r="E27" s="93"/>
      <c r="F27" s="93"/>
      <c r="G27" s="93"/>
      <c r="I27" s="412"/>
      <c r="J27" s="412"/>
      <c r="S27" s="413"/>
      <c r="T27" s="413"/>
      <c r="U27" s="413"/>
      <c r="V27" s="413"/>
      <c r="W27" s="413"/>
      <c r="X27" s="413"/>
      <c r="Y27" s="413"/>
      <c r="Z27" s="413"/>
    </row>
    <row r="28" spans="2:26" ht="14.25" customHeight="1" x14ac:dyDescent="0.2">
      <c r="B28" s="474" t="s">
        <v>92</v>
      </c>
      <c r="C28" s="475"/>
      <c r="I28" s="412"/>
      <c r="J28" s="412"/>
      <c r="S28" s="413"/>
      <c r="T28" s="413"/>
      <c r="U28" s="413"/>
      <c r="V28" s="413"/>
      <c r="W28" s="413"/>
      <c r="X28" s="413"/>
      <c r="Y28" s="413"/>
      <c r="Z28" s="413"/>
    </row>
    <row r="29" spans="2:26" x14ac:dyDescent="0.2">
      <c r="I29" s="412"/>
      <c r="J29" s="412"/>
      <c r="S29" s="413"/>
      <c r="T29" s="413"/>
      <c r="U29" s="413"/>
      <c r="V29" s="413"/>
      <c r="W29" s="413"/>
      <c r="X29" s="413"/>
      <c r="Y29" s="413"/>
      <c r="Z29" s="413"/>
    </row>
    <row r="30" spans="2:26" ht="15.75" x14ac:dyDescent="0.2">
      <c r="B30" s="90"/>
      <c r="C30" s="471" t="s">
        <v>9</v>
      </c>
      <c r="D30" s="472"/>
      <c r="E30" s="472"/>
      <c r="F30" s="472"/>
      <c r="G30" s="473"/>
      <c r="I30" s="412"/>
      <c r="J30" s="412"/>
      <c r="S30" s="413"/>
      <c r="T30" s="413"/>
      <c r="U30" s="413"/>
      <c r="V30" s="413"/>
      <c r="W30" s="413"/>
      <c r="X30" s="413"/>
      <c r="Y30" s="413"/>
      <c r="Z30" s="413"/>
    </row>
    <row r="31" spans="2:26" ht="15.75" x14ac:dyDescent="0.2">
      <c r="B31" s="86" t="s">
        <v>100</v>
      </c>
      <c r="C31" s="87" t="s">
        <v>1</v>
      </c>
      <c r="D31" s="87" t="s">
        <v>2</v>
      </c>
      <c r="E31" s="87" t="s">
        <v>10</v>
      </c>
      <c r="F31" s="87" t="s">
        <v>11</v>
      </c>
      <c r="G31" s="88" t="s">
        <v>12</v>
      </c>
      <c r="I31" s="412"/>
      <c r="J31" s="412"/>
      <c r="S31" s="413"/>
      <c r="T31" s="413"/>
      <c r="U31" s="413"/>
      <c r="V31" s="413"/>
      <c r="W31" s="413"/>
      <c r="X31" s="413"/>
      <c r="Y31" s="413"/>
      <c r="Z31" s="413"/>
    </row>
    <row r="32" spans="2:26" ht="15" x14ac:dyDescent="0.2">
      <c r="B32" s="90" t="s">
        <v>13</v>
      </c>
      <c r="C32" s="275">
        <v>0</v>
      </c>
      <c r="D32" s="275">
        <v>47.695219307540498</v>
      </c>
      <c r="E32" s="275">
        <v>84.809300229906299</v>
      </c>
      <c r="F32" s="275">
        <v>0</v>
      </c>
      <c r="G32" s="275">
        <v>50.176781113923738</v>
      </c>
      <c r="I32" s="412"/>
      <c r="J32" s="412"/>
      <c r="S32" s="413"/>
      <c r="T32" s="413"/>
      <c r="U32" s="413"/>
      <c r="V32" s="413"/>
      <c r="W32" s="413"/>
      <c r="X32" s="413"/>
      <c r="Y32" s="413"/>
      <c r="Z32" s="413"/>
    </row>
    <row r="33" spans="2:26" ht="15" x14ac:dyDescent="0.2">
      <c r="B33" s="90" t="s">
        <v>14</v>
      </c>
      <c r="C33" s="275">
        <v>0</v>
      </c>
      <c r="D33" s="275">
        <v>0.14095385369342639</v>
      </c>
      <c r="E33" s="275">
        <v>0.27812886306133533</v>
      </c>
      <c r="F33" s="275">
        <v>0</v>
      </c>
      <c r="G33" s="275">
        <v>0.15012579748343241</v>
      </c>
      <c r="I33" s="412"/>
      <c r="J33" s="412"/>
      <c r="S33" s="413"/>
      <c r="T33" s="413"/>
      <c r="U33" s="413"/>
      <c r="V33" s="413"/>
      <c r="W33" s="413"/>
      <c r="X33" s="413"/>
      <c r="Y33" s="413"/>
      <c r="Z33" s="413"/>
    </row>
    <row r="34" spans="2:26" x14ac:dyDescent="0.2">
      <c r="I34" s="412"/>
      <c r="J34" s="412"/>
      <c r="S34" s="413"/>
      <c r="T34" s="413"/>
      <c r="U34" s="413"/>
      <c r="V34" s="413"/>
      <c r="W34" s="413"/>
      <c r="X34" s="413"/>
      <c r="Y34" s="413"/>
      <c r="Z34" s="413"/>
    </row>
    <row r="35" spans="2:26" ht="15.75" x14ac:dyDescent="0.25">
      <c r="B35" s="83" t="s">
        <v>93</v>
      </c>
      <c r="I35" s="412"/>
      <c r="J35" s="412"/>
      <c r="S35" s="413"/>
      <c r="T35" s="413"/>
      <c r="U35" s="413"/>
      <c r="V35" s="413"/>
      <c r="W35" s="413"/>
      <c r="X35" s="413"/>
      <c r="Y35" s="413"/>
      <c r="Z35" s="413"/>
    </row>
    <row r="36" spans="2:26" x14ac:dyDescent="0.2">
      <c r="I36" s="412"/>
      <c r="J36" s="412"/>
      <c r="S36" s="413"/>
      <c r="T36" s="413"/>
      <c r="U36" s="413"/>
      <c r="V36" s="413"/>
      <c r="W36" s="413"/>
      <c r="X36" s="413"/>
      <c r="Y36" s="413"/>
      <c r="Z36" s="413"/>
    </row>
    <row r="37" spans="2:26" ht="15" x14ac:dyDescent="0.2">
      <c r="B37" s="90"/>
      <c r="C37" s="88" t="s">
        <v>1</v>
      </c>
      <c r="D37" s="88" t="s">
        <v>2</v>
      </c>
      <c r="E37" s="88" t="s">
        <v>10</v>
      </c>
      <c r="F37" s="88" t="s">
        <v>11</v>
      </c>
      <c r="G37" s="88" t="s">
        <v>12</v>
      </c>
      <c r="I37" s="412"/>
      <c r="J37" s="412"/>
      <c r="S37" s="413"/>
      <c r="T37" s="413"/>
      <c r="U37" s="413"/>
      <c r="V37" s="413"/>
      <c r="W37" s="413"/>
      <c r="X37" s="413"/>
      <c r="Y37" s="413"/>
      <c r="Z37" s="413"/>
    </row>
    <row r="38" spans="2:26" ht="15" x14ac:dyDescent="0.2">
      <c r="B38" s="260" t="s">
        <v>94</v>
      </c>
      <c r="C38" s="276">
        <v>0</v>
      </c>
      <c r="D38" s="276">
        <v>601848</v>
      </c>
      <c r="E38" s="276">
        <v>43298</v>
      </c>
      <c r="F38" s="276">
        <v>0</v>
      </c>
      <c r="G38" s="276">
        <v>645146</v>
      </c>
      <c r="I38" s="412"/>
      <c r="J38" s="412"/>
      <c r="S38" s="413"/>
      <c r="T38" s="413"/>
      <c r="U38" s="413"/>
      <c r="V38" s="413"/>
      <c r="W38" s="413"/>
      <c r="X38" s="413"/>
      <c r="Y38" s="413"/>
      <c r="Z38" s="413"/>
    </row>
    <row r="39" spans="2:26" ht="15" x14ac:dyDescent="0.2">
      <c r="B39" s="260" t="s">
        <v>95</v>
      </c>
      <c r="C39" s="276">
        <v>0</v>
      </c>
      <c r="D39" s="276">
        <v>606136</v>
      </c>
      <c r="E39" s="276">
        <v>43259</v>
      </c>
      <c r="F39" s="276">
        <v>0</v>
      </c>
      <c r="G39" s="276">
        <v>649395</v>
      </c>
      <c r="I39" s="412"/>
      <c r="J39" s="412"/>
      <c r="S39" s="413"/>
      <c r="T39" s="413"/>
      <c r="U39" s="413"/>
      <c r="V39" s="413"/>
      <c r="W39" s="413"/>
      <c r="X39" s="413"/>
      <c r="Y39" s="413"/>
      <c r="Z39" s="413"/>
    </row>
    <row r="40" spans="2:26" ht="15" x14ac:dyDescent="0.2">
      <c r="B40" s="260" t="s">
        <v>96</v>
      </c>
      <c r="C40" s="277">
        <f>(C38+C39)/2</f>
        <v>0</v>
      </c>
      <c r="D40" s="277">
        <v>603992</v>
      </c>
      <c r="E40" s="277">
        <v>43278.5</v>
      </c>
      <c r="F40" s="277">
        <v>0</v>
      </c>
      <c r="G40" s="277">
        <v>647270.5</v>
      </c>
      <c r="I40" s="412"/>
      <c r="J40" s="412"/>
      <c r="S40" s="413"/>
      <c r="T40" s="413"/>
      <c r="U40" s="413"/>
      <c r="V40" s="413"/>
      <c r="W40" s="413"/>
      <c r="X40" s="413"/>
      <c r="Y40" s="413"/>
      <c r="Z40" s="413"/>
    </row>
    <row r="41" spans="2:26" x14ac:dyDescent="0.2">
      <c r="D41" s="325"/>
      <c r="I41" s="412"/>
      <c r="J41" s="412"/>
    </row>
    <row r="42" spans="2:26" x14ac:dyDescent="0.2">
      <c r="B42" s="476" t="s">
        <v>469</v>
      </c>
      <c r="C42" s="477"/>
      <c r="D42" s="477"/>
      <c r="E42" s="477"/>
      <c r="F42" s="477"/>
      <c r="G42" s="478"/>
    </row>
    <row r="43" spans="2:26" x14ac:dyDescent="0.2">
      <c r="B43" s="466" t="s">
        <v>15</v>
      </c>
      <c r="C43" s="469"/>
      <c r="D43" s="469"/>
      <c r="E43" s="469"/>
      <c r="F43" s="469"/>
      <c r="G43" s="470"/>
    </row>
    <row r="44" spans="2:26" x14ac:dyDescent="0.2">
      <c r="B44" s="380"/>
      <c r="C44" s="379"/>
      <c r="D44" s="379"/>
      <c r="E44" s="379"/>
      <c r="F44" s="379"/>
      <c r="G44" s="381"/>
    </row>
    <row r="45" spans="2:26" x14ac:dyDescent="0.2">
      <c r="B45" s="466" t="s">
        <v>16</v>
      </c>
      <c r="C45" s="469"/>
      <c r="D45" s="469"/>
      <c r="E45" s="469"/>
      <c r="F45" s="469"/>
      <c r="G45" s="470"/>
    </row>
    <row r="46" spans="2:26" x14ac:dyDescent="0.2">
      <c r="B46" s="466" t="s">
        <v>266</v>
      </c>
      <c r="C46" s="467"/>
      <c r="D46" s="467"/>
      <c r="E46" s="467"/>
      <c r="F46" s="467"/>
      <c r="G46" s="468"/>
    </row>
    <row r="47" spans="2:26" x14ac:dyDescent="0.2">
      <c r="B47" s="466" t="s">
        <v>97</v>
      </c>
      <c r="C47" s="467"/>
      <c r="D47" s="467"/>
      <c r="E47" s="467"/>
      <c r="F47" s="467"/>
      <c r="G47" s="468"/>
    </row>
    <row r="48" spans="2:26" x14ac:dyDescent="0.2">
      <c r="B48" s="463" t="s">
        <v>470</v>
      </c>
      <c r="C48" s="464"/>
      <c r="D48" s="464"/>
      <c r="E48" s="464"/>
      <c r="F48" s="464"/>
      <c r="G48" s="465"/>
    </row>
  </sheetData>
  <mergeCells count="11">
    <mergeCell ref="B48:G48"/>
    <mergeCell ref="B46:G46"/>
    <mergeCell ref="B45:G45"/>
    <mergeCell ref="B47:G47"/>
    <mergeCell ref="C9:G9"/>
    <mergeCell ref="C16:G16"/>
    <mergeCell ref="C23:G23"/>
    <mergeCell ref="B28:C28"/>
    <mergeCell ref="C30:G30"/>
    <mergeCell ref="B42:G42"/>
    <mergeCell ref="B43:G43"/>
  </mergeCells>
  <phoneticPr fontId="23" type="noConversion"/>
  <pageMargins left="0.74803149606299213" right="0.74803149606299213" top="0.98425196850393704" bottom="0.98425196850393704" header="0.51181102362204722" footer="0.51181102362204722"/>
  <pageSetup paperSize="8"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1"/>
  <sheetViews>
    <sheetView view="pageBreakPreview" zoomScaleNormal="85" zoomScaleSheetLayoutView="85" workbookViewId="0">
      <selection activeCell="H1" sqref="H1"/>
    </sheetView>
  </sheetViews>
  <sheetFormatPr defaultColWidth="8.85546875" defaultRowHeight="12.75" x14ac:dyDescent="0.2"/>
  <cols>
    <col min="1" max="1" width="12.85546875" style="81" customWidth="1"/>
    <col min="2" max="2" width="44.42578125" style="81" customWidth="1"/>
    <col min="3" max="3" width="24" style="81" customWidth="1"/>
    <col min="4" max="4" width="15.28515625" style="81" customWidth="1"/>
    <col min="5" max="5" width="16.5703125" style="81" customWidth="1"/>
    <col min="6" max="6" width="14.28515625" style="81" customWidth="1"/>
    <col min="7" max="7" width="14.7109375" style="81" customWidth="1"/>
    <col min="8" max="8" width="21.7109375" style="81" customWidth="1"/>
    <col min="9" max="16384" width="8.85546875" style="81"/>
  </cols>
  <sheetData>
    <row r="1" spans="2:8" ht="20.25" x14ac:dyDescent="0.3">
      <c r="B1" s="80" t="str">
        <f>Cover!C22</f>
        <v>United Energy Distribution Pty Limited</v>
      </c>
      <c r="E1" s="97"/>
    </row>
    <row r="2" spans="2:8" ht="20.25" x14ac:dyDescent="0.3">
      <c r="B2" s="80" t="s">
        <v>245</v>
      </c>
      <c r="E2" s="97"/>
    </row>
    <row r="3" spans="2:8" ht="20.25" x14ac:dyDescent="0.3">
      <c r="B3" s="82">
        <v>2013</v>
      </c>
      <c r="E3" s="97"/>
    </row>
    <row r="4" spans="2:8" ht="18" x14ac:dyDescent="0.25">
      <c r="B4" s="129" t="s">
        <v>0</v>
      </c>
      <c r="C4" s="255"/>
      <c r="D4" s="255"/>
      <c r="E4" s="97"/>
      <c r="F4" s="255"/>
      <c r="G4" s="255"/>
      <c r="H4" s="255"/>
    </row>
    <row r="5" spans="2:8" x14ac:dyDescent="0.2">
      <c r="C5" s="255"/>
      <c r="D5" s="255"/>
      <c r="E5" s="97"/>
      <c r="F5" s="255"/>
      <c r="G5" s="255"/>
      <c r="H5" s="255"/>
    </row>
    <row r="6" spans="2:8" ht="15.75" x14ac:dyDescent="0.25">
      <c r="B6" s="83" t="s">
        <v>3</v>
      </c>
      <c r="C6" s="255"/>
      <c r="D6" s="255"/>
      <c r="E6" s="97"/>
      <c r="F6" s="255"/>
      <c r="G6" s="255"/>
      <c r="H6" s="255"/>
    </row>
    <row r="7" spans="2:8" ht="15.75" x14ac:dyDescent="0.25">
      <c r="B7" s="83"/>
      <c r="C7" s="83"/>
      <c r="D7" s="84"/>
    </row>
    <row r="8" spans="2:8" ht="25.5" x14ac:dyDescent="0.2">
      <c r="B8" s="98" t="s">
        <v>17</v>
      </c>
      <c r="C8" s="98" t="s">
        <v>448</v>
      </c>
      <c r="D8" s="98" t="s">
        <v>455</v>
      </c>
    </row>
    <row r="9" spans="2:8" ht="15" x14ac:dyDescent="0.2">
      <c r="B9" s="90" t="s">
        <v>218</v>
      </c>
      <c r="C9" s="404">
        <v>285910</v>
      </c>
      <c r="D9" s="404">
        <v>234156</v>
      </c>
    </row>
    <row r="10" spans="2:8" ht="30" x14ac:dyDescent="0.2">
      <c r="B10" s="90" t="s">
        <v>18</v>
      </c>
      <c r="C10" s="404">
        <v>89637</v>
      </c>
      <c r="D10" s="404">
        <v>88122</v>
      </c>
    </row>
    <row r="11" spans="2:8" ht="30" x14ac:dyDescent="0.2">
      <c r="B11" s="90" t="s">
        <v>19</v>
      </c>
      <c r="C11" s="409">
        <v>0.52377947234639322</v>
      </c>
      <c r="D11" s="409">
        <v>0.60840507867247529</v>
      </c>
    </row>
    <row r="12" spans="2:8" ht="15" x14ac:dyDescent="0.2">
      <c r="B12" s="99"/>
      <c r="C12" s="100"/>
      <c r="D12" s="101"/>
    </row>
    <row r="13" spans="2:8" x14ac:dyDescent="0.2">
      <c r="B13" s="195" t="s">
        <v>287</v>
      </c>
      <c r="C13" s="196"/>
      <c r="D13" s="197"/>
      <c r="E13" s="198"/>
      <c r="F13" s="198"/>
      <c r="G13" s="199"/>
    </row>
    <row r="14" spans="2:8" x14ac:dyDescent="0.2">
      <c r="B14" s="209" t="s">
        <v>460</v>
      </c>
      <c r="C14" s="200"/>
      <c r="D14" s="201"/>
      <c r="E14" s="202"/>
      <c r="F14" s="202"/>
      <c r="G14" s="203"/>
    </row>
    <row r="15" spans="2:8" x14ac:dyDescent="0.2">
      <c r="B15" s="204"/>
      <c r="C15" s="205"/>
      <c r="D15" s="206"/>
      <c r="E15" s="207"/>
      <c r="F15" s="207"/>
      <c r="G15" s="208"/>
    </row>
    <row r="16" spans="2:8" ht="15" x14ac:dyDescent="0.2">
      <c r="B16" s="99"/>
      <c r="C16" s="100"/>
      <c r="D16" s="101"/>
    </row>
    <row r="17" spans="2:8" ht="15.75" x14ac:dyDescent="0.25">
      <c r="B17" s="83" t="s">
        <v>4</v>
      </c>
      <c r="C17" s="360"/>
      <c r="D17" s="103"/>
      <c r="E17" s="104"/>
      <c r="F17" s="104"/>
      <c r="G17" s="255"/>
      <c r="H17" s="255"/>
    </row>
    <row r="18" spans="2:8" ht="15.75" x14ac:dyDescent="0.25">
      <c r="B18" s="83"/>
      <c r="C18" s="102"/>
      <c r="D18" s="103"/>
      <c r="E18" s="104"/>
      <c r="F18" s="104"/>
    </row>
    <row r="19" spans="2:8" x14ac:dyDescent="0.2">
      <c r="B19" s="479" t="s">
        <v>239</v>
      </c>
      <c r="C19" s="480"/>
      <c r="D19" s="105"/>
      <c r="E19" s="105"/>
      <c r="F19" s="105"/>
      <c r="G19" s="106"/>
    </row>
    <row r="20" spans="2:8" ht="15.75" x14ac:dyDescent="0.25">
      <c r="B20" s="83"/>
      <c r="C20" s="102"/>
      <c r="D20" s="103"/>
      <c r="E20" s="104"/>
      <c r="F20" s="104"/>
    </row>
    <row r="21" spans="2:8" x14ac:dyDescent="0.2">
      <c r="B21" s="98" t="s">
        <v>20</v>
      </c>
      <c r="C21" s="98" t="s">
        <v>448</v>
      </c>
      <c r="D21" s="107"/>
      <c r="E21" s="104"/>
      <c r="F21" s="104"/>
    </row>
    <row r="22" spans="2:8" ht="15" x14ac:dyDescent="0.2">
      <c r="B22" s="90" t="s">
        <v>21</v>
      </c>
      <c r="C22" s="404">
        <v>10741</v>
      </c>
      <c r="D22" s="107"/>
      <c r="E22" s="104"/>
      <c r="F22" s="104"/>
    </row>
    <row r="23" spans="2:8" ht="30" x14ac:dyDescent="0.2">
      <c r="B23" s="90" t="s">
        <v>22</v>
      </c>
      <c r="C23" s="404">
        <v>260</v>
      </c>
      <c r="D23" s="84"/>
    </row>
    <row r="24" spans="2:8" ht="30" x14ac:dyDescent="0.2">
      <c r="B24" s="90" t="s">
        <v>23</v>
      </c>
      <c r="C24" s="409">
        <f>C23/C22</f>
        <v>2.4206312261428171E-2</v>
      </c>
      <c r="D24" s="84"/>
    </row>
    <row r="25" spans="2:8" ht="15" x14ac:dyDescent="0.2">
      <c r="B25" s="99"/>
      <c r="C25" s="100"/>
      <c r="D25" s="84"/>
    </row>
    <row r="26" spans="2:8" ht="15.75" x14ac:dyDescent="0.25">
      <c r="B26" s="354" t="s">
        <v>5</v>
      </c>
      <c r="C26" s="194"/>
      <c r="D26" s="102"/>
      <c r="E26" s="255"/>
      <c r="F26" s="255"/>
      <c r="G26" s="255"/>
      <c r="H26" s="255"/>
    </row>
    <row r="27" spans="2:8" ht="15.75" x14ac:dyDescent="0.25">
      <c r="B27" s="194"/>
      <c r="C27" s="194"/>
      <c r="D27" s="102"/>
    </row>
    <row r="28" spans="2:8" s="84" customFormat="1" x14ac:dyDescent="0.2">
      <c r="B28" s="195" t="s">
        <v>287</v>
      </c>
      <c r="C28" s="196"/>
      <c r="D28" s="197"/>
      <c r="E28" s="198"/>
      <c r="F28" s="198"/>
      <c r="G28" s="199"/>
    </row>
    <row r="29" spans="2:8" s="84" customFormat="1" x14ac:dyDescent="0.2">
      <c r="B29" s="204" t="s">
        <v>524</v>
      </c>
      <c r="C29" s="205"/>
      <c r="D29" s="206"/>
      <c r="E29" s="207"/>
      <c r="F29" s="207"/>
      <c r="G29" s="208"/>
    </row>
    <row r="30" spans="2:8" ht="15.75" x14ac:dyDescent="0.25">
      <c r="B30" s="108"/>
      <c r="C30" s="109"/>
      <c r="D30" s="102"/>
    </row>
    <row r="31" spans="2:8" x14ac:dyDescent="0.2">
      <c r="B31" s="98" t="s">
        <v>24</v>
      </c>
      <c r="C31" s="98" t="s">
        <v>448</v>
      </c>
      <c r="D31" s="84"/>
    </row>
    <row r="32" spans="2:8" ht="15" x14ac:dyDescent="0.2">
      <c r="B32" s="90" t="s">
        <v>25</v>
      </c>
      <c r="C32" s="404">
        <v>118739</v>
      </c>
      <c r="D32" s="84"/>
    </row>
    <row r="33" spans="2:8" ht="15" x14ac:dyDescent="0.2">
      <c r="B33" s="90" t="s">
        <v>26</v>
      </c>
      <c r="C33" s="404">
        <v>6064</v>
      </c>
      <c r="D33" s="325"/>
    </row>
    <row r="34" spans="2:8" ht="75" x14ac:dyDescent="0.2">
      <c r="B34" s="90" t="s">
        <v>267</v>
      </c>
      <c r="C34" s="404">
        <v>11</v>
      </c>
      <c r="D34" s="84"/>
    </row>
    <row r="35" spans="2:8" ht="45" x14ac:dyDescent="0.2">
      <c r="B35" s="261" t="s">
        <v>456</v>
      </c>
      <c r="C35" s="404">
        <f>C34</f>
        <v>11</v>
      </c>
      <c r="D35" s="84"/>
    </row>
    <row r="36" spans="2:8" ht="45" x14ac:dyDescent="0.2">
      <c r="B36" s="261" t="s">
        <v>457</v>
      </c>
      <c r="C36" s="409">
        <f>C35/C33</f>
        <v>1.8139841688654353E-3</v>
      </c>
      <c r="D36" s="84"/>
    </row>
    <row r="37" spans="2:8" x14ac:dyDescent="0.2">
      <c r="B37" s="110"/>
      <c r="C37" s="111"/>
      <c r="D37" s="84"/>
    </row>
    <row r="39" spans="2:8" ht="15.75" x14ac:dyDescent="0.25">
      <c r="B39" s="74" t="s">
        <v>461</v>
      </c>
      <c r="C39"/>
      <c r="D39" s="255"/>
      <c r="E39" s="255"/>
      <c r="F39" s="255"/>
      <c r="G39" s="255"/>
      <c r="H39" s="255"/>
    </row>
    <row r="40" spans="2:8" x14ac:dyDescent="0.2">
      <c r="B40"/>
      <c r="C40"/>
      <c r="D40"/>
      <c r="E40"/>
      <c r="F40"/>
      <c r="G40"/>
      <c r="H40"/>
    </row>
    <row r="41" spans="2:8" x14ac:dyDescent="0.2">
      <c r="B41" s="481" t="s">
        <v>58</v>
      </c>
      <c r="C41" s="482"/>
      <c r="D41" s="482"/>
      <c r="E41" s="482"/>
      <c r="F41" s="482"/>
      <c r="G41" s="483"/>
      <c r="H41" s="79"/>
    </row>
    <row r="42" spans="2:8" x14ac:dyDescent="0.2">
      <c r="B42" s="484" t="s">
        <v>75</v>
      </c>
      <c r="C42" s="485"/>
      <c r="D42" s="485"/>
      <c r="E42" s="485"/>
      <c r="F42" s="485"/>
      <c r="G42" s="486"/>
      <c r="H42" s="406">
        <v>4267</v>
      </c>
    </row>
    <row r="43" spans="2:8" x14ac:dyDescent="0.2">
      <c r="B43" s="484" t="s">
        <v>76</v>
      </c>
      <c r="C43" s="485"/>
      <c r="D43" s="485"/>
      <c r="E43" s="485"/>
      <c r="F43" s="485"/>
      <c r="G43" s="486"/>
      <c r="H43" s="406">
        <v>5</v>
      </c>
    </row>
    <row r="44" spans="2:8" x14ac:dyDescent="0.2">
      <c r="B44" s="484" t="s">
        <v>74</v>
      </c>
      <c r="C44" s="485"/>
      <c r="D44" s="485"/>
      <c r="E44" s="485"/>
      <c r="F44" s="485"/>
      <c r="G44" s="486"/>
      <c r="H44" s="406">
        <v>5</v>
      </c>
    </row>
    <row r="45" spans="2:8" x14ac:dyDescent="0.2">
      <c r="B45" s="484" t="s">
        <v>87</v>
      </c>
      <c r="C45" s="485"/>
      <c r="D45" s="485"/>
      <c r="E45" s="485"/>
      <c r="F45" s="485"/>
      <c r="G45" s="486"/>
      <c r="H45" s="407">
        <v>100</v>
      </c>
    </row>
    <row r="46" spans="2:8" x14ac:dyDescent="0.2">
      <c r="B46" s="481" t="s">
        <v>59</v>
      </c>
      <c r="C46" s="482"/>
      <c r="D46" s="482"/>
      <c r="E46" s="482"/>
      <c r="F46" s="482"/>
      <c r="G46" s="483"/>
      <c r="H46" s="79"/>
    </row>
    <row r="47" spans="2:8" x14ac:dyDescent="0.2">
      <c r="B47" s="484" t="s">
        <v>45</v>
      </c>
      <c r="C47" s="485"/>
      <c r="D47" s="485"/>
      <c r="E47" s="485"/>
      <c r="F47" s="485"/>
      <c r="G47" s="486"/>
      <c r="H47" s="406">
        <v>10741</v>
      </c>
    </row>
    <row r="48" spans="2:8" x14ac:dyDescent="0.2">
      <c r="B48" s="484" t="s">
        <v>46</v>
      </c>
      <c r="C48" s="485"/>
      <c r="D48" s="485"/>
      <c r="E48" s="485"/>
      <c r="F48" s="485"/>
      <c r="G48" s="486"/>
      <c r="H48" s="406">
        <v>260</v>
      </c>
    </row>
    <row r="49" spans="2:8" x14ac:dyDescent="0.2">
      <c r="B49" s="484" t="s">
        <v>72</v>
      </c>
      <c r="C49" s="485"/>
      <c r="D49" s="485"/>
      <c r="E49" s="485"/>
      <c r="F49" s="485"/>
      <c r="G49" s="486"/>
      <c r="H49" s="406">
        <v>222</v>
      </c>
    </row>
    <row r="50" spans="2:8" x14ac:dyDescent="0.2">
      <c r="B50" s="484" t="s">
        <v>85</v>
      </c>
      <c r="C50" s="485"/>
      <c r="D50" s="485"/>
      <c r="E50" s="485"/>
      <c r="F50" s="485"/>
      <c r="G50" s="486"/>
      <c r="H50" s="405">
        <v>24250</v>
      </c>
    </row>
    <row r="51" spans="2:8" x14ac:dyDescent="0.2">
      <c r="B51" s="484" t="s">
        <v>73</v>
      </c>
      <c r="C51" s="485"/>
      <c r="D51" s="485"/>
      <c r="E51" s="485"/>
      <c r="F51" s="485"/>
      <c r="G51" s="486"/>
      <c r="H51" s="406">
        <v>38</v>
      </c>
    </row>
    <row r="52" spans="2:8" x14ac:dyDescent="0.2">
      <c r="B52" s="484" t="s">
        <v>86</v>
      </c>
      <c r="C52" s="485"/>
      <c r="D52" s="485"/>
      <c r="E52" s="485"/>
      <c r="F52" s="485"/>
      <c r="G52" s="486"/>
      <c r="H52" s="405">
        <v>9500</v>
      </c>
    </row>
    <row r="53" spans="2:8" x14ac:dyDescent="0.2">
      <c r="B53" s="481" t="s">
        <v>60</v>
      </c>
      <c r="C53" s="482"/>
      <c r="D53" s="482"/>
      <c r="E53" s="482"/>
      <c r="F53" s="482"/>
      <c r="G53" s="483"/>
      <c r="H53" s="79"/>
    </row>
    <row r="54" spans="2:8" x14ac:dyDescent="0.2">
      <c r="B54" s="487" t="s">
        <v>64</v>
      </c>
      <c r="C54" s="488"/>
      <c r="D54" s="488"/>
      <c r="E54" s="488"/>
      <c r="F54" s="488"/>
      <c r="G54" s="489"/>
      <c r="H54" s="408">
        <v>1817</v>
      </c>
    </row>
    <row r="55" spans="2:8" x14ac:dyDescent="0.2">
      <c r="B55" s="487" t="s">
        <v>77</v>
      </c>
      <c r="C55" s="488"/>
      <c r="D55" s="488"/>
      <c r="E55" s="488"/>
      <c r="F55" s="488"/>
      <c r="G55" s="489"/>
      <c r="H55" s="405">
        <v>181700</v>
      </c>
    </row>
    <row r="56" spans="2:8" x14ac:dyDescent="0.2">
      <c r="B56" s="487" t="s">
        <v>65</v>
      </c>
      <c r="C56" s="488"/>
      <c r="D56" s="488"/>
      <c r="E56" s="488"/>
      <c r="F56" s="488"/>
      <c r="G56" s="489"/>
      <c r="H56" s="408">
        <v>593</v>
      </c>
    </row>
    <row r="57" spans="2:8" x14ac:dyDescent="0.2">
      <c r="B57" s="487" t="s">
        <v>78</v>
      </c>
      <c r="C57" s="488"/>
      <c r="D57" s="488"/>
      <c r="E57" s="488"/>
      <c r="F57" s="488"/>
      <c r="G57" s="489"/>
      <c r="H57" s="405">
        <v>88950</v>
      </c>
    </row>
    <row r="58" spans="2:8" x14ac:dyDescent="0.2">
      <c r="B58" s="487" t="s">
        <v>66</v>
      </c>
      <c r="C58" s="488"/>
      <c r="D58" s="488"/>
      <c r="E58" s="488"/>
      <c r="F58" s="488"/>
      <c r="G58" s="489"/>
      <c r="H58" s="408">
        <v>43</v>
      </c>
    </row>
    <row r="59" spans="2:8" x14ac:dyDescent="0.2">
      <c r="B59" s="487" t="s">
        <v>79</v>
      </c>
      <c r="C59" s="488"/>
      <c r="D59" s="488"/>
      <c r="E59" s="488"/>
      <c r="F59" s="488"/>
      <c r="G59" s="489"/>
      <c r="H59" s="405">
        <v>12900</v>
      </c>
    </row>
    <row r="60" spans="2:8" x14ac:dyDescent="0.2">
      <c r="B60" s="487" t="s">
        <v>67</v>
      </c>
      <c r="C60" s="488"/>
      <c r="D60" s="488"/>
      <c r="E60" s="488"/>
      <c r="F60" s="488"/>
      <c r="G60" s="489"/>
      <c r="H60" s="405">
        <v>114</v>
      </c>
    </row>
    <row r="61" spans="2:8" x14ac:dyDescent="0.2">
      <c r="B61" s="487" t="s">
        <v>80</v>
      </c>
      <c r="C61" s="488"/>
      <c r="D61" s="488"/>
      <c r="E61" s="488"/>
      <c r="F61" s="488"/>
      <c r="G61" s="489"/>
      <c r="H61" s="405">
        <v>11400</v>
      </c>
    </row>
    <row r="62" spans="2:8" x14ac:dyDescent="0.2">
      <c r="B62" s="487" t="s">
        <v>68</v>
      </c>
      <c r="C62" s="488"/>
      <c r="D62" s="488"/>
      <c r="E62" s="488"/>
      <c r="F62" s="488"/>
      <c r="G62" s="489"/>
      <c r="H62" s="408">
        <v>0</v>
      </c>
    </row>
    <row r="63" spans="2:8" x14ac:dyDescent="0.2">
      <c r="B63" s="487" t="s">
        <v>81</v>
      </c>
      <c r="C63" s="488"/>
      <c r="D63" s="488"/>
      <c r="E63" s="488"/>
      <c r="F63" s="488"/>
      <c r="G63" s="489"/>
      <c r="H63" s="279">
        <v>0</v>
      </c>
    </row>
    <row r="64" spans="2:8" x14ac:dyDescent="0.2">
      <c r="B64" s="487" t="s">
        <v>69</v>
      </c>
      <c r="C64" s="488"/>
      <c r="D64" s="488"/>
      <c r="E64" s="488"/>
      <c r="F64" s="488"/>
      <c r="G64" s="489"/>
      <c r="H64" s="278">
        <v>0</v>
      </c>
    </row>
    <row r="65" spans="2:8" x14ac:dyDescent="0.2">
      <c r="B65" s="487" t="s">
        <v>82</v>
      </c>
      <c r="C65" s="488"/>
      <c r="D65" s="488"/>
      <c r="E65" s="488"/>
      <c r="F65" s="488"/>
      <c r="G65" s="489"/>
      <c r="H65" s="279">
        <v>0</v>
      </c>
    </row>
    <row r="66" spans="2:8" x14ac:dyDescent="0.2">
      <c r="B66" s="487" t="s">
        <v>70</v>
      </c>
      <c r="C66" s="488"/>
      <c r="D66" s="488"/>
      <c r="E66" s="488"/>
      <c r="F66" s="488"/>
      <c r="G66" s="489"/>
      <c r="H66" s="278">
        <v>0</v>
      </c>
    </row>
    <row r="67" spans="2:8" x14ac:dyDescent="0.2">
      <c r="B67" s="487" t="s">
        <v>83</v>
      </c>
      <c r="C67" s="488"/>
      <c r="D67" s="488"/>
      <c r="E67" s="488"/>
      <c r="F67" s="488"/>
      <c r="G67" s="489"/>
      <c r="H67" s="279">
        <v>0</v>
      </c>
    </row>
    <row r="68" spans="2:8" x14ac:dyDescent="0.2">
      <c r="B68" s="487" t="s">
        <v>71</v>
      </c>
      <c r="C68" s="488"/>
      <c r="D68" s="488"/>
      <c r="E68" s="488"/>
      <c r="F68" s="488"/>
      <c r="G68" s="489"/>
      <c r="H68" s="278">
        <v>0</v>
      </c>
    </row>
    <row r="69" spans="2:8" x14ac:dyDescent="0.2">
      <c r="B69" s="487" t="s">
        <v>84</v>
      </c>
      <c r="C69" s="488"/>
      <c r="D69" s="488"/>
      <c r="E69" s="488"/>
      <c r="F69" s="488"/>
      <c r="G69" s="489"/>
      <c r="H69" s="279">
        <v>0</v>
      </c>
    </row>
    <row r="70" spans="2:8" x14ac:dyDescent="0.2">
      <c r="B70" s="481" t="s">
        <v>61</v>
      </c>
      <c r="C70" s="482"/>
      <c r="D70" s="482"/>
      <c r="E70" s="482"/>
      <c r="F70" s="482"/>
      <c r="G70" s="483"/>
      <c r="H70" s="79"/>
    </row>
    <row r="71" spans="2:8" x14ac:dyDescent="0.2">
      <c r="B71" s="484" t="s">
        <v>61</v>
      </c>
      <c r="C71" s="485"/>
      <c r="D71" s="485"/>
      <c r="E71" s="485"/>
      <c r="F71" s="485"/>
      <c r="G71" s="486"/>
      <c r="H71" s="278">
        <v>118739</v>
      </c>
    </row>
    <row r="72" spans="2:8" x14ac:dyDescent="0.2">
      <c r="B72" s="484" t="s">
        <v>62</v>
      </c>
      <c r="C72" s="485"/>
      <c r="D72" s="485"/>
      <c r="E72" s="485"/>
      <c r="F72" s="485"/>
      <c r="G72" s="486"/>
      <c r="H72" s="278">
        <v>6064</v>
      </c>
    </row>
    <row r="73" spans="2:8" x14ac:dyDescent="0.2">
      <c r="B73" s="484" t="s">
        <v>63</v>
      </c>
      <c r="C73" s="485"/>
      <c r="D73" s="485"/>
      <c r="E73" s="485"/>
      <c r="F73" s="485"/>
      <c r="G73" s="486"/>
      <c r="H73" s="278">
        <v>364</v>
      </c>
    </row>
    <row r="74" spans="2:8" x14ac:dyDescent="0.2">
      <c r="B74" s="484" t="s">
        <v>462</v>
      </c>
      <c r="C74" s="485"/>
      <c r="D74" s="485"/>
      <c r="E74" s="485"/>
      <c r="F74" s="485"/>
      <c r="G74" s="486"/>
      <c r="H74" s="278">
        <v>11</v>
      </c>
    </row>
    <row r="75" spans="2:8" x14ac:dyDescent="0.2">
      <c r="B75" s="493" t="s">
        <v>458</v>
      </c>
      <c r="C75" s="494"/>
      <c r="D75" s="494"/>
      <c r="E75" s="494"/>
      <c r="F75" s="494"/>
      <c r="G75" s="495"/>
      <c r="H75" s="278">
        <v>12.33</v>
      </c>
    </row>
    <row r="76" spans="2:8" x14ac:dyDescent="0.2">
      <c r="B76" s="484" t="s">
        <v>89</v>
      </c>
      <c r="C76" s="485"/>
      <c r="D76" s="485"/>
      <c r="E76" s="485"/>
      <c r="F76" s="485"/>
      <c r="G76" s="486"/>
      <c r="H76" s="278">
        <v>11</v>
      </c>
    </row>
    <row r="77" spans="2:8" x14ac:dyDescent="0.2">
      <c r="B77" s="484" t="s">
        <v>88</v>
      </c>
      <c r="C77" s="485"/>
      <c r="D77" s="485"/>
      <c r="E77" s="485"/>
      <c r="F77" s="485"/>
      <c r="G77" s="486"/>
      <c r="H77" s="279">
        <v>110</v>
      </c>
    </row>
    <row r="78" spans="2:8" x14ac:dyDescent="0.2">
      <c r="B78" s="481" t="s">
        <v>101</v>
      </c>
      <c r="C78" s="482"/>
      <c r="D78" s="482"/>
      <c r="E78" s="482"/>
      <c r="F78" s="482"/>
      <c r="G78" s="483"/>
      <c r="H78" s="79"/>
    </row>
    <row r="79" spans="2:8" x14ac:dyDescent="0.2">
      <c r="B79" s="484" t="s">
        <v>459</v>
      </c>
      <c r="C79" s="485"/>
      <c r="D79" s="485"/>
      <c r="E79" s="485"/>
      <c r="F79" s="485"/>
      <c r="G79" s="486"/>
      <c r="H79" s="278">
        <v>0</v>
      </c>
    </row>
    <row r="80" spans="2:8" x14ac:dyDescent="0.2">
      <c r="B80" s="490" t="s">
        <v>90</v>
      </c>
      <c r="C80" s="491"/>
      <c r="D80" s="491"/>
      <c r="E80" s="491"/>
      <c r="F80" s="491"/>
      <c r="G80" s="492"/>
      <c r="H80" s="405">
        <f>SUM(H45,H50,H52,H55,H57,H59,H61,H63,H65,H67,H69,H77)</f>
        <v>328910</v>
      </c>
    </row>
    <row r="81" spans="2:8" x14ac:dyDescent="0.2">
      <c r="B81"/>
      <c r="C81"/>
      <c r="D81"/>
      <c r="E81"/>
      <c r="F81"/>
      <c r="G81"/>
      <c r="H81"/>
    </row>
  </sheetData>
  <mergeCells count="41">
    <mergeCell ref="B71:G71"/>
    <mergeCell ref="B72:G72"/>
    <mergeCell ref="B73:G73"/>
    <mergeCell ref="B80:G80"/>
    <mergeCell ref="B74:G74"/>
    <mergeCell ref="B75:G75"/>
    <mergeCell ref="B76:G76"/>
    <mergeCell ref="B77:G77"/>
    <mergeCell ref="B78:G78"/>
    <mergeCell ref="B79:G79"/>
    <mergeCell ref="B70:G70"/>
    <mergeCell ref="B59:G59"/>
    <mergeCell ref="B60:G60"/>
    <mergeCell ref="B61:G61"/>
    <mergeCell ref="B62:G62"/>
    <mergeCell ref="B63:G63"/>
    <mergeCell ref="B64:G64"/>
    <mergeCell ref="B65:G65"/>
    <mergeCell ref="B66:G66"/>
    <mergeCell ref="B67:G67"/>
    <mergeCell ref="B68:G68"/>
    <mergeCell ref="B69:G69"/>
    <mergeCell ref="B58:G58"/>
    <mergeCell ref="B47:G47"/>
    <mergeCell ref="B48:G48"/>
    <mergeCell ref="B49:G49"/>
    <mergeCell ref="B50:G50"/>
    <mergeCell ref="B51:G51"/>
    <mergeCell ref="B52:G52"/>
    <mergeCell ref="B53:G53"/>
    <mergeCell ref="B54:G54"/>
    <mergeCell ref="B55:G55"/>
    <mergeCell ref="B56:G56"/>
    <mergeCell ref="B57:G57"/>
    <mergeCell ref="B19:C19"/>
    <mergeCell ref="B46:G46"/>
    <mergeCell ref="B41:G41"/>
    <mergeCell ref="B42:G42"/>
    <mergeCell ref="B43:G43"/>
    <mergeCell ref="B44:G44"/>
    <mergeCell ref="B45:G45"/>
  </mergeCells>
  <pageMargins left="0.74803149606299213" right="0.74803149606299213" top="0.98425196850393704" bottom="0.98425196850393704" header="0.51181102362204722" footer="0.51181102362204722"/>
  <pageSetup paperSize="8" scale="81" orientation="portrait" r:id="rId1"/>
  <headerFooter alignWithMargins="0"/>
  <rowBreaks count="1" manualBreakCount="1">
    <brk id="3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76"/>
  <sheetViews>
    <sheetView view="pageBreakPreview" zoomScaleNormal="100" workbookViewId="0">
      <selection activeCell="B6" sqref="B6:AJ6"/>
    </sheetView>
  </sheetViews>
  <sheetFormatPr defaultRowHeight="12.75" x14ac:dyDescent="0.2"/>
  <cols>
    <col min="1" max="1" width="9.140625" style="254"/>
    <col min="2" max="2" width="10.7109375" style="254" customWidth="1"/>
    <col min="3" max="4" width="10.7109375" style="282" hidden="1" customWidth="1"/>
    <col min="5" max="6" width="10.7109375" style="282" customWidth="1"/>
    <col min="7" max="8" width="10.7109375" style="282" hidden="1" customWidth="1"/>
    <col min="9" max="12" width="10.7109375" style="282" customWidth="1"/>
    <col min="13" max="14" width="10.7109375" style="282" hidden="1" customWidth="1"/>
    <col min="15" max="16" width="10.7109375" style="282" customWidth="1"/>
    <col min="17" max="18" width="10.7109375" style="282" hidden="1" customWidth="1"/>
    <col min="19" max="22" width="10.7109375" style="282" customWidth="1"/>
    <col min="23" max="24" width="10.7109375" style="282" hidden="1" customWidth="1"/>
    <col min="25" max="26" width="10.7109375" style="282" customWidth="1"/>
    <col min="27" max="28" width="10.7109375" style="282" hidden="1" customWidth="1"/>
    <col min="29" max="32" width="10.7109375" style="282" customWidth="1"/>
    <col min="33" max="34" width="10.7109375" style="286" customWidth="1"/>
    <col min="35" max="36" width="10.7109375" style="254" customWidth="1"/>
    <col min="37" max="16384" width="9.140625" style="254"/>
  </cols>
  <sheetData>
    <row r="1" spans="1:37" ht="20.25" x14ac:dyDescent="0.3">
      <c r="B1" s="75" t="str">
        <f>Cover!C22</f>
        <v>United Energy Distribution Pty Limited</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row>
    <row r="2" spans="1:37" ht="20.25" x14ac:dyDescent="0.3">
      <c r="B2" s="80" t="s">
        <v>246</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row>
    <row r="3" spans="1:37" ht="20.25" x14ac:dyDescent="0.3">
      <c r="B3" s="76">
        <v>2013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7" ht="20.25" x14ac:dyDescent="0.3">
      <c r="B4" s="423" t="s">
        <v>247</v>
      </c>
      <c r="C4" s="424"/>
      <c r="D4" s="424"/>
      <c r="E4" s="425"/>
      <c r="F4" s="426"/>
      <c r="G4" s="427"/>
      <c r="H4" s="428"/>
      <c r="I4" s="429"/>
      <c r="J4" s="430"/>
      <c r="K4" s="430"/>
      <c r="L4" s="430"/>
      <c r="M4" s="430"/>
      <c r="N4" s="430"/>
      <c r="O4" s="430"/>
      <c r="P4" s="431"/>
      <c r="Q4" s="280"/>
      <c r="R4" s="280"/>
      <c r="S4" s="280"/>
      <c r="T4" s="280"/>
      <c r="U4" s="280"/>
      <c r="V4" s="280"/>
      <c r="W4" s="280"/>
      <c r="X4" s="280"/>
      <c r="Y4" s="280"/>
      <c r="Z4" s="280"/>
      <c r="AA4" s="280"/>
      <c r="AB4" s="280"/>
      <c r="AC4" s="280"/>
      <c r="AD4" s="280"/>
      <c r="AE4" s="280"/>
      <c r="AF4" s="280"/>
    </row>
    <row r="5" spans="1:37" ht="20.25" x14ac:dyDescent="0.3">
      <c r="B5" s="75"/>
      <c r="C5" s="280"/>
      <c r="D5" s="280"/>
      <c r="E5" s="332"/>
      <c r="F5" s="280"/>
      <c r="G5" s="357"/>
      <c r="H5" s="358"/>
      <c r="I5" s="359"/>
      <c r="J5" s="280"/>
      <c r="K5" s="280"/>
      <c r="L5" s="280"/>
      <c r="M5" s="280"/>
      <c r="N5" s="280"/>
      <c r="O5" s="280"/>
      <c r="P5" s="280"/>
      <c r="Q5" s="280"/>
      <c r="R5" s="280"/>
      <c r="S5" s="280"/>
      <c r="T5" s="280"/>
      <c r="U5" s="280"/>
      <c r="V5" s="280"/>
      <c r="W5" s="280"/>
      <c r="X5" s="280"/>
      <c r="Y5" s="280"/>
      <c r="Z5" s="280"/>
      <c r="AA5" s="280"/>
      <c r="AB5" s="280"/>
      <c r="AC5" s="280"/>
      <c r="AD5" s="280"/>
      <c r="AE5" s="280"/>
      <c r="AF5" s="280"/>
    </row>
    <row r="6" spans="1:37" ht="201.75" customHeight="1" x14ac:dyDescent="0.2">
      <c r="B6" s="498" t="s">
        <v>237</v>
      </c>
      <c r="C6" s="498"/>
      <c r="D6" s="498"/>
      <c r="E6" s="498"/>
      <c r="F6" s="498"/>
      <c r="G6" s="498"/>
      <c r="H6" s="498"/>
      <c r="I6" s="498"/>
      <c r="J6" s="498"/>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355"/>
    </row>
    <row r="9" spans="1:37" ht="15.75" x14ac:dyDescent="0.25">
      <c r="B9" s="256" t="s">
        <v>471</v>
      </c>
      <c r="C9" s="281"/>
      <c r="D9" s="281"/>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7"/>
    </row>
    <row r="10" spans="1:37" ht="12.75" customHeight="1" x14ac:dyDescent="0.2">
      <c r="B10" s="122"/>
      <c r="C10" s="284"/>
      <c r="D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G10" s="496" t="s">
        <v>0</v>
      </c>
      <c r="AH10" s="497"/>
    </row>
    <row r="11" spans="1:37" ht="99.95" customHeight="1" x14ac:dyDescent="0.2">
      <c r="B11" s="258" t="s">
        <v>27</v>
      </c>
      <c r="C11" s="285" t="s">
        <v>472</v>
      </c>
      <c r="D11" s="285" t="s">
        <v>473</v>
      </c>
      <c r="E11" s="285" t="s">
        <v>474</v>
      </c>
      <c r="F11" s="285" t="s">
        <v>475</v>
      </c>
      <c r="G11" s="285" t="s">
        <v>476</v>
      </c>
      <c r="H11" s="285" t="s">
        <v>477</v>
      </c>
      <c r="I11" s="285" t="s">
        <v>478</v>
      </c>
      <c r="J11" s="285" t="s">
        <v>479</v>
      </c>
      <c r="K11" s="285" t="s">
        <v>480</v>
      </c>
      <c r="L11" s="285" t="s">
        <v>481</v>
      </c>
      <c r="M11" s="285" t="s">
        <v>482</v>
      </c>
      <c r="N11" s="285" t="s">
        <v>483</v>
      </c>
      <c r="O11" s="285" t="s">
        <v>484</v>
      </c>
      <c r="P11" s="285" t="s">
        <v>485</v>
      </c>
      <c r="Q11" s="285" t="s">
        <v>486</v>
      </c>
      <c r="R11" s="285" t="s">
        <v>487</v>
      </c>
      <c r="S11" s="285" t="s">
        <v>488</v>
      </c>
      <c r="T11" s="285" t="s">
        <v>489</v>
      </c>
      <c r="U11" s="285" t="s">
        <v>490</v>
      </c>
      <c r="V11" s="285" t="s">
        <v>491</v>
      </c>
      <c r="W11" s="285" t="s">
        <v>492</v>
      </c>
      <c r="X11" s="285" t="s">
        <v>493</v>
      </c>
      <c r="Y11" s="285" t="s">
        <v>494</v>
      </c>
      <c r="Z11" s="285" t="s">
        <v>495</v>
      </c>
      <c r="AA11" s="285" t="s">
        <v>496</v>
      </c>
      <c r="AB11" s="285" t="s">
        <v>497</v>
      </c>
      <c r="AC11" s="285" t="s">
        <v>498</v>
      </c>
      <c r="AD11" s="285" t="s">
        <v>499</v>
      </c>
      <c r="AE11" s="285" t="s">
        <v>500</v>
      </c>
      <c r="AF11" s="285" t="s">
        <v>501</v>
      </c>
      <c r="AG11" s="288" t="s">
        <v>218</v>
      </c>
      <c r="AH11" s="288" t="s">
        <v>7</v>
      </c>
      <c r="AI11" s="115" t="s">
        <v>236</v>
      </c>
      <c r="AJ11" s="123" t="s">
        <v>440</v>
      </c>
    </row>
    <row r="12" spans="1:37" x14ac:dyDescent="0.2">
      <c r="A12" s="307"/>
      <c r="B12" s="265">
        <v>41275</v>
      </c>
      <c r="C12" s="318"/>
      <c r="D12" s="318"/>
      <c r="E12" s="319">
        <v>9.2466379024887746E-2</v>
      </c>
      <c r="F12" s="319">
        <v>9.2466379024887746E-2</v>
      </c>
      <c r="G12" s="318"/>
      <c r="H12" s="318"/>
      <c r="I12" s="319">
        <v>6.3174416858255256E-2</v>
      </c>
      <c r="J12" s="319">
        <v>6.3174416858255256E-2</v>
      </c>
      <c r="K12" s="319">
        <v>9.0507828180026742E-2</v>
      </c>
      <c r="L12" s="319">
        <v>9.0507828180026742E-2</v>
      </c>
      <c r="M12" s="318"/>
      <c r="N12" s="318"/>
      <c r="O12" s="320">
        <v>1.2549172836726315E-3</v>
      </c>
      <c r="P12" s="319">
        <v>1.2549172836726315E-3</v>
      </c>
      <c r="Q12" s="318"/>
      <c r="R12" s="318"/>
      <c r="S12" s="319">
        <v>5.416084198851624E-4</v>
      </c>
      <c r="T12" s="319">
        <v>5.416084198851624E-4</v>
      </c>
      <c r="U12" s="319">
        <v>1.2072232551923808E-3</v>
      </c>
      <c r="V12" s="319">
        <v>1.2072232551923808E-3</v>
      </c>
      <c r="W12" s="318"/>
      <c r="X12" s="318"/>
      <c r="Y12" s="319">
        <v>2.4884435555437819E-3</v>
      </c>
      <c r="Z12" s="319">
        <v>2.4884435555437819E-3</v>
      </c>
      <c r="AA12" s="318"/>
      <c r="AB12" s="318"/>
      <c r="AC12" s="319">
        <v>0</v>
      </c>
      <c r="AD12" s="319">
        <v>0</v>
      </c>
      <c r="AE12" s="321">
        <v>2.3220585520273207E-3</v>
      </c>
      <c r="AF12" s="321">
        <v>2.3220585520273207E-3</v>
      </c>
      <c r="AG12" s="370">
        <v>170</v>
      </c>
      <c r="AH12" s="370">
        <v>21</v>
      </c>
      <c r="AI12" s="321" t="str">
        <f>IF(K12&gt;'1d. STPIS MED Threshold'!$C$8,"Yes","NO")</f>
        <v>NO</v>
      </c>
      <c r="AJ12" s="322"/>
    </row>
    <row r="13" spans="1:37" x14ac:dyDescent="0.2">
      <c r="A13" s="307"/>
      <c r="B13" s="265">
        <v>41276</v>
      </c>
      <c r="C13" s="318"/>
      <c r="D13" s="318"/>
      <c r="E13" s="319">
        <v>2.016885919018795E-2</v>
      </c>
      <c r="F13" s="319">
        <v>2.016885919018795E-2</v>
      </c>
      <c r="G13" s="318"/>
      <c r="H13" s="318"/>
      <c r="I13" s="319">
        <v>0.1833196159755999</v>
      </c>
      <c r="J13" s="319">
        <v>0.1833196159755999</v>
      </c>
      <c r="K13" s="319">
        <v>3.1077621489006529E-2</v>
      </c>
      <c r="L13" s="319">
        <v>3.1077621489006529E-2</v>
      </c>
      <c r="M13" s="318"/>
      <c r="N13" s="318"/>
      <c r="O13" s="320">
        <v>8.3593822434734232E-5</v>
      </c>
      <c r="P13" s="319">
        <v>8.3593822434734232E-5</v>
      </c>
      <c r="Q13" s="318"/>
      <c r="R13" s="318"/>
      <c r="S13" s="319">
        <v>1.0448606120822116E-3</v>
      </c>
      <c r="T13" s="319">
        <v>1.0448606120822116E-3</v>
      </c>
      <c r="U13" s="319">
        <v>1.4786708184599793E-4</v>
      </c>
      <c r="V13" s="319">
        <v>1.4786708184599793E-4</v>
      </c>
      <c r="W13" s="318"/>
      <c r="X13" s="318"/>
      <c r="Y13" s="319">
        <v>1.9818143286666049E-3</v>
      </c>
      <c r="Z13" s="319">
        <v>1.9818143286666049E-3</v>
      </c>
      <c r="AA13" s="318"/>
      <c r="AB13" s="318"/>
      <c r="AC13" s="319">
        <v>3.9534641912265904E-2</v>
      </c>
      <c r="AD13" s="319">
        <v>3.9534641912265904E-2</v>
      </c>
      <c r="AE13" s="321">
        <v>4.49271208868626E-3</v>
      </c>
      <c r="AF13" s="321">
        <v>4.49271208868626E-3</v>
      </c>
      <c r="AG13" s="370">
        <v>368</v>
      </c>
      <c r="AH13" s="370">
        <v>18</v>
      </c>
      <c r="AI13" s="321" t="str">
        <f>IF(K13&gt;'1d. STPIS MED Threshold'!$C$8,"Yes","NO")</f>
        <v>NO</v>
      </c>
      <c r="AJ13" s="323"/>
    </row>
    <row r="14" spans="1:37" x14ac:dyDescent="0.2">
      <c r="A14" s="307"/>
      <c r="B14" s="265">
        <v>41277</v>
      </c>
      <c r="C14" s="318"/>
      <c r="D14" s="318"/>
      <c r="E14" s="319">
        <v>2.0870565835309076E-2</v>
      </c>
      <c r="F14" s="319">
        <v>2.0870565835309076E-2</v>
      </c>
      <c r="G14" s="318"/>
      <c r="H14" s="318"/>
      <c r="I14" s="319">
        <v>8.0929329805792712E-3</v>
      </c>
      <c r="J14" s="319">
        <v>8.0929329805792712E-3</v>
      </c>
      <c r="K14" s="319">
        <v>2.0016213932196818E-2</v>
      </c>
      <c r="L14" s="319">
        <v>2.0016213932196818E-2</v>
      </c>
      <c r="M14" s="318"/>
      <c r="N14" s="318"/>
      <c r="O14" s="320">
        <v>1.2874342706525914E-4</v>
      </c>
      <c r="P14" s="319">
        <v>1.2874342706525914E-4</v>
      </c>
      <c r="Q14" s="318"/>
      <c r="R14" s="318"/>
      <c r="S14" s="319">
        <v>1.155308062894971E-4</v>
      </c>
      <c r="T14" s="319">
        <v>1.155308062894971E-4</v>
      </c>
      <c r="U14" s="319">
        <v>1.2785999052946181E-4</v>
      </c>
      <c r="V14" s="319">
        <v>1.2785999052946181E-4</v>
      </c>
      <c r="W14" s="318"/>
      <c r="X14" s="318"/>
      <c r="Y14" s="319">
        <v>6.6557172942687979E-3</v>
      </c>
      <c r="Z14" s="319">
        <v>6.6557172942687979E-3</v>
      </c>
      <c r="AA14" s="318"/>
      <c r="AB14" s="318"/>
      <c r="AC14" s="319">
        <v>0</v>
      </c>
      <c r="AD14" s="319">
        <v>0</v>
      </c>
      <c r="AE14" s="321">
        <v>6.2106955283764672E-3</v>
      </c>
      <c r="AF14" s="321">
        <v>6.2106955283764672E-3</v>
      </c>
      <c r="AG14" s="370">
        <v>460</v>
      </c>
      <c r="AH14" s="370">
        <v>27</v>
      </c>
      <c r="AI14" s="321" t="str">
        <f>IF(K14&gt;'1d. STPIS MED Threshold'!$C$8,"Yes","NO")</f>
        <v>NO</v>
      </c>
      <c r="AJ14" s="323"/>
    </row>
    <row r="15" spans="1:37" x14ac:dyDescent="0.2">
      <c r="A15" s="307"/>
      <c r="B15" s="265">
        <v>41278</v>
      </c>
      <c r="C15" s="318"/>
      <c r="D15" s="318"/>
      <c r="E15" s="319">
        <v>4.6880552735617567</v>
      </c>
      <c r="F15" s="319">
        <v>0</v>
      </c>
      <c r="G15" s="318"/>
      <c r="H15" s="318"/>
      <c r="I15" s="319">
        <v>21.796256404701818</v>
      </c>
      <c r="J15" s="319">
        <v>0</v>
      </c>
      <c r="K15" s="319">
        <v>5.8319623149826834</v>
      </c>
      <c r="L15" s="319">
        <v>0</v>
      </c>
      <c r="M15" s="318"/>
      <c r="N15" s="318"/>
      <c r="O15" s="320">
        <v>5.5478376529316274E-2</v>
      </c>
      <c r="P15" s="319">
        <v>0</v>
      </c>
      <c r="Q15" s="318"/>
      <c r="R15" s="318"/>
      <c r="S15" s="319">
        <v>0.24296693284899437</v>
      </c>
      <c r="T15" s="319">
        <v>0</v>
      </c>
      <c r="U15" s="319">
        <v>6.8014439094628898E-2</v>
      </c>
      <c r="V15" s="319">
        <v>0</v>
      </c>
      <c r="W15" s="318"/>
      <c r="X15" s="318"/>
      <c r="Y15" s="319">
        <v>9.7766195578749392E-3</v>
      </c>
      <c r="Z15" s="319">
        <v>0</v>
      </c>
      <c r="AA15" s="318"/>
      <c r="AB15" s="318"/>
      <c r="AC15" s="319">
        <v>7.5788208925910094E-2</v>
      </c>
      <c r="AD15" s="319">
        <v>0</v>
      </c>
      <c r="AE15" s="321">
        <v>1.4190357817944739E-2</v>
      </c>
      <c r="AF15" s="321">
        <v>0</v>
      </c>
      <c r="AG15" s="370">
        <v>11852</v>
      </c>
      <c r="AH15" s="370">
        <v>1079</v>
      </c>
      <c r="AI15" s="321" t="str">
        <f>IF(K15&gt;'1d. STPIS MED Threshold'!$C$8,"Yes","NO")</f>
        <v>Yes</v>
      </c>
      <c r="AJ15" s="323" t="s">
        <v>1047</v>
      </c>
    </row>
    <row r="16" spans="1:37" x14ac:dyDescent="0.2">
      <c r="A16" s="307"/>
      <c r="B16" s="265">
        <v>41279</v>
      </c>
      <c r="C16" s="318"/>
      <c r="D16" s="318"/>
      <c r="E16" s="319">
        <v>1.9366270955575575</v>
      </c>
      <c r="F16" s="319">
        <v>1.9366270955575575</v>
      </c>
      <c r="G16" s="318"/>
      <c r="H16" s="318"/>
      <c r="I16" s="319">
        <v>2.8414799496285684E-2</v>
      </c>
      <c r="J16" s="319">
        <v>2.8414799496285684E-2</v>
      </c>
      <c r="K16" s="319">
        <v>1.8090381418587753</v>
      </c>
      <c r="L16" s="319">
        <v>1.8090381418587753</v>
      </c>
      <c r="M16" s="318"/>
      <c r="N16" s="318"/>
      <c r="O16" s="320">
        <v>9.6659227274533428E-3</v>
      </c>
      <c r="P16" s="319">
        <v>9.6659227274533428E-3</v>
      </c>
      <c r="Q16" s="318"/>
      <c r="R16" s="318"/>
      <c r="S16" s="319">
        <v>1.6174312880529594E-4</v>
      </c>
      <c r="T16" s="319">
        <v>1.6174312880529594E-4</v>
      </c>
      <c r="U16" s="319">
        <v>9.0304439952075665E-3</v>
      </c>
      <c r="V16" s="319">
        <v>9.0304439952075665E-3</v>
      </c>
      <c r="W16" s="318"/>
      <c r="X16" s="318"/>
      <c r="Y16" s="319">
        <v>7.0282387846196635E-3</v>
      </c>
      <c r="Z16" s="319">
        <v>7.0282387846196635E-3</v>
      </c>
      <c r="AA16" s="318"/>
      <c r="AB16" s="318"/>
      <c r="AC16" s="319">
        <v>0.12505054472775165</v>
      </c>
      <c r="AD16" s="319">
        <v>0.12505054472775165</v>
      </c>
      <c r="AE16" s="321">
        <v>1.4919573810331229E-2</v>
      </c>
      <c r="AF16" s="321">
        <v>1.4919573810331229E-2</v>
      </c>
      <c r="AG16" s="370">
        <v>1548</v>
      </c>
      <c r="AH16" s="370">
        <v>562</v>
      </c>
      <c r="AI16" s="321" t="str">
        <f>IF(K16&gt;'1d. STPIS MED Threshold'!$C$8,"Yes","NO")</f>
        <v>NO</v>
      </c>
      <c r="AJ16" s="323"/>
    </row>
    <row r="17" spans="1:36" x14ac:dyDescent="0.2">
      <c r="A17" s="307"/>
      <c r="B17" s="265">
        <v>41280</v>
      </c>
      <c r="C17" s="318"/>
      <c r="D17" s="318"/>
      <c r="E17" s="319">
        <v>2.8690469244625757E-2</v>
      </c>
      <c r="F17" s="319">
        <v>2.8690469244625757E-2</v>
      </c>
      <c r="G17" s="318"/>
      <c r="H17" s="318"/>
      <c r="I17" s="319">
        <v>0</v>
      </c>
      <c r="J17" s="319">
        <v>0</v>
      </c>
      <c r="K17" s="319">
        <v>2.6772136069850242E-2</v>
      </c>
      <c r="L17" s="319">
        <v>2.6772136069850242E-2</v>
      </c>
      <c r="M17" s="318"/>
      <c r="N17" s="318"/>
      <c r="O17" s="320">
        <v>3.7762089564100191E-4</v>
      </c>
      <c r="P17" s="319">
        <v>3.7762089564100191E-4</v>
      </c>
      <c r="Q17" s="318"/>
      <c r="R17" s="318"/>
      <c r="S17" s="319">
        <v>0</v>
      </c>
      <c r="T17" s="319">
        <v>0</v>
      </c>
      <c r="U17" s="319">
        <v>3.5237199903286184E-4</v>
      </c>
      <c r="V17" s="319">
        <v>3.5237199903286184E-4</v>
      </c>
      <c r="W17" s="318"/>
      <c r="X17" s="318"/>
      <c r="Y17" s="319">
        <v>0</v>
      </c>
      <c r="Z17" s="319">
        <v>0</v>
      </c>
      <c r="AA17" s="318"/>
      <c r="AB17" s="318"/>
      <c r="AC17" s="319">
        <v>0</v>
      </c>
      <c r="AD17" s="319">
        <v>0</v>
      </c>
      <c r="AE17" s="321">
        <v>0</v>
      </c>
      <c r="AF17" s="321">
        <v>0</v>
      </c>
      <c r="AG17" s="370">
        <v>308</v>
      </c>
      <c r="AH17" s="370">
        <v>58</v>
      </c>
      <c r="AI17" s="321" t="str">
        <f>IF(K17&gt;'1d. STPIS MED Threshold'!$C$8,"Yes","NO")</f>
        <v>NO</v>
      </c>
      <c r="AJ17" s="323"/>
    </row>
    <row r="18" spans="1:36" x14ac:dyDescent="0.2">
      <c r="A18" s="307"/>
      <c r="B18" s="265">
        <v>41281</v>
      </c>
      <c r="C18" s="318"/>
      <c r="D18" s="318"/>
      <c r="E18" s="319">
        <v>4.650495503251699E-2</v>
      </c>
      <c r="F18" s="319">
        <v>4.650495503251699E-2</v>
      </c>
      <c r="G18" s="318"/>
      <c r="H18" s="318"/>
      <c r="I18" s="319">
        <v>1.0172875677299352E-2</v>
      </c>
      <c r="J18" s="319">
        <v>1.0172875677299352E-2</v>
      </c>
      <c r="K18" s="319">
        <v>4.4075680260416632E-2</v>
      </c>
      <c r="L18" s="319">
        <v>4.4075680260416632E-2</v>
      </c>
      <c r="M18" s="318"/>
      <c r="N18" s="318"/>
      <c r="O18" s="320">
        <v>4.5376428826871879E-4</v>
      </c>
      <c r="P18" s="319">
        <v>4.5376428826871879E-4</v>
      </c>
      <c r="Q18" s="318"/>
      <c r="R18" s="318"/>
      <c r="S18" s="319">
        <v>9.2424645031597669E-5</v>
      </c>
      <c r="T18" s="319">
        <v>9.2424645031597669E-5</v>
      </c>
      <c r="U18" s="319">
        <v>4.2960400636210056E-4</v>
      </c>
      <c r="V18" s="319">
        <v>4.2960400636210056E-4</v>
      </c>
      <c r="W18" s="318"/>
      <c r="X18" s="318"/>
      <c r="Y18" s="319">
        <v>3.8808461039219061E-3</v>
      </c>
      <c r="Z18" s="319">
        <v>3.8808461039219061E-3</v>
      </c>
      <c r="AA18" s="318"/>
      <c r="AB18" s="318"/>
      <c r="AC18" s="319">
        <v>0</v>
      </c>
      <c r="AD18" s="319">
        <v>0</v>
      </c>
      <c r="AE18" s="321">
        <v>3.6213607757498603E-3</v>
      </c>
      <c r="AF18" s="321">
        <v>3.6213607757498603E-3</v>
      </c>
      <c r="AG18" s="370">
        <v>546</v>
      </c>
      <c r="AH18" s="370">
        <v>95</v>
      </c>
      <c r="AI18" s="321" t="str">
        <f>IF(K18&gt;'1d. STPIS MED Threshold'!$C$8,"Yes","NO")</f>
        <v>NO</v>
      </c>
      <c r="AJ18" s="323"/>
    </row>
    <row r="19" spans="1:36" x14ac:dyDescent="0.2">
      <c r="A19" s="307"/>
      <c r="B19" s="265">
        <v>41282</v>
      </c>
      <c r="C19" s="318"/>
      <c r="D19" s="318"/>
      <c r="E19" s="319">
        <v>0.81857165392919107</v>
      </c>
      <c r="F19" s="319">
        <v>0.81857165392919107</v>
      </c>
      <c r="G19" s="318"/>
      <c r="H19" s="318"/>
      <c r="I19" s="319">
        <v>3.0500132860427232E-3</v>
      </c>
      <c r="J19" s="319">
        <v>3.0500132860427232E-3</v>
      </c>
      <c r="K19" s="319">
        <v>0.76404336425034047</v>
      </c>
      <c r="L19" s="319">
        <v>0.76404336425034047</v>
      </c>
      <c r="M19" s="318"/>
      <c r="N19" s="318"/>
      <c r="O19" s="320">
        <v>1.4063050503980186E-2</v>
      </c>
      <c r="P19" s="319">
        <v>1.4063050503980186E-2</v>
      </c>
      <c r="Q19" s="318"/>
      <c r="R19" s="318"/>
      <c r="S19" s="319">
        <v>2.7727393509479302E-4</v>
      </c>
      <c r="T19" s="319">
        <v>2.7727393509479302E-4</v>
      </c>
      <c r="U19" s="319">
        <v>1.3141291005846862E-2</v>
      </c>
      <c r="V19" s="319">
        <v>1.3141291005846862E-2</v>
      </c>
      <c r="W19" s="318"/>
      <c r="X19" s="318"/>
      <c r="Y19" s="319">
        <v>0</v>
      </c>
      <c r="Z19" s="319">
        <v>0</v>
      </c>
      <c r="AA19" s="318"/>
      <c r="AB19" s="318"/>
      <c r="AC19" s="319">
        <v>0</v>
      </c>
      <c r="AD19" s="319">
        <v>0</v>
      </c>
      <c r="AE19" s="321">
        <v>0</v>
      </c>
      <c r="AF19" s="321">
        <v>0</v>
      </c>
      <c r="AG19" s="370">
        <v>1338</v>
      </c>
      <c r="AH19" s="370">
        <v>148</v>
      </c>
      <c r="AI19" s="321" t="str">
        <f>IF(K19&gt;'1d. STPIS MED Threshold'!$C$8,"Yes","NO")</f>
        <v>NO</v>
      </c>
      <c r="AJ19" s="323"/>
    </row>
    <row r="20" spans="1:36" x14ac:dyDescent="0.2">
      <c r="A20" s="307"/>
      <c r="B20" s="265">
        <v>41283</v>
      </c>
      <c r="C20" s="318"/>
      <c r="D20" s="318"/>
      <c r="E20" s="319">
        <v>0.42150167568444619</v>
      </c>
      <c r="F20" s="319">
        <v>0.42150167568444619</v>
      </c>
      <c r="G20" s="318"/>
      <c r="H20" s="318"/>
      <c r="I20" s="319">
        <v>0.78673013390020441</v>
      </c>
      <c r="J20" s="319">
        <v>0.78673013390020441</v>
      </c>
      <c r="K20" s="319">
        <v>0.44592197574275372</v>
      </c>
      <c r="L20" s="319">
        <v>0.44592197574275372</v>
      </c>
      <c r="M20" s="318"/>
      <c r="N20" s="318"/>
      <c r="O20" s="320">
        <v>2.2474635425634775E-3</v>
      </c>
      <c r="P20" s="319">
        <v>2.2474635425634775E-3</v>
      </c>
      <c r="Q20" s="318"/>
      <c r="R20" s="318"/>
      <c r="S20" s="319">
        <v>2.4640410365423943E-3</v>
      </c>
      <c r="T20" s="319">
        <v>2.4640410365423943E-3</v>
      </c>
      <c r="U20" s="319">
        <v>2.2619445811295279E-3</v>
      </c>
      <c r="V20" s="319">
        <v>2.2619445811295279E-3</v>
      </c>
      <c r="W20" s="318"/>
      <c r="X20" s="318"/>
      <c r="Y20" s="319">
        <v>1.2632617650564908E-2</v>
      </c>
      <c r="Z20" s="319">
        <v>1.2632617650564908E-2</v>
      </c>
      <c r="AA20" s="318"/>
      <c r="AB20" s="318"/>
      <c r="AC20" s="319">
        <v>0</v>
      </c>
      <c r="AD20" s="319">
        <v>0</v>
      </c>
      <c r="AE20" s="321">
        <v>1.178796191082399E-2</v>
      </c>
      <c r="AF20" s="321">
        <v>1.178796191082399E-2</v>
      </c>
      <c r="AG20" s="370">
        <v>696</v>
      </c>
      <c r="AH20" s="370">
        <v>280</v>
      </c>
      <c r="AI20" s="321" t="str">
        <f>IF(K20&gt;'1d. STPIS MED Threshold'!$C$8,"Yes","NO")</f>
        <v>NO</v>
      </c>
      <c r="AJ20" s="323"/>
    </row>
    <row r="21" spans="1:36" x14ac:dyDescent="0.2">
      <c r="A21" s="307"/>
      <c r="B21" s="265">
        <v>41284</v>
      </c>
      <c r="C21" s="318"/>
      <c r="D21" s="318"/>
      <c r="E21" s="319">
        <v>0.30778349580789149</v>
      </c>
      <c r="F21" s="319">
        <v>0.30778349580789149</v>
      </c>
      <c r="G21" s="318"/>
      <c r="H21" s="318"/>
      <c r="I21" s="319">
        <v>4.2992871749251938E-3</v>
      </c>
      <c r="J21" s="319">
        <v>4.2992871749251938E-3</v>
      </c>
      <c r="K21" s="319">
        <v>0.28749160652308425</v>
      </c>
      <c r="L21" s="319">
        <v>0.28749160652308425</v>
      </c>
      <c r="M21" s="318"/>
      <c r="N21" s="318"/>
      <c r="O21" s="320">
        <v>7.6332136849494698E-4</v>
      </c>
      <c r="P21" s="319">
        <v>7.6332136849494698E-4</v>
      </c>
      <c r="Q21" s="318"/>
      <c r="R21" s="318"/>
      <c r="S21" s="319">
        <v>4.6212322515798834E-5</v>
      </c>
      <c r="T21" s="319">
        <v>4.6212322515798834E-5</v>
      </c>
      <c r="U21" s="319">
        <v>7.1537324812423865E-4</v>
      </c>
      <c r="V21" s="319">
        <v>7.1537324812423865E-4</v>
      </c>
      <c r="W21" s="318"/>
      <c r="X21" s="318"/>
      <c r="Y21" s="319">
        <v>0</v>
      </c>
      <c r="Z21" s="319">
        <v>0</v>
      </c>
      <c r="AA21" s="318"/>
      <c r="AB21" s="318"/>
      <c r="AC21" s="319">
        <v>0</v>
      </c>
      <c r="AD21" s="319">
        <v>0</v>
      </c>
      <c r="AE21" s="321">
        <v>0</v>
      </c>
      <c r="AF21" s="321">
        <v>0</v>
      </c>
      <c r="AG21" s="370">
        <v>418</v>
      </c>
      <c r="AH21" s="370">
        <v>52</v>
      </c>
      <c r="AI21" s="321" t="str">
        <f>IF(K21&gt;'1d. STPIS MED Threshold'!$C$8,"Yes","NO")</f>
        <v>NO</v>
      </c>
      <c r="AJ21" s="323"/>
    </row>
    <row r="22" spans="1:36" x14ac:dyDescent="0.2">
      <c r="A22" s="307"/>
      <c r="B22" s="265">
        <v>41285</v>
      </c>
      <c r="C22" s="318"/>
      <c r="D22" s="318"/>
      <c r="E22" s="319">
        <v>7.1124714896886029E-2</v>
      </c>
      <c r="F22" s="319">
        <v>7.1124714896886029E-2</v>
      </c>
      <c r="G22" s="318"/>
      <c r="H22" s="318"/>
      <c r="I22" s="319">
        <v>0.30229505874741502</v>
      </c>
      <c r="J22" s="319">
        <v>0.30229505874741502</v>
      </c>
      <c r="K22" s="319">
        <v>8.6581476368844223E-2</v>
      </c>
      <c r="L22" s="319">
        <v>8.6581476368844223E-2</v>
      </c>
      <c r="M22" s="318"/>
      <c r="N22" s="318"/>
      <c r="O22" s="320">
        <v>7.3967867124067862E-4</v>
      </c>
      <c r="P22" s="319">
        <v>7.3967867124067862E-4</v>
      </c>
      <c r="Q22" s="318"/>
      <c r="R22" s="318"/>
      <c r="S22" s="319">
        <v>3.2653627089663457E-3</v>
      </c>
      <c r="T22" s="319">
        <v>3.2653627089663457E-3</v>
      </c>
      <c r="U22" s="319">
        <v>9.085536881412021E-4</v>
      </c>
      <c r="V22" s="319">
        <v>9.085536881412021E-4</v>
      </c>
      <c r="W22" s="318"/>
      <c r="X22" s="318"/>
      <c r="Y22" s="319">
        <v>3.726870554576882E-3</v>
      </c>
      <c r="Z22" s="319">
        <v>3.726870554576882E-3</v>
      </c>
      <c r="AA22" s="318"/>
      <c r="AB22" s="318"/>
      <c r="AC22" s="319">
        <v>0</v>
      </c>
      <c r="AD22" s="319">
        <v>0</v>
      </c>
      <c r="AE22" s="321">
        <v>3.4776805060635391E-3</v>
      </c>
      <c r="AF22" s="321">
        <v>3.4776805060635391E-3</v>
      </c>
      <c r="AG22" s="370">
        <v>494</v>
      </c>
      <c r="AH22" s="370">
        <v>33</v>
      </c>
      <c r="AI22" s="321" t="str">
        <f>IF(K22&gt;'1d. STPIS MED Threshold'!$C$8,"Yes","NO")</f>
        <v>NO</v>
      </c>
      <c r="AJ22" s="323"/>
    </row>
    <row r="23" spans="1:36" x14ac:dyDescent="0.2">
      <c r="A23" s="307"/>
      <c r="B23" s="265">
        <v>41286</v>
      </c>
      <c r="C23" s="318"/>
      <c r="D23" s="318"/>
      <c r="E23" s="319">
        <v>4.1954377872554599E-2</v>
      </c>
      <c r="F23" s="319">
        <v>4.1954377872554599E-2</v>
      </c>
      <c r="G23" s="318"/>
      <c r="H23" s="318"/>
      <c r="I23" s="319">
        <v>0</v>
      </c>
      <c r="J23" s="319">
        <v>0</v>
      </c>
      <c r="K23" s="319">
        <v>3.9149178898157722E-2</v>
      </c>
      <c r="L23" s="319">
        <v>3.9149178898157722E-2</v>
      </c>
      <c r="M23" s="318"/>
      <c r="N23" s="318"/>
      <c r="O23" s="320">
        <v>2.2064861786248822E-4</v>
      </c>
      <c r="P23" s="319">
        <v>2.2064861786248822E-4</v>
      </c>
      <c r="Q23" s="318"/>
      <c r="R23" s="318"/>
      <c r="S23" s="319">
        <v>0</v>
      </c>
      <c r="T23" s="319">
        <v>0</v>
      </c>
      <c r="U23" s="319">
        <v>2.0589537140963473E-4</v>
      </c>
      <c r="V23" s="319">
        <v>2.0589537140963473E-4</v>
      </c>
      <c r="W23" s="318"/>
      <c r="X23" s="318"/>
      <c r="Y23" s="319">
        <v>0</v>
      </c>
      <c r="Z23" s="319">
        <v>0</v>
      </c>
      <c r="AA23" s="318"/>
      <c r="AB23" s="318"/>
      <c r="AC23" s="319">
        <v>0</v>
      </c>
      <c r="AD23" s="319">
        <v>0</v>
      </c>
      <c r="AE23" s="321">
        <v>0</v>
      </c>
      <c r="AF23" s="321">
        <v>0</v>
      </c>
      <c r="AG23" s="370">
        <v>226</v>
      </c>
      <c r="AH23" s="370">
        <v>47</v>
      </c>
      <c r="AI23" s="321" t="str">
        <f>IF(K23&gt;'1d. STPIS MED Threshold'!$C$8,"Yes","NO")</f>
        <v>NO</v>
      </c>
      <c r="AJ23" s="323"/>
    </row>
    <row r="24" spans="1:36" x14ac:dyDescent="0.2">
      <c r="A24" s="307"/>
      <c r="B24" s="265">
        <v>41287</v>
      </c>
      <c r="C24" s="318"/>
      <c r="D24" s="318"/>
      <c r="E24" s="319">
        <v>0.4755109984900463</v>
      </c>
      <c r="F24" s="319">
        <v>0.4755109984900463</v>
      </c>
      <c r="G24" s="318"/>
      <c r="H24" s="318"/>
      <c r="I24" s="319">
        <v>8.1488575158566029E-2</v>
      </c>
      <c r="J24" s="319">
        <v>8.1488575158566029E-2</v>
      </c>
      <c r="K24" s="319">
        <v>0.44916544520413032</v>
      </c>
      <c r="L24" s="319">
        <v>0.44916544520413032</v>
      </c>
      <c r="M24" s="318"/>
      <c r="N24" s="318"/>
      <c r="O24" s="320">
        <v>4.5089338931641474E-3</v>
      </c>
      <c r="P24" s="319">
        <v>4.5089338931641474E-3</v>
      </c>
      <c r="Q24" s="318"/>
      <c r="R24" s="318"/>
      <c r="S24" s="319">
        <v>5.6471458114306186E-4</v>
      </c>
      <c r="T24" s="319">
        <v>5.6471458114306186E-4</v>
      </c>
      <c r="U24" s="319">
        <v>4.2452112370330482E-3</v>
      </c>
      <c r="V24" s="319">
        <v>4.2452112370330482E-3</v>
      </c>
      <c r="W24" s="318"/>
      <c r="X24" s="318"/>
      <c r="Y24" s="319">
        <v>0</v>
      </c>
      <c r="Z24" s="319">
        <v>0</v>
      </c>
      <c r="AA24" s="318"/>
      <c r="AB24" s="318"/>
      <c r="AC24" s="319">
        <v>0</v>
      </c>
      <c r="AD24" s="319">
        <v>0</v>
      </c>
      <c r="AE24" s="321">
        <v>0</v>
      </c>
      <c r="AF24" s="321">
        <v>0</v>
      </c>
      <c r="AG24" s="370">
        <v>490</v>
      </c>
      <c r="AH24" s="370">
        <v>21</v>
      </c>
      <c r="AI24" s="321" t="str">
        <f>IF(K24&gt;'1d. STPIS MED Threshold'!$C$8,"Yes","NO")</f>
        <v>NO</v>
      </c>
      <c r="AJ24" s="323"/>
    </row>
    <row r="25" spans="1:36" x14ac:dyDescent="0.2">
      <c r="A25" s="307"/>
      <c r="B25" s="265">
        <v>41288</v>
      </c>
      <c r="C25" s="318"/>
      <c r="D25" s="318"/>
      <c r="E25" s="319">
        <v>3.1007806891482005E-2</v>
      </c>
      <c r="F25" s="319">
        <v>3.1007806891482005E-2</v>
      </c>
      <c r="G25" s="318"/>
      <c r="H25" s="318"/>
      <c r="I25" s="319">
        <v>0</v>
      </c>
      <c r="J25" s="319">
        <v>0</v>
      </c>
      <c r="K25" s="319">
        <v>2.893452938145644E-2</v>
      </c>
      <c r="L25" s="319">
        <v>2.893452938145644E-2</v>
      </c>
      <c r="M25" s="318"/>
      <c r="N25" s="318"/>
      <c r="O25" s="320">
        <v>2.359633902435794E-4</v>
      </c>
      <c r="P25" s="319">
        <v>2.359633902435794E-4</v>
      </c>
      <c r="Q25" s="318"/>
      <c r="R25" s="318"/>
      <c r="S25" s="319">
        <v>0</v>
      </c>
      <c r="T25" s="319">
        <v>0</v>
      </c>
      <c r="U25" s="319">
        <v>2.201861509214463E-4</v>
      </c>
      <c r="V25" s="319">
        <v>2.201861509214463E-4</v>
      </c>
      <c r="W25" s="318"/>
      <c r="X25" s="318"/>
      <c r="Y25" s="319">
        <v>1.9238665412786924E-3</v>
      </c>
      <c r="Z25" s="319">
        <v>1.9238665412786924E-3</v>
      </c>
      <c r="AA25" s="318"/>
      <c r="AB25" s="318"/>
      <c r="AC25" s="319">
        <v>0</v>
      </c>
      <c r="AD25" s="319">
        <v>0</v>
      </c>
      <c r="AE25" s="321">
        <v>1.7952308965108097E-3</v>
      </c>
      <c r="AF25" s="321">
        <v>1.7952308965108097E-3</v>
      </c>
      <c r="AG25" s="370">
        <v>447</v>
      </c>
      <c r="AH25" s="370">
        <v>74</v>
      </c>
      <c r="AI25" s="321" t="str">
        <f>IF(K25&gt;'1d. STPIS MED Threshold'!$C$8,"Yes","NO")</f>
        <v>NO</v>
      </c>
      <c r="AJ25" s="323"/>
    </row>
    <row r="26" spans="1:36" x14ac:dyDescent="0.2">
      <c r="A26" s="307"/>
      <c r="B26" s="265">
        <v>41289</v>
      </c>
      <c r="C26" s="318"/>
      <c r="D26" s="318"/>
      <c r="E26" s="319">
        <v>2.0836645187353475E-3</v>
      </c>
      <c r="F26" s="319">
        <v>2.0836645187353475E-3</v>
      </c>
      <c r="G26" s="318"/>
      <c r="H26" s="318"/>
      <c r="I26" s="319">
        <v>3.8240696881823538E-3</v>
      </c>
      <c r="J26" s="319">
        <v>3.8240696881823538E-3</v>
      </c>
      <c r="K26" s="319">
        <v>2.2000333709013462E-3</v>
      </c>
      <c r="L26" s="319">
        <v>2.2000333709013462E-3</v>
      </c>
      <c r="M26" s="318"/>
      <c r="N26" s="318"/>
      <c r="O26" s="320">
        <v>1.8212161750486761E-5</v>
      </c>
      <c r="P26" s="319">
        <v>1.8212161750486761E-5</v>
      </c>
      <c r="Q26" s="318"/>
      <c r="R26" s="318"/>
      <c r="S26" s="319">
        <v>4.6212322515798834E-5</v>
      </c>
      <c r="T26" s="319">
        <v>4.6212322515798834E-5</v>
      </c>
      <c r="U26" s="319">
        <v>2.0084338773356735E-5</v>
      </c>
      <c r="V26" s="319">
        <v>2.0084338773356735E-5</v>
      </c>
      <c r="W26" s="318"/>
      <c r="X26" s="318"/>
      <c r="Y26" s="319">
        <v>4.3825083775944056E-3</v>
      </c>
      <c r="Z26" s="319">
        <v>4.3825083775944056E-3</v>
      </c>
      <c r="AA26" s="318"/>
      <c r="AB26" s="318"/>
      <c r="AC26" s="319">
        <v>7.4609794701757229E-2</v>
      </c>
      <c r="AD26" s="319">
        <v>7.4609794701757229E-2</v>
      </c>
      <c r="AE26" s="321">
        <v>9.0781211255572432E-3</v>
      </c>
      <c r="AF26" s="321">
        <v>9.0781211255572432E-3</v>
      </c>
      <c r="AG26" s="370">
        <v>400</v>
      </c>
      <c r="AH26" s="370">
        <v>47</v>
      </c>
      <c r="AI26" s="321" t="str">
        <f>IF(K26&gt;'1d. STPIS MED Threshold'!$C$8,"Yes","NO")</f>
        <v>NO</v>
      </c>
      <c r="AJ26" s="323"/>
    </row>
    <row r="27" spans="1:36" x14ac:dyDescent="0.2">
      <c r="A27" s="307"/>
      <c r="B27" s="265">
        <v>41290</v>
      </c>
      <c r="C27" s="318"/>
      <c r="D27" s="318"/>
      <c r="E27" s="319">
        <v>6.1596077431489166E-3</v>
      </c>
      <c r="F27" s="319">
        <v>6.1596077431489166E-3</v>
      </c>
      <c r="G27" s="318"/>
      <c r="H27" s="318"/>
      <c r="I27" s="319">
        <v>5.7237062282657666E-2</v>
      </c>
      <c r="J27" s="319">
        <v>5.7237062282657666E-2</v>
      </c>
      <c r="K27" s="319">
        <v>9.5748037335240815E-3</v>
      </c>
      <c r="L27" s="319">
        <v>9.5748037335240815E-3</v>
      </c>
      <c r="M27" s="318"/>
      <c r="N27" s="318"/>
      <c r="O27" s="320">
        <v>7.8858660379607683E-5</v>
      </c>
      <c r="P27" s="319">
        <v>7.8858660379607683E-5</v>
      </c>
      <c r="Q27" s="318"/>
      <c r="R27" s="318"/>
      <c r="S27" s="319">
        <v>6.700786764790831E-4</v>
      </c>
      <c r="T27" s="319">
        <v>6.700786764790831E-4</v>
      </c>
      <c r="U27" s="319">
        <v>1.1838945232325588E-4</v>
      </c>
      <c r="V27" s="319">
        <v>1.1838945232325588E-4</v>
      </c>
      <c r="W27" s="318"/>
      <c r="X27" s="318"/>
      <c r="Y27" s="319">
        <v>5.4553702698048982E-3</v>
      </c>
      <c r="Z27" s="319">
        <v>5.4553702698048982E-3</v>
      </c>
      <c r="AA27" s="318"/>
      <c r="AB27" s="318"/>
      <c r="AC27" s="319">
        <v>0</v>
      </c>
      <c r="AD27" s="319">
        <v>0</v>
      </c>
      <c r="AE27" s="321">
        <v>5.0906074044777261E-3</v>
      </c>
      <c r="AF27" s="321">
        <v>5.0906074044777261E-3</v>
      </c>
      <c r="AG27" s="370">
        <v>430</v>
      </c>
      <c r="AH27" s="370">
        <v>95</v>
      </c>
      <c r="AI27" s="321" t="str">
        <f>IF(K27&gt;'1d. STPIS MED Threshold'!$C$8,"Yes","NO")</f>
        <v>NO</v>
      </c>
      <c r="AJ27" s="323"/>
    </row>
    <row r="28" spans="1:36" x14ac:dyDescent="0.2">
      <c r="A28" s="307"/>
      <c r="B28" s="265">
        <v>41291</v>
      </c>
      <c r="C28" s="318"/>
      <c r="D28" s="318"/>
      <c r="E28" s="319">
        <v>0.11748734420323452</v>
      </c>
      <c r="F28" s="319">
        <v>0.11748734420323452</v>
      </c>
      <c r="G28" s="318"/>
      <c r="H28" s="318"/>
      <c r="I28" s="319">
        <v>3.7157500837598348E-2</v>
      </c>
      <c r="J28" s="319">
        <v>3.7157500837598348E-2</v>
      </c>
      <c r="K28" s="319">
        <v>0.11211624336347788</v>
      </c>
      <c r="L28" s="319">
        <v>0.11211624336347788</v>
      </c>
      <c r="M28" s="318"/>
      <c r="N28" s="318"/>
      <c r="O28" s="320">
        <v>1.2181618299580131E-3</v>
      </c>
      <c r="P28" s="319">
        <v>1.2181618299580131E-3</v>
      </c>
      <c r="Q28" s="318"/>
      <c r="R28" s="318"/>
      <c r="S28" s="319">
        <v>1.9247432327830217E-4</v>
      </c>
      <c r="T28" s="319">
        <v>1.9247432327830217E-4</v>
      </c>
      <c r="U28" s="319">
        <v>1.1495812029128473E-3</v>
      </c>
      <c r="V28" s="319">
        <v>1.1495812029128473E-3</v>
      </c>
      <c r="W28" s="318"/>
      <c r="X28" s="318"/>
      <c r="Y28" s="319">
        <v>1.2450496033060041E-3</v>
      </c>
      <c r="Z28" s="319">
        <v>1.2450496033060041E-3</v>
      </c>
      <c r="AA28" s="318"/>
      <c r="AB28" s="318"/>
      <c r="AC28" s="319">
        <v>6.8394237323382276E-2</v>
      </c>
      <c r="AD28" s="319">
        <v>6.8394237323382276E-2</v>
      </c>
      <c r="AE28" s="321">
        <v>5.7348511943615538E-3</v>
      </c>
      <c r="AF28" s="321">
        <v>5.7348511943615538E-3</v>
      </c>
      <c r="AG28" s="370">
        <v>963</v>
      </c>
      <c r="AH28" s="370">
        <v>204</v>
      </c>
      <c r="AI28" s="321" t="str">
        <f>IF(K28&gt;'1d. STPIS MED Threshold'!$C$8,"Yes","NO")</f>
        <v>NO</v>
      </c>
      <c r="AJ28" s="323"/>
    </row>
    <row r="29" spans="1:36" x14ac:dyDescent="0.2">
      <c r="A29" s="307"/>
      <c r="B29" s="265">
        <v>41292</v>
      </c>
      <c r="C29" s="318"/>
      <c r="D29" s="318"/>
      <c r="E29" s="319">
        <v>0.43635953058980903</v>
      </c>
      <c r="F29" s="319">
        <v>0.43635953058980903</v>
      </c>
      <c r="G29" s="318"/>
      <c r="H29" s="318"/>
      <c r="I29" s="319">
        <v>1.0408558522129926E-2</v>
      </c>
      <c r="J29" s="319">
        <v>1.0408558522129926E-2</v>
      </c>
      <c r="K29" s="319">
        <v>0.40787913615713978</v>
      </c>
      <c r="L29" s="319">
        <v>0.40787913615713978</v>
      </c>
      <c r="M29" s="318"/>
      <c r="N29" s="318"/>
      <c r="O29" s="320">
        <v>5.0704148399316543E-3</v>
      </c>
      <c r="P29" s="319">
        <v>5.0704148399316543E-3</v>
      </c>
      <c r="Q29" s="318"/>
      <c r="R29" s="318"/>
      <c r="S29" s="319">
        <v>9.2424645031597669E-5</v>
      </c>
      <c r="T29" s="319">
        <v>9.2424645031597669E-5</v>
      </c>
      <c r="U29" s="319">
        <v>4.7375710773162067E-3</v>
      </c>
      <c r="V29" s="319">
        <v>4.7375710773162067E-3</v>
      </c>
      <c r="W29" s="318"/>
      <c r="X29" s="318"/>
      <c r="Y29" s="319">
        <v>5.0398018516801544E-3</v>
      </c>
      <c r="Z29" s="319">
        <v>5.0398018516801544E-3</v>
      </c>
      <c r="AA29" s="318"/>
      <c r="AB29" s="318"/>
      <c r="AC29" s="319">
        <v>5.2404773732915882E-2</v>
      </c>
      <c r="AD29" s="319">
        <v>5.2404773732915882E-2</v>
      </c>
      <c r="AE29" s="321">
        <v>8.2067698126208448E-3</v>
      </c>
      <c r="AF29" s="321">
        <v>8.2067698126208448E-3</v>
      </c>
      <c r="AG29" s="370">
        <v>1227</v>
      </c>
      <c r="AH29" s="370">
        <v>131</v>
      </c>
      <c r="AI29" s="321" t="str">
        <f>IF(K29&gt;'1d. STPIS MED Threshold'!$C$8,"Yes","NO")</f>
        <v>NO</v>
      </c>
      <c r="AJ29" s="323"/>
    </row>
    <row r="30" spans="1:36" x14ac:dyDescent="0.2">
      <c r="A30" s="307"/>
      <c r="B30" s="265">
        <v>41293</v>
      </c>
      <c r="C30" s="318"/>
      <c r="D30" s="318"/>
      <c r="E30" s="319">
        <v>1.4482880567954545E-2</v>
      </c>
      <c r="F30" s="319">
        <v>1.4482880567954545E-2</v>
      </c>
      <c r="G30" s="318"/>
      <c r="H30" s="318"/>
      <c r="I30" s="319">
        <v>0.49190533867855868</v>
      </c>
      <c r="J30" s="319">
        <v>0.49190533867855868</v>
      </c>
      <c r="K30" s="319">
        <v>4.6404817151407332E-2</v>
      </c>
      <c r="L30" s="319">
        <v>4.6404817151407332E-2</v>
      </c>
      <c r="M30" s="318"/>
      <c r="N30" s="318"/>
      <c r="O30" s="320">
        <v>6.8742632352746392E-5</v>
      </c>
      <c r="P30" s="319">
        <v>6.8742632352746392E-5</v>
      </c>
      <c r="Q30" s="318"/>
      <c r="R30" s="318"/>
      <c r="S30" s="319">
        <v>1.0601106785124255E-3</v>
      </c>
      <c r="T30" s="319">
        <v>1.0601106785124255E-3</v>
      </c>
      <c r="U30" s="319">
        <v>1.3502855452241375E-4</v>
      </c>
      <c r="V30" s="319">
        <v>1.3502855452241375E-4</v>
      </c>
      <c r="W30" s="318"/>
      <c r="X30" s="318"/>
      <c r="Y30" s="319">
        <v>9.3809189525689077E-3</v>
      </c>
      <c r="Z30" s="319">
        <v>9.3809189525689077E-3</v>
      </c>
      <c r="AA30" s="318"/>
      <c r="AB30" s="318"/>
      <c r="AC30" s="319">
        <v>0</v>
      </c>
      <c r="AD30" s="319">
        <v>0</v>
      </c>
      <c r="AE30" s="321">
        <v>8.7536818069107111E-3</v>
      </c>
      <c r="AF30" s="321">
        <v>8.7536818069107111E-3</v>
      </c>
      <c r="AG30" s="370">
        <v>267</v>
      </c>
      <c r="AH30" s="370">
        <v>70</v>
      </c>
      <c r="AI30" s="321" t="str">
        <f>IF(K30&gt;'1d. STPIS MED Threshold'!$C$8,"Yes","NO")</f>
        <v>NO</v>
      </c>
      <c r="AJ30" s="323"/>
    </row>
    <row r="31" spans="1:36" x14ac:dyDescent="0.2">
      <c r="A31" s="307"/>
      <c r="B31" s="265">
        <v>41294</v>
      </c>
      <c r="C31" s="318"/>
      <c r="D31" s="318"/>
      <c r="E31" s="319">
        <v>7.1580281526907638E-2</v>
      </c>
      <c r="F31" s="319">
        <v>7.1580281526907638E-2</v>
      </c>
      <c r="G31" s="318"/>
      <c r="H31" s="318"/>
      <c r="I31" s="319">
        <v>6.2051596058088892E-3</v>
      </c>
      <c r="J31" s="319">
        <v>6.2051596058088892E-3</v>
      </c>
      <c r="K31" s="319">
        <v>6.7209099441423642E-2</v>
      </c>
      <c r="L31" s="319">
        <v>6.7209099441423642E-2</v>
      </c>
      <c r="M31" s="318"/>
      <c r="N31" s="318"/>
      <c r="O31" s="320">
        <v>1.6759824633438853E-3</v>
      </c>
      <c r="P31" s="319">
        <v>1.6759824633438853E-3</v>
      </c>
      <c r="Q31" s="318"/>
      <c r="R31" s="318"/>
      <c r="S31" s="319">
        <v>2.3106161257899417E-5</v>
      </c>
      <c r="T31" s="319">
        <v>2.3106161257899417E-5</v>
      </c>
      <c r="U31" s="319">
        <v>1.5654660609436086E-3</v>
      </c>
      <c r="V31" s="319">
        <v>1.5654660609436086E-3</v>
      </c>
      <c r="W31" s="318"/>
      <c r="X31" s="318"/>
      <c r="Y31" s="319">
        <v>4.5265500205300731E-3</v>
      </c>
      <c r="Z31" s="319">
        <v>4.5265500205300731E-3</v>
      </c>
      <c r="AA31" s="318"/>
      <c r="AB31" s="318"/>
      <c r="AC31" s="319">
        <v>0</v>
      </c>
      <c r="AD31" s="319">
        <v>0</v>
      </c>
      <c r="AE31" s="321">
        <v>4.2238909389505624E-3</v>
      </c>
      <c r="AF31" s="321">
        <v>4.2238909389505624E-3</v>
      </c>
      <c r="AG31" s="370">
        <v>251</v>
      </c>
      <c r="AH31" s="370">
        <v>84</v>
      </c>
      <c r="AI31" s="321" t="str">
        <f>IF(K31&gt;'1d. STPIS MED Threshold'!$C$8,"Yes","NO")</f>
        <v>NO</v>
      </c>
      <c r="AJ31" s="323"/>
    </row>
    <row r="32" spans="1:36" x14ac:dyDescent="0.2">
      <c r="A32" s="307"/>
      <c r="B32" s="265">
        <v>41295</v>
      </c>
      <c r="C32" s="318"/>
      <c r="D32" s="318"/>
      <c r="E32" s="319">
        <v>5.6801190578683158E-2</v>
      </c>
      <c r="F32" s="319">
        <v>5.6801190578683158E-2</v>
      </c>
      <c r="G32" s="318"/>
      <c r="H32" s="318"/>
      <c r="I32" s="319">
        <v>0.73429493397414425</v>
      </c>
      <c r="J32" s="319">
        <v>0.73429493397414425</v>
      </c>
      <c r="K32" s="319">
        <v>0.10210050975596756</v>
      </c>
      <c r="L32" s="319">
        <v>0.10210050975596756</v>
      </c>
      <c r="M32" s="318"/>
      <c r="N32" s="318"/>
      <c r="O32" s="320">
        <v>1.2856130544775429E-4</v>
      </c>
      <c r="P32" s="319">
        <v>1.2856130544775429E-4</v>
      </c>
      <c r="Q32" s="318"/>
      <c r="R32" s="318"/>
      <c r="S32" s="319">
        <v>4.505701445290387E-3</v>
      </c>
      <c r="T32" s="319">
        <v>4.505701445290387E-3</v>
      </c>
      <c r="U32" s="319">
        <v>4.2123038204274719E-4</v>
      </c>
      <c r="V32" s="319">
        <v>4.2123038204274719E-4</v>
      </c>
      <c r="W32" s="318"/>
      <c r="X32" s="318"/>
      <c r="Y32" s="319">
        <v>1.6788301831812341E-3</v>
      </c>
      <c r="Z32" s="319">
        <v>1.6788301831812341E-3</v>
      </c>
      <c r="AA32" s="318"/>
      <c r="AB32" s="318"/>
      <c r="AC32" s="319">
        <v>0</v>
      </c>
      <c r="AD32" s="319">
        <v>0</v>
      </c>
      <c r="AE32" s="321">
        <v>1.5665784243218252E-3</v>
      </c>
      <c r="AF32" s="321">
        <v>1.5665784243218252E-3</v>
      </c>
      <c r="AG32" s="370">
        <v>554</v>
      </c>
      <c r="AH32" s="370">
        <v>52</v>
      </c>
      <c r="AI32" s="321" t="str">
        <f>IF(K32&gt;'1d. STPIS MED Threshold'!$C$8,"Yes","NO")</f>
        <v>NO</v>
      </c>
      <c r="AJ32" s="323"/>
    </row>
    <row r="33" spans="1:36" x14ac:dyDescent="0.2">
      <c r="A33" s="307"/>
      <c r="B33" s="265">
        <v>41296</v>
      </c>
      <c r="C33" s="318"/>
      <c r="D33" s="318"/>
      <c r="E33" s="319">
        <v>1.6730178710976304E-2</v>
      </c>
      <c r="F33" s="319">
        <v>1.6730178710976304E-2</v>
      </c>
      <c r="G33" s="318"/>
      <c r="H33" s="318"/>
      <c r="I33" s="319">
        <v>8.5769682405813508E-2</v>
      </c>
      <c r="J33" s="319">
        <v>8.5769682405813508E-2</v>
      </c>
      <c r="K33" s="319">
        <v>2.1346372652546346E-2</v>
      </c>
      <c r="L33" s="319">
        <v>2.1346372652546346E-2</v>
      </c>
      <c r="M33" s="318"/>
      <c r="N33" s="318"/>
      <c r="O33" s="320">
        <v>9.3180042119763175E-5</v>
      </c>
      <c r="P33" s="319">
        <v>9.3180042119763175E-5</v>
      </c>
      <c r="Q33" s="318"/>
      <c r="R33" s="318"/>
      <c r="S33" s="319">
        <v>1.3170511917002668E-3</v>
      </c>
      <c r="T33" s="319">
        <v>1.3170511917002668E-3</v>
      </c>
      <c r="U33" s="319">
        <v>1.7501183817275777E-4</v>
      </c>
      <c r="V33" s="319">
        <v>1.7501183817275777E-4</v>
      </c>
      <c r="W33" s="318"/>
      <c r="X33" s="318"/>
      <c r="Y33" s="319">
        <v>0</v>
      </c>
      <c r="Z33" s="319">
        <v>0</v>
      </c>
      <c r="AA33" s="318"/>
      <c r="AB33" s="318"/>
      <c r="AC33" s="319">
        <v>0</v>
      </c>
      <c r="AD33" s="319">
        <v>0</v>
      </c>
      <c r="AE33" s="321">
        <v>0</v>
      </c>
      <c r="AF33" s="321">
        <v>0</v>
      </c>
      <c r="AG33" s="370">
        <v>419</v>
      </c>
      <c r="AH33" s="370">
        <v>64</v>
      </c>
      <c r="AI33" s="321" t="str">
        <f>IF(K33&gt;'1d. STPIS MED Threshold'!$C$8,"Yes","NO")</f>
        <v>NO</v>
      </c>
      <c r="AJ33" s="323"/>
    </row>
    <row r="34" spans="1:36" x14ac:dyDescent="0.2">
      <c r="A34" s="307"/>
      <c r="B34" s="265">
        <v>41297</v>
      </c>
      <c r="C34" s="318"/>
      <c r="D34" s="318"/>
      <c r="E34" s="319">
        <v>4.3828352031152727E-3</v>
      </c>
      <c r="F34" s="319">
        <v>4.3828352031152727E-3</v>
      </c>
      <c r="G34" s="318"/>
      <c r="H34" s="318"/>
      <c r="I34" s="319">
        <v>5.5905357163487639E-3</v>
      </c>
      <c r="J34" s="319">
        <v>5.5905357163487639E-3</v>
      </c>
      <c r="K34" s="319">
        <v>4.4635857805971381E-3</v>
      </c>
      <c r="L34" s="319">
        <v>4.4635857805971381E-3</v>
      </c>
      <c r="M34" s="318"/>
      <c r="N34" s="318"/>
      <c r="O34" s="320">
        <v>5.4255685505768281E-5</v>
      </c>
      <c r="P34" s="319">
        <v>5.4255685505768281E-5</v>
      </c>
      <c r="Q34" s="318"/>
      <c r="R34" s="318"/>
      <c r="S34" s="319">
        <v>6.9318483773698255E-5</v>
      </c>
      <c r="T34" s="319">
        <v>6.9318483773698255E-5</v>
      </c>
      <c r="U34" s="319">
        <v>5.5262830609459251E-5</v>
      </c>
      <c r="V34" s="319">
        <v>5.5262830609459251E-5</v>
      </c>
      <c r="W34" s="318"/>
      <c r="X34" s="318"/>
      <c r="Y34" s="319">
        <v>0</v>
      </c>
      <c r="Z34" s="319">
        <v>0</v>
      </c>
      <c r="AA34" s="318"/>
      <c r="AB34" s="318"/>
      <c r="AC34" s="319">
        <v>0</v>
      </c>
      <c r="AD34" s="319">
        <v>0</v>
      </c>
      <c r="AE34" s="321">
        <v>0</v>
      </c>
      <c r="AF34" s="321">
        <v>0</v>
      </c>
      <c r="AG34" s="370">
        <v>388</v>
      </c>
      <c r="AH34" s="370">
        <v>28</v>
      </c>
      <c r="AI34" s="321" t="str">
        <f>IF(K34&gt;'1d. STPIS MED Threshold'!$C$8,"Yes","NO")</f>
        <v>NO</v>
      </c>
      <c r="AJ34" s="323"/>
    </row>
    <row r="35" spans="1:36" x14ac:dyDescent="0.2">
      <c r="A35" s="307"/>
      <c r="B35" s="265">
        <v>41298</v>
      </c>
      <c r="C35" s="318"/>
      <c r="D35" s="318"/>
      <c r="E35" s="319">
        <v>0.24046034003761643</v>
      </c>
      <c r="F35" s="319">
        <v>0.24046034003761643</v>
      </c>
      <c r="G35" s="318"/>
      <c r="H35" s="318"/>
      <c r="I35" s="319">
        <v>0.1336232216920642</v>
      </c>
      <c r="J35" s="319">
        <v>0.1336232216920642</v>
      </c>
      <c r="K35" s="319">
        <v>0.23331688111848142</v>
      </c>
      <c r="L35" s="319">
        <v>0.23331688111848142</v>
      </c>
      <c r="M35" s="318"/>
      <c r="N35" s="318"/>
      <c r="O35" s="320">
        <v>4.0145399276811612E-3</v>
      </c>
      <c r="P35" s="319">
        <v>4.0145399276811612E-3</v>
      </c>
      <c r="Q35" s="318"/>
      <c r="R35" s="318"/>
      <c r="S35" s="319">
        <v>1.0545651998105296E-3</v>
      </c>
      <c r="T35" s="319">
        <v>1.0545651998105296E-3</v>
      </c>
      <c r="U35" s="319">
        <v>3.8166268971009799E-3</v>
      </c>
      <c r="V35" s="319">
        <v>3.8166268971009799E-3</v>
      </c>
      <c r="W35" s="318"/>
      <c r="X35" s="318"/>
      <c r="Y35" s="319">
        <v>9.3047590034305093E-4</v>
      </c>
      <c r="Z35" s="319">
        <v>9.3047590034305093E-4</v>
      </c>
      <c r="AA35" s="318"/>
      <c r="AB35" s="318"/>
      <c r="AC35" s="319">
        <v>2.0009935649340897E-2</v>
      </c>
      <c r="AD35" s="319">
        <v>2.0009935649340897E-2</v>
      </c>
      <c r="AE35" s="321">
        <v>2.2061873667964167E-3</v>
      </c>
      <c r="AF35" s="321">
        <v>2.2061873667964167E-3</v>
      </c>
      <c r="AG35" s="370">
        <v>830</v>
      </c>
      <c r="AH35" s="370">
        <v>150</v>
      </c>
      <c r="AI35" s="321" t="str">
        <f>IF(K35&gt;'1d. STPIS MED Threshold'!$C$8,"Yes","NO")</f>
        <v>NO</v>
      </c>
      <c r="AJ35" s="323"/>
    </row>
    <row r="36" spans="1:36" x14ac:dyDescent="0.2">
      <c r="A36" s="307"/>
      <c r="B36" s="265">
        <v>41299</v>
      </c>
      <c r="C36" s="318"/>
      <c r="D36" s="318"/>
      <c r="E36" s="319">
        <v>0.11634690376693732</v>
      </c>
      <c r="F36" s="319">
        <v>0.11634690376693732</v>
      </c>
      <c r="G36" s="318"/>
      <c r="H36" s="318"/>
      <c r="I36" s="319">
        <v>3.4091981284009378</v>
      </c>
      <c r="J36" s="319">
        <v>3.4091981284009378</v>
      </c>
      <c r="K36" s="319">
        <v>0.33651708257984869</v>
      </c>
      <c r="L36" s="319">
        <v>0.33651708257984869</v>
      </c>
      <c r="M36" s="318"/>
      <c r="N36" s="318"/>
      <c r="O36" s="320">
        <v>7.2102776195711211E-3</v>
      </c>
      <c r="P36" s="319">
        <v>7.2102776195711211E-3</v>
      </c>
      <c r="Q36" s="318"/>
      <c r="R36" s="318"/>
      <c r="S36" s="319">
        <v>9.5890569220282593E-2</v>
      </c>
      <c r="T36" s="319">
        <v>9.5890569220282593E-2</v>
      </c>
      <c r="U36" s="319">
        <v>1.3139715157727721E-2</v>
      </c>
      <c r="V36" s="319">
        <v>1.3139715157727721E-2</v>
      </c>
      <c r="W36" s="318"/>
      <c r="X36" s="318"/>
      <c r="Y36" s="319">
        <v>8.928926210943192E-3</v>
      </c>
      <c r="Z36" s="319">
        <v>8.928926210943192E-3</v>
      </c>
      <c r="AA36" s="318"/>
      <c r="AB36" s="318"/>
      <c r="AC36" s="319">
        <v>0</v>
      </c>
      <c r="AD36" s="319">
        <v>0</v>
      </c>
      <c r="AE36" s="321">
        <v>8.3319106926702212E-3</v>
      </c>
      <c r="AF36" s="321">
        <v>8.3319106926702212E-3</v>
      </c>
      <c r="AG36" s="370">
        <v>921</v>
      </c>
      <c r="AH36" s="370">
        <v>260</v>
      </c>
      <c r="AI36" s="321" t="str">
        <f>IF(K36&gt;'1d. STPIS MED Threshold'!$C$8,"Yes","NO")</f>
        <v>NO</v>
      </c>
      <c r="AJ36" s="323"/>
    </row>
    <row r="37" spans="1:36" x14ac:dyDescent="0.2">
      <c r="A37" s="307"/>
      <c r="B37" s="265">
        <v>41300</v>
      </c>
      <c r="C37" s="318"/>
      <c r="D37" s="318"/>
      <c r="E37" s="319">
        <v>8.5636362733281218E-3</v>
      </c>
      <c r="F37" s="319">
        <v>8.5636362733281218E-3</v>
      </c>
      <c r="G37" s="318"/>
      <c r="H37" s="318"/>
      <c r="I37" s="319">
        <v>2.0822510022297444E-3</v>
      </c>
      <c r="J37" s="319">
        <v>2.0822510022297444E-3</v>
      </c>
      <c r="K37" s="319">
        <v>8.1302708836568302E-3</v>
      </c>
      <c r="L37" s="319">
        <v>8.1302708836568302E-3</v>
      </c>
      <c r="M37" s="318"/>
      <c r="N37" s="318"/>
      <c r="O37" s="320">
        <v>8.9040914449198006E-5</v>
      </c>
      <c r="P37" s="319">
        <v>8.9040914449198006E-5</v>
      </c>
      <c r="Q37" s="318"/>
      <c r="R37" s="318"/>
      <c r="S37" s="319">
        <v>2.3106161257899417E-5</v>
      </c>
      <c r="T37" s="319">
        <v>2.3106161257899417E-5</v>
      </c>
      <c r="U37" s="319">
        <v>8.463231369265246E-5</v>
      </c>
      <c r="V37" s="319">
        <v>8.463231369265246E-5</v>
      </c>
      <c r="W37" s="318"/>
      <c r="X37" s="318"/>
      <c r="Y37" s="319">
        <v>3.8808461039219061E-3</v>
      </c>
      <c r="Z37" s="319">
        <v>3.8808461039219061E-3</v>
      </c>
      <c r="AA37" s="318"/>
      <c r="AB37" s="318"/>
      <c r="AC37" s="319">
        <v>2.3753133773120601E-2</v>
      </c>
      <c r="AD37" s="319">
        <v>2.3753133773120601E-2</v>
      </c>
      <c r="AE37" s="321">
        <v>5.2095684879814542E-3</v>
      </c>
      <c r="AF37" s="321">
        <v>5.2095684879814542E-3</v>
      </c>
      <c r="AG37" s="370">
        <v>273</v>
      </c>
      <c r="AH37" s="370">
        <v>84</v>
      </c>
      <c r="AI37" s="321" t="str">
        <f>IF(K37&gt;'1d. STPIS MED Threshold'!$C$8,"Yes","NO")</f>
        <v>NO</v>
      </c>
      <c r="AJ37" s="323"/>
    </row>
    <row r="38" spans="1:36" x14ac:dyDescent="0.2">
      <c r="A38" s="307"/>
      <c r="B38" s="265">
        <v>41301</v>
      </c>
      <c r="C38" s="318"/>
      <c r="D38" s="318"/>
      <c r="E38" s="319">
        <v>5.3927125251658969</v>
      </c>
      <c r="F38" s="319">
        <v>0</v>
      </c>
      <c r="G38" s="318"/>
      <c r="H38" s="318"/>
      <c r="I38" s="319">
        <v>1.3539856002403041</v>
      </c>
      <c r="J38" s="319">
        <v>0</v>
      </c>
      <c r="K38" s="319">
        <v>5.1226707988391249</v>
      </c>
      <c r="L38" s="319">
        <v>0</v>
      </c>
      <c r="M38" s="318"/>
      <c r="N38" s="318"/>
      <c r="O38" s="320">
        <v>3.8688376667240627E-2</v>
      </c>
      <c r="P38" s="319">
        <v>0</v>
      </c>
      <c r="Q38" s="318"/>
      <c r="R38" s="318"/>
      <c r="S38" s="319">
        <v>1.6405374493108588E-3</v>
      </c>
      <c r="T38" s="319">
        <v>0</v>
      </c>
      <c r="U38" s="319">
        <v>3.6211243985319892E-2</v>
      </c>
      <c r="V38" s="319">
        <v>0</v>
      </c>
      <c r="W38" s="318"/>
      <c r="X38" s="318"/>
      <c r="Y38" s="319">
        <v>1.3586272665863123E-2</v>
      </c>
      <c r="Z38" s="319">
        <v>0</v>
      </c>
      <c r="AA38" s="318"/>
      <c r="AB38" s="318"/>
      <c r="AC38" s="319">
        <v>2.0009935649340897E-2</v>
      </c>
      <c r="AD38" s="319">
        <v>0</v>
      </c>
      <c r="AE38" s="321">
        <v>1.4015778565530176E-2</v>
      </c>
      <c r="AF38" s="321">
        <v>0</v>
      </c>
      <c r="AG38" s="370">
        <v>6014</v>
      </c>
      <c r="AH38" s="370">
        <v>1502</v>
      </c>
      <c r="AI38" s="321" t="str">
        <f>IF(K38&gt;'1d. STPIS MED Threshold'!$C$8,"Yes","NO")</f>
        <v>Yes</v>
      </c>
      <c r="AJ38" s="323" t="s">
        <v>1047</v>
      </c>
    </row>
    <row r="39" spans="1:36" x14ac:dyDescent="0.2">
      <c r="A39" s="307"/>
      <c r="B39" s="265">
        <v>41302</v>
      </c>
      <c r="C39" s="318"/>
      <c r="D39" s="318"/>
      <c r="E39" s="319">
        <v>2.9258804586815717E-2</v>
      </c>
      <c r="F39" s="319">
        <v>2.9258804586815717E-2</v>
      </c>
      <c r="G39" s="318"/>
      <c r="H39" s="318"/>
      <c r="I39" s="319">
        <v>8.440683018126784E-3</v>
      </c>
      <c r="J39" s="319">
        <v>8.440683018126784E-3</v>
      </c>
      <c r="K39" s="319">
        <v>2.7866840833932642E-2</v>
      </c>
      <c r="L39" s="319">
        <v>2.7866840833932642E-2</v>
      </c>
      <c r="M39" s="318"/>
      <c r="N39" s="318"/>
      <c r="O39" s="320">
        <v>4.5022119498271503E-4</v>
      </c>
      <c r="P39" s="319">
        <v>4.5022119498271503E-4</v>
      </c>
      <c r="Q39" s="318"/>
      <c r="R39" s="318"/>
      <c r="S39" s="319">
        <v>6.9318483773698255E-5</v>
      </c>
      <c r="T39" s="319">
        <v>6.9318483773698255E-5</v>
      </c>
      <c r="U39" s="319">
        <v>4.2475286607376671E-4</v>
      </c>
      <c r="V39" s="319">
        <v>4.2475286607376671E-4</v>
      </c>
      <c r="W39" s="318"/>
      <c r="X39" s="318"/>
      <c r="Y39" s="319">
        <v>1.8311500814580325E-3</v>
      </c>
      <c r="Z39" s="319">
        <v>1.8311500814580325E-3</v>
      </c>
      <c r="AA39" s="318"/>
      <c r="AB39" s="318"/>
      <c r="AC39" s="319">
        <v>0</v>
      </c>
      <c r="AD39" s="319">
        <v>0</v>
      </c>
      <c r="AE39" s="321">
        <v>1.7087137448717345E-3</v>
      </c>
      <c r="AF39" s="321">
        <v>1.7087137448717345E-3</v>
      </c>
      <c r="AG39" s="370">
        <v>297</v>
      </c>
      <c r="AH39" s="370">
        <v>61</v>
      </c>
      <c r="AI39" s="321" t="str">
        <f>IF(K39&gt;'1d. STPIS MED Threshold'!$C$8,"Yes","NO")</f>
        <v>NO</v>
      </c>
      <c r="AJ39" s="323"/>
    </row>
    <row r="40" spans="1:36" x14ac:dyDescent="0.2">
      <c r="A40" s="307"/>
      <c r="B40" s="265">
        <v>41303</v>
      </c>
      <c r="C40" s="318"/>
      <c r="D40" s="318"/>
      <c r="E40" s="319">
        <v>0.92420633932237528</v>
      </c>
      <c r="F40" s="319">
        <v>0.92420633932237528</v>
      </c>
      <c r="G40" s="318"/>
      <c r="H40" s="318"/>
      <c r="I40" s="319">
        <v>5.0885612856268114</v>
      </c>
      <c r="J40" s="319">
        <v>5.0885612856268114</v>
      </c>
      <c r="K40" s="319">
        <v>1.202647942243622</v>
      </c>
      <c r="L40" s="319">
        <v>1.202647942243622</v>
      </c>
      <c r="M40" s="318"/>
      <c r="N40" s="318"/>
      <c r="O40" s="320">
        <v>6.2791229022900966E-3</v>
      </c>
      <c r="P40" s="319">
        <v>6.2791229022900966E-3</v>
      </c>
      <c r="Q40" s="318"/>
      <c r="R40" s="318"/>
      <c r="S40" s="319">
        <v>8.8102637568307579E-2</v>
      </c>
      <c r="T40" s="319">
        <v>8.8102637568307579E-2</v>
      </c>
      <c r="U40" s="319">
        <v>1.175009520749053E-2</v>
      </c>
      <c r="V40" s="319">
        <v>1.175009520749053E-2</v>
      </c>
      <c r="W40" s="318"/>
      <c r="X40" s="318"/>
      <c r="Y40" s="319">
        <v>1.1611080941469423E-2</v>
      </c>
      <c r="Z40" s="319">
        <v>1.1611080941469423E-2</v>
      </c>
      <c r="AA40" s="318"/>
      <c r="AB40" s="318"/>
      <c r="AC40" s="319">
        <v>0</v>
      </c>
      <c r="AD40" s="319">
        <v>0</v>
      </c>
      <c r="AE40" s="321">
        <v>1.0834728293657753E-2</v>
      </c>
      <c r="AF40" s="321">
        <v>1.0834728293657753E-2</v>
      </c>
      <c r="AG40" s="370">
        <v>1169</v>
      </c>
      <c r="AH40" s="370">
        <v>381</v>
      </c>
      <c r="AI40" s="321" t="str">
        <f>IF(K40&gt;'1d. STPIS MED Threshold'!$C$8,"Yes","NO")</f>
        <v>NO</v>
      </c>
      <c r="AJ40" s="323"/>
    </row>
    <row r="41" spans="1:36" x14ac:dyDescent="0.2">
      <c r="A41" s="307"/>
      <c r="B41" s="265">
        <v>41304</v>
      </c>
      <c r="C41" s="318"/>
      <c r="D41" s="318"/>
      <c r="E41" s="319">
        <v>2.3902906329885166E-2</v>
      </c>
      <c r="F41" s="319">
        <v>2.3902906329885166E-2</v>
      </c>
      <c r="G41" s="318"/>
      <c r="H41" s="318"/>
      <c r="I41" s="319">
        <v>1.1159508763011658E-2</v>
      </c>
      <c r="J41" s="319">
        <v>1.1159508763011658E-2</v>
      </c>
      <c r="K41" s="319">
        <v>2.3050843503604753E-2</v>
      </c>
      <c r="L41" s="319">
        <v>2.3050843503604753E-2</v>
      </c>
      <c r="M41" s="318"/>
      <c r="N41" s="318"/>
      <c r="O41" s="320">
        <v>9.3174412906131196E-3</v>
      </c>
      <c r="P41" s="319">
        <v>9.3174412906131196E-3</v>
      </c>
      <c r="Q41" s="318"/>
      <c r="R41" s="318"/>
      <c r="S41" s="319">
        <v>9.2424645031597669E-5</v>
      </c>
      <c r="T41" s="319">
        <v>9.2424645031597669E-5</v>
      </c>
      <c r="U41" s="319">
        <v>8.7006282535663209E-3</v>
      </c>
      <c r="V41" s="319">
        <v>8.7006282535663209E-3</v>
      </c>
      <c r="W41" s="318"/>
      <c r="X41" s="318"/>
      <c r="Y41" s="319">
        <v>4.0199207936528958E-3</v>
      </c>
      <c r="Z41" s="319">
        <v>4.0199207936528958E-3</v>
      </c>
      <c r="AA41" s="318"/>
      <c r="AB41" s="318"/>
      <c r="AC41" s="319">
        <v>0</v>
      </c>
      <c r="AD41" s="319">
        <v>0</v>
      </c>
      <c r="AE41" s="321">
        <v>3.7511365032084731E-3</v>
      </c>
      <c r="AF41" s="321">
        <v>3.7511365032084731E-3</v>
      </c>
      <c r="AG41" s="370">
        <v>425</v>
      </c>
      <c r="AH41" s="370">
        <v>102</v>
      </c>
      <c r="AI41" s="321" t="str">
        <f>IF(K41&gt;'1d. STPIS MED Threshold'!$C$8,"Yes","NO")</f>
        <v>NO</v>
      </c>
      <c r="AJ41" s="323"/>
    </row>
    <row r="42" spans="1:36" x14ac:dyDescent="0.2">
      <c r="A42" s="307"/>
      <c r="B42" s="265">
        <v>41305</v>
      </c>
      <c r="C42" s="318"/>
      <c r="D42" s="318"/>
      <c r="E42" s="319">
        <v>1.4322407983880583</v>
      </c>
      <c r="F42" s="319">
        <v>1.4322407983880583</v>
      </c>
      <c r="G42" s="318"/>
      <c r="H42" s="318"/>
      <c r="I42" s="319">
        <v>5.8543318275818242E-3</v>
      </c>
      <c r="J42" s="319">
        <v>5.8543318275818242E-3</v>
      </c>
      <c r="K42" s="319">
        <v>1.3368682042515458</v>
      </c>
      <c r="L42" s="319">
        <v>1.3368682042515458</v>
      </c>
      <c r="M42" s="318"/>
      <c r="N42" s="318"/>
      <c r="O42" s="320">
        <v>1.0141972079100385E-2</v>
      </c>
      <c r="P42" s="319">
        <v>1.0141972079100385E-2</v>
      </c>
      <c r="Q42" s="318"/>
      <c r="R42" s="318"/>
      <c r="S42" s="319">
        <v>6.9318483773698255E-5</v>
      </c>
      <c r="T42" s="319">
        <v>6.9318483773698255E-5</v>
      </c>
      <c r="U42" s="319">
        <v>9.4684834238544791E-3</v>
      </c>
      <c r="V42" s="319">
        <v>9.4684834238544791E-3</v>
      </c>
      <c r="W42" s="318"/>
      <c r="X42" s="318"/>
      <c r="Y42" s="319">
        <v>1.6871084385223646E-3</v>
      </c>
      <c r="Z42" s="319">
        <v>1.6871084385223646E-3</v>
      </c>
      <c r="AA42" s="318"/>
      <c r="AB42" s="318"/>
      <c r="AC42" s="319">
        <v>0</v>
      </c>
      <c r="AD42" s="319">
        <v>0</v>
      </c>
      <c r="AE42" s="321">
        <v>1.5743031700038855E-3</v>
      </c>
      <c r="AF42" s="321">
        <v>1.5743031700038855E-3</v>
      </c>
      <c r="AG42" s="370">
        <v>2433</v>
      </c>
      <c r="AH42" s="370">
        <v>717</v>
      </c>
      <c r="AI42" s="321" t="str">
        <f>IF(K42&gt;'1d. STPIS MED Threshold'!$C$8,"Yes","NO")</f>
        <v>NO</v>
      </c>
      <c r="AJ42" s="323"/>
    </row>
    <row r="43" spans="1:36" x14ac:dyDescent="0.2">
      <c r="A43" s="307"/>
      <c r="B43" s="265">
        <v>41306</v>
      </c>
      <c r="C43" s="318"/>
      <c r="D43" s="318"/>
      <c r="E43" s="319">
        <v>0.1462303090107154</v>
      </c>
      <c r="F43" s="319">
        <v>0.1462303090107154</v>
      </c>
      <c r="G43" s="318"/>
      <c r="H43" s="318"/>
      <c r="I43" s="319">
        <v>6.6553438774449207E-3</v>
      </c>
      <c r="J43" s="319">
        <v>6.6553438774449207E-3</v>
      </c>
      <c r="K43" s="319">
        <v>0.13689789678349318</v>
      </c>
      <c r="L43" s="319">
        <v>0.13689789678349318</v>
      </c>
      <c r="M43" s="318"/>
      <c r="N43" s="318"/>
      <c r="O43" s="320">
        <v>1.334918343289315E-3</v>
      </c>
      <c r="P43" s="319">
        <v>1.334918343289315E-3</v>
      </c>
      <c r="Q43" s="318"/>
      <c r="R43" s="318"/>
      <c r="S43" s="319">
        <v>4.6212322515798834E-5</v>
      </c>
      <c r="T43" s="319">
        <v>4.6212322515798834E-5</v>
      </c>
      <c r="U43" s="319">
        <v>1.2487514879791369E-3</v>
      </c>
      <c r="V43" s="319">
        <v>1.2487514879791369E-3</v>
      </c>
      <c r="W43" s="318"/>
      <c r="X43" s="318"/>
      <c r="Y43" s="319">
        <v>3.8742234996490022E-4</v>
      </c>
      <c r="Z43" s="319">
        <v>3.8742234996490022E-4</v>
      </c>
      <c r="AA43" s="318"/>
      <c r="AB43" s="318"/>
      <c r="AC43" s="319">
        <v>0</v>
      </c>
      <c r="AD43" s="319">
        <v>0</v>
      </c>
      <c r="AE43" s="321">
        <v>3.6151809792042119E-4</v>
      </c>
      <c r="AF43" s="321">
        <v>3.6151809792042119E-4</v>
      </c>
      <c r="AG43" s="370">
        <v>826</v>
      </c>
      <c r="AH43" s="370">
        <v>304</v>
      </c>
      <c r="AI43" s="321" t="str">
        <f>IF(K43&gt;'1d. STPIS MED Threshold'!$C$8,"Yes","NO")</f>
        <v>NO</v>
      </c>
      <c r="AJ43" s="323"/>
    </row>
    <row r="44" spans="1:36" x14ac:dyDescent="0.2">
      <c r="A44" s="307"/>
      <c r="B44" s="265">
        <v>41307</v>
      </c>
      <c r="C44" s="318"/>
      <c r="D44" s="318"/>
      <c r="E44" s="319">
        <v>8.9465597226453322E-3</v>
      </c>
      <c r="F44" s="319">
        <v>8.9465597226453322E-3</v>
      </c>
      <c r="G44" s="318"/>
      <c r="H44" s="318"/>
      <c r="I44" s="319">
        <v>0</v>
      </c>
      <c r="J44" s="319">
        <v>0</v>
      </c>
      <c r="K44" s="319">
        <v>8.3483651734475774E-3</v>
      </c>
      <c r="L44" s="319">
        <v>8.3483651734475774E-3</v>
      </c>
      <c r="M44" s="318"/>
      <c r="N44" s="318"/>
      <c r="O44" s="320">
        <v>2.9801719228069247E-5</v>
      </c>
      <c r="P44" s="319">
        <v>2.9801719228069247E-5</v>
      </c>
      <c r="Q44" s="318"/>
      <c r="R44" s="318"/>
      <c r="S44" s="319">
        <v>0</v>
      </c>
      <c r="T44" s="319">
        <v>0</v>
      </c>
      <c r="U44" s="319">
        <v>2.7809084455417016E-5</v>
      </c>
      <c r="V44" s="319">
        <v>2.7809084455417016E-5</v>
      </c>
      <c r="W44" s="318"/>
      <c r="X44" s="318"/>
      <c r="Y44" s="319">
        <v>2.8295076755983522E-3</v>
      </c>
      <c r="Z44" s="319">
        <v>2.8295076755983522E-3</v>
      </c>
      <c r="AA44" s="318"/>
      <c r="AB44" s="318"/>
      <c r="AC44" s="319">
        <v>0</v>
      </c>
      <c r="AD44" s="319">
        <v>0</v>
      </c>
      <c r="AE44" s="321">
        <v>2.6403180741282044E-3</v>
      </c>
      <c r="AF44" s="321">
        <v>2.6403180741282044E-3</v>
      </c>
      <c r="AG44" s="370">
        <v>270</v>
      </c>
      <c r="AH44" s="370">
        <v>104</v>
      </c>
      <c r="AI44" s="321" t="str">
        <f>IF(K44&gt;'1d. STPIS MED Threshold'!$C$8,"Yes","NO")</f>
        <v>NO</v>
      </c>
      <c r="AJ44" s="323"/>
    </row>
    <row r="45" spans="1:36" x14ac:dyDescent="0.2">
      <c r="A45" s="307"/>
      <c r="B45" s="265">
        <v>41308</v>
      </c>
      <c r="C45" s="318"/>
      <c r="D45" s="318"/>
      <c r="E45" s="319">
        <v>0.20984388236930293</v>
      </c>
      <c r="F45" s="319">
        <v>0.20984388236930293</v>
      </c>
      <c r="G45" s="318"/>
      <c r="H45" s="318"/>
      <c r="I45" s="319">
        <v>3.2680684404496458E-3</v>
      </c>
      <c r="J45" s="319">
        <v>3.2680684404496458E-3</v>
      </c>
      <c r="K45" s="319">
        <v>0.1960315869485787</v>
      </c>
      <c r="L45" s="319">
        <v>0.1960315869485787</v>
      </c>
      <c r="M45" s="318"/>
      <c r="N45" s="318"/>
      <c r="O45" s="320">
        <v>3.4098464880329541E-3</v>
      </c>
      <c r="P45" s="319">
        <v>3.4098464880329541E-3</v>
      </c>
      <c r="Q45" s="318"/>
      <c r="R45" s="318"/>
      <c r="S45" s="319">
        <v>4.6443384128377824E-5</v>
      </c>
      <c r="T45" s="319">
        <v>4.6443384128377824E-5</v>
      </c>
      <c r="U45" s="319">
        <v>3.1849589931875473E-3</v>
      </c>
      <c r="V45" s="319">
        <v>3.1849589931875473E-3</v>
      </c>
      <c r="W45" s="318"/>
      <c r="X45" s="318"/>
      <c r="Y45" s="319">
        <v>0</v>
      </c>
      <c r="Z45" s="319">
        <v>0</v>
      </c>
      <c r="AA45" s="318"/>
      <c r="AB45" s="318"/>
      <c r="AC45" s="319">
        <v>0</v>
      </c>
      <c r="AD45" s="319">
        <v>0</v>
      </c>
      <c r="AE45" s="321">
        <v>0</v>
      </c>
      <c r="AF45" s="321">
        <v>0</v>
      </c>
      <c r="AG45" s="370">
        <v>293</v>
      </c>
      <c r="AH45" s="370">
        <v>51</v>
      </c>
      <c r="AI45" s="321" t="str">
        <f>IF(K45&gt;'1d. STPIS MED Threshold'!$C$8,"Yes","NO")</f>
        <v>NO</v>
      </c>
      <c r="AJ45" s="323"/>
    </row>
    <row r="46" spans="1:36" x14ac:dyDescent="0.2">
      <c r="A46" s="307"/>
      <c r="B46" s="265">
        <v>41309</v>
      </c>
      <c r="C46" s="318"/>
      <c r="D46" s="318"/>
      <c r="E46" s="319">
        <v>0.43007628776540086</v>
      </c>
      <c r="F46" s="319">
        <v>0.43007628776540086</v>
      </c>
      <c r="G46" s="318"/>
      <c r="H46" s="318"/>
      <c r="I46" s="319">
        <v>3.585459292720404E-2</v>
      </c>
      <c r="J46" s="319">
        <v>3.585459292720404E-2</v>
      </c>
      <c r="K46" s="319">
        <v>0.40371741057255045</v>
      </c>
      <c r="L46" s="319">
        <v>0.40371741057255045</v>
      </c>
      <c r="M46" s="318"/>
      <c r="N46" s="318"/>
      <c r="O46" s="320">
        <v>1.0140134306414654E-2</v>
      </c>
      <c r="P46" s="319">
        <v>1.0140134306414654E-2</v>
      </c>
      <c r="Q46" s="318"/>
      <c r="R46" s="318"/>
      <c r="S46" s="319">
        <v>7.625033215106808E-4</v>
      </c>
      <c r="T46" s="319">
        <v>7.625033215106808E-4</v>
      </c>
      <c r="U46" s="319">
        <v>9.5131170044054237E-3</v>
      </c>
      <c r="V46" s="319">
        <v>9.5131170044054237E-3</v>
      </c>
      <c r="W46" s="318"/>
      <c r="X46" s="318"/>
      <c r="Y46" s="319">
        <v>0</v>
      </c>
      <c r="Z46" s="319">
        <v>0</v>
      </c>
      <c r="AA46" s="318"/>
      <c r="AB46" s="318"/>
      <c r="AC46" s="319">
        <v>4.6905507353535818E-2</v>
      </c>
      <c r="AD46" s="319">
        <v>4.6905507353535818E-2</v>
      </c>
      <c r="AE46" s="321">
        <v>3.1362467469164745E-3</v>
      </c>
      <c r="AF46" s="321">
        <v>3.1362467469164745E-3</v>
      </c>
      <c r="AG46" s="370">
        <v>1050</v>
      </c>
      <c r="AH46" s="370">
        <v>230</v>
      </c>
      <c r="AI46" s="321" t="str">
        <f>IF(K46&gt;'1d. STPIS MED Threshold'!$C$8,"Yes","NO")</f>
        <v>NO</v>
      </c>
      <c r="AJ46" s="323"/>
    </row>
    <row r="47" spans="1:36" x14ac:dyDescent="0.2">
      <c r="A47" s="307"/>
      <c r="B47" s="265">
        <v>41310</v>
      </c>
      <c r="C47" s="318"/>
      <c r="D47" s="318"/>
      <c r="E47" s="319">
        <v>6.7097492682022294E-2</v>
      </c>
      <c r="F47" s="319">
        <v>6.7097492682022294E-2</v>
      </c>
      <c r="G47" s="318"/>
      <c r="H47" s="318"/>
      <c r="I47" s="319">
        <v>0.13811393417054657</v>
      </c>
      <c r="J47" s="319">
        <v>0.13811393417054657</v>
      </c>
      <c r="K47" s="319">
        <v>7.1845870775819387E-2</v>
      </c>
      <c r="L47" s="319">
        <v>7.1845870775819387E-2</v>
      </c>
      <c r="M47" s="318"/>
      <c r="N47" s="318"/>
      <c r="O47" s="320">
        <v>3.4305090133644155E-3</v>
      </c>
      <c r="P47" s="319">
        <v>3.4305090133644155E-3</v>
      </c>
      <c r="Q47" s="318"/>
      <c r="R47" s="318"/>
      <c r="S47" s="319">
        <v>5.5477893180216496E-4</v>
      </c>
      <c r="T47" s="319">
        <v>5.5477893180216496E-4</v>
      </c>
      <c r="U47" s="319">
        <v>3.2382288394110343E-3</v>
      </c>
      <c r="V47" s="319">
        <v>3.2382288394110343E-3</v>
      </c>
      <c r="W47" s="318"/>
      <c r="X47" s="318"/>
      <c r="Y47" s="319">
        <v>9.5100597358905407E-3</v>
      </c>
      <c r="Z47" s="319">
        <v>9.5100597358905407E-3</v>
      </c>
      <c r="AA47" s="318"/>
      <c r="AB47" s="318"/>
      <c r="AC47" s="319">
        <v>0</v>
      </c>
      <c r="AD47" s="319">
        <v>0</v>
      </c>
      <c r="AE47" s="321">
        <v>8.8741878395508528E-3</v>
      </c>
      <c r="AF47" s="321">
        <v>8.8741878395508528E-3</v>
      </c>
      <c r="AG47" s="370">
        <v>596</v>
      </c>
      <c r="AH47" s="370">
        <v>167</v>
      </c>
      <c r="AI47" s="321" t="str">
        <f>IF(K47&gt;'1d. STPIS MED Threshold'!$C$8,"Yes","NO")</f>
        <v>NO</v>
      </c>
      <c r="AJ47" s="323"/>
    </row>
    <row r="48" spans="1:36" x14ac:dyDescent="0.2">
      <c r="A48" s="307"/>
      <c r="B48" s="265">
        <v>41311</v>
      </c>
      <c r="C48" s="318"/>
      <c r="D48" s="318"/>
      <c r="E48" s="319">
        <v>0.11428219910197486</v>
      </c>
      <c r="F48" s="319">
        <v>0.11428219910197486</v>
      </c>
      <c r="G48" s="318"/>
      <c r="H48" s="318"/>
      <c r="I48" s="319">
        <v>1.1867728548817542</v>
      </c>
      <c r="J48" s="319">
        <v>1.1867728548817542</v>
      </c>
      <c r="K48" s="319">
        <v>0.18599222890584385</v>
      </c>
      <c r="L48" s="319">
        <v>0.18599222890584385</v>
      </c>
      <c r="M48" s="318"/>
      <c r="N48" s="318"/>
      <c r="O48" s="320">
        <v>1.1769195618485011E-3</v>
      </c>
      <c r="P48" s="319">
        <v>1.1769195618485011E-3</v>
      </c>
      <c r="Q48" s="318"/>
      <c r="R48" s="318"/>
      <c r="S48" s="319">
        <v>2.8928913894890072E-2</v>
      </c>
      <c r="T48" s="319">
        <v>2.8928913894890072E-2</v>
      </c>
      <c r="U48" s="319">
        <v>3.0325034124064052E-3</v>
      </c>
      <c r="V48" s="319">
        <v>3.0325034124064052E-3</v>
      </c>
      <c r="W48" s="318"/>
      <c r="X48" s="318"/>
      <c r="Y48" s="319">
        <v>0</v>
      </c>
      <c r="Z48" s="319">
        <v>0</v>
      </c>
      <c r="AA48" s="318"/>
      <c r="AB48" s="318"/>
      <c r="AC48" s="319">
        <v>0</v>
      </c>
      <c r="AD48" s="319">
        <v>0</v>
      </c>
      <c r="AE48" s="321">
        <v>0</v>
      </c>
      <c r="AF48" s="321">
        <v>0</v>
      </c>
      <c r="AG48" s="370">
        <v>853</v>
      </c>
      <c r="AH48" s="370">
        <v>195</v>
      </c>
      <c r="AI48" s="321" t="str">
        <f>IF(K48&gt;'1d. STPIS MED Threshold'!$C$8,"Yes","NO")</f>
        <v>NO</v>
      </c>
      <c r="AJ48" s="323"/>
    </row>
    <row r="49" spans="1:36" x14ac:dyDescent="0.2">
      <c r="A49" s="307"/>
      <c r="B49" s="265">
        <v>41312</v>
      </c>
      <c r="C49" s="318"/>
      <c r="D49" s="318"/>
      <c r="E49" s="319">
        <v>1.0641844593968133E-2</v>
      </c>
      <c r="F49" s="319">
        <v>1.0641844593968133E-2</v>
      </c>
      <c r="G49" s="318"/>
      <c r="H49" s="318"/>
      <c r="I49" s="319">
        <v>2.4862229513499774E-2</v>
      </c>
      <c r="J49" s="319">
        <v>2.4862229513499774E-2</v>
      </c>
      <c r="K49" s="319">
        <v>1.1592663345541007E-2</v>
      </c>
      <c r="L49" s="319">
        <v>1.1592663345541007E-2</v>
      </c>
      <c r="M49" s="318"/>
      <c r="N49" s="318"/>
      <c r="O49" s="320">
        <v>1.901349686750818E-4</v>
      </c>
      <c r="P49" s="319">
        <v>1.901349686750818E-4</v>
      </c>
      <c r="Q49" s="318"/>
      <c r="R49" s="318"/>
      <c r="S49" s="319">
        <v>1.155308062894971E-4</v>
      </c>
      <c r="T49" s="319">
        <v>1.155308062894971E-4</v>
      </c>
      <c r="U49" s="319">
        <v>1.8514670450762085E-4</v>
      </c>
      <c r="V49" s="319">
        <v>1.8514670450762085E-4</v>
      </c>
      <c r="W49" s="318"/>
      <c r="X49" s="318"/>
      <c r="Y49" s="319">
        <v>0</v>
      </c>
      <c r="Z49" s="319">
        <v>0</v>
      </c>
      <c r="AA49" s="318"/>
      <c r="AB49" s="318"/>
      <c r="AC49" s="319">
        <v>2.3152373580415216E-2</v>
      </c>
      <c r="AD49" s="319">
        <v>2.3152373580415216E-2</v>
      </c>
      <c r="AE49" s="321">
        <v>1.5480390346848806E-3</v>
      </c>
      <c r="AF49" s="321">
        <v>1.5480390346848806E-3</v>
      </c>
      <c r="AG49" s="370">
        <v>468</v>
      </c>
      <c r="AH49" s="370">
        <v>89</v>
      </c>
      <c r="AI49" s="321" t="str">
        <f>IF(K49&gt;'1d. STPIS MED Threshold'!$C$8,"Yes","NO")</f>
        <v>NO</v>
      </c>
      <c r="AJ49" s="323"/>
    </row>
    <row r="50" spans="1:36" x14ac:dyDescent="0.2">
      <c r="A50" s="307"/>
      <c r="B50" s="265">
        <v>41313</v>
      </c>
      <c r="C50" s="318"/>
      <c r="D50" s="318"/>
      <c r="E50" s="319">
        <v>0.51930216194916501</v>
      </c>
      <c r="F50" s="319">
        <v>0.51930216194916501</v>
      </c>
      <c r="G50" s="318"/>
      <c r="H50" s="318"/>
      <c r="I50" s="319">
        <v>0.36385531383943526</v>
      </c>
      <c r="J50" s="319">
        <v>0.36385531383943526</v>
      </c>
      <c r="K50" s="319">
        <v>0.50890850672168753</v>
      </c>
      <c r="L50" s="319">
        <v>0.50890850672168753</v>
      </c>
      <c r="M50" s="318"/>
      <c r="N50" s="318"/>
      <c r="O50" s="320">
        <v>8.3256235181922936E-3</v>
      </c>
      <c r="P50" s="319">
        <v>8.3256235181922936E-3</v>
      </c>
      <c r="Q50" s="318"/>
      <c r="R50" s="318"/>
      <c r="S50" s="319">
        <v>3.0962256085585223E-3</v>
      </c>
      <c r="T50" s="319">
        <v>3.0962256085585223E-3</v>
      </c>
      <c r="U50" s="319">
        <v>7.9759698611322465E-3</v>
      </c>
      <c r="V50" s="319">
        <v>7.9759698611322465E-3</v>
      </c>
      <c r="W50" s="318"/>
      <c r="X50" s="318"/>
      <c r="Y50" s="319">
        <v>5.667293606537835E-3</v>
      </c>
      <c r="Z50" s="319">
        <v>5.667293606537835E-3</v>
      </c>
      <c r="AA50" s="318"/>
      <c r="AB50" s="318"/>
      <c r="AC50" s="319">
        <v>2.3498965999283708E-2</v>
      </c>
      <c r="AD50" s="319">
        <v>2.3498965999283708E-2</v>
      </c>
      <c r="AE50" s="321">
        <v>6.8595741656695304E-3</v>
      </c>
      <c r="AF50" s="321">
        <v>6.8595741656695304E-3</v>
      </c>
      <c r="AG50" s="370">
        <v>454</v>
      </c>
      <c r="AH50" s="370">
        <v>64</v>
      </c>
      <c r="AI50" s="321" t="str">
        <f>IF(K50&gt;'1d. STPIS MED Threshold'!$C$8,"Yes","NO")</f>
        <v>NO</v>
      </c>
      <c r="AJ50" s="323"/>
    </row>
    <row r="51" spans="1:36" x14ac:dyDescent="0.2">
      <c r="A51" s="307"/>
      <c r="B51" s="265">
        <v>41314</v>
      </c>
      <c r="C51" s="318"/>
      <c r="D51" s="318"/>
      <c r="E51" s="319">
        <v>0.12923565179671254</v>
      </c>
      <c r="F51" s="319">
        <v>0.12923565179671254</v>
      </c>
      <c r="G51" s="318"/>
      <c r="H51" s="318"/>
      <c r="I51" s="319">
        <v>0.22243934748200608</v>
      </c>
      <c r="J51" s="319">
        <v>0.22243934748200608</v>
      </c>
      <c r="K51" s="319">
        <v>0.13546753806947789</v>
      </c>
      <c r="L51" s="319">
        <v>0.13546753806947789</v>
      </c>
      <c r="M51" s="318"/>
      <c r="N51" s="318"/>
      <c r="O51" s="320">
        <v>3.5195002582815668E-3</v>
      </c>
      <c r="P51" s="319">
        <v>3.5195002582815668E-3</v>
      </c>
      <c r="Q51" s="318"/>
      <c r="R51" s="318"/>
      <c r="S51" s="319">
        <v>2.3489723534780549E-3</v>
      </c>
      <c r="T51" s="319">
        <v>2.3489723534780549E-3</v>
      </c>
      <c r="U51" s="319">
        <v>3.4412351559355786E-3</v>
      </c>
      <c r="V51" s="319">
        <v>3.4412351559355786E-3</v>
      </c>
      <c r="W51" s="318"/>
      <c r="X51" s="318"/>
      <c r="Y51" s="319">
        <v>3.6573332097113867E-3</v>
      </c>
      <c r="Z51" s="319">
        <v>3.6573332097113867E-3</v>
      </c>
      <c r="AA51" s="318"/>
      <c r="AB51" s="318"/>
      <c r="AC51" s="319">
        <v>6.5806347262497539E-2</v>
      </c>
      <c r="AD51" s="319">
        <v>6.5806347262497539E-2</v>
      </c>
      <c r="AE51" s="321">
        <v>7.8128077828357699E-3</v>
      </c>
      <c r="AF51" s="321">
        <v>7.8128077828357699E-3</v>
      </c>
      <c r="AG51" s="370">
        <v>308</v>
      </c>
      <c r="AH51" s="370">
        <v>51</v>
      </c>
      <c r="AI51" s="321" t="str">
        <f>IF(K51&gt;'1d. STPIS MED Threshold'!$C$8,"Yes","NO")</f>
        <v>NO</v>
      </c>
      <c r="AJ51" s="323"/>
    </row>
    <row r="52" spans="1:36" x14ac:dyDescent="0.2">
      <c r="A52" s="307"/>
      <c r="B52" s="265">
        <v>41315</v>
      </c>
      <c r="C52" s="318"/>
      <c r="D52" s="318"/>
      <c r="E52" s="319">
        <v>1.8939820394972119E-3</v>
      </c>
      <c r="F52" s="319">
        <v>1.8939820394972119E-3</v>
      </c>
      <c r="G52" s="318"/>
      <c r="H52" s="318"/>
      <c r="I52" s="319">
        <v>5.2687070947468141E-2</v>
      </c>
      <c r="J52" s="319">
        <v>5.2687070947468141E-2</v>
      </c>
      <c r="K52" s="319">
        <v>5.2901644675603168E-3</v>
      </c>
      <c r="L52" s="319">
        <v>5.2901644675603168E-3</v>
      </c>
      <c r="M52" s="318"/>
      <c r="N52" s="318"/>
      <c r="O52" s="320">
        <v>1.1589557477582484E-5</v>
      </c>
      <c r="P52" s="319">
        <v>1.1589557477582484E-5</v>
      </c>
      <c r="Q52" s="318"/>
      <c r="R52" s="318"/>
      <c r="S52" s="319">
        <v>5.3144170893168659E-4</v>
      </c>
      <c r="T52" s="319">
        <v>5.3144170893168659E-4</v>
      </c>
      <c r="U52" s="319">
        <v>4.6348474092361693E-5</v>
      </c>
      <c r="V52" s="319">
        <v>4.6348474092361693E-5</v>
      </c>
      <c r="W52" s="318"/>
      <c r="X52" s="318"/>
      <c r="Y52" s="319">
        <v>0</v>
      </c>
      <c r="Z52" s="319">
        <v>0</v>
      </c>
      <c r="AA52" s="318"/>
      <c r="AB52" s="318"/>
      <c r="AC52" s="319">
        <v>0</v>
      </c>
      <c r="AD52" s="319">
        <v>0</v>
      </c>
      <c r="AE52" s="321">
        <v>0</v>
      </c>
      <c r="AF52" s="321">
        <v>0</v>
      </c>
      <c r="AG52" s="370">
        <v>176</v>
      </c>
      <c r="AH52" s="370">
        <v>20</v>
      </c>
      <c r="AI52" s="321" t="str">
        <f>IF(K52&gt;'1d. STPIS MED Threshold'!$C$8,"Yes","NO")</f>
        <v>NO</v>
      </c>
      <c r="AJ52" s="323"/>
    </row>
    <row r="53" spans="1:36" x14ac:dyDescent="0.2">
      <c r="A53" s="307"/>
      <c r="B53" s="265">
        <v>41316</v>
      </c>
      <c r="C53" s="318"/>
      <c r="D53" s="318"/>
      <c r="E53" s="319">
        <v>0.10119693406535187</v>
      </c>
      <c r="F53" s="319">
        <v>0.10119693406535187</v>
      </c>
      <c r="G53" s="318"/>
      <c r="H53" s="318"/>
      <c r="I53" s="319">
        <v>0.45483461302956429</v>
      </c>
      <c r="J53" s="319">
        <v>0.45483461302956429</v>
      </c>
      <c r="K53" s="319">
        <v>0.12484223890938952</v>
      </c>
      <c r="L53" s="319">
        <v>0.12484223890938952</v>
      </c>
      <c r="M53" s="318"/>
      <c r="N53" s="318"/>
      <c r="O53" s="320">
        <v>5.0712426654657685E-3</v>
      </c>
      <c r="P53" s="319">
        <v>5.0712426654657685E-3</v>
      </c>
      <c r="Q53" s="318"/>
      <c r="R53" s="318"/>
      <c r="S53" s="319">
        <v>4.1461695761174713E-3</v>
      </c>
      <c r="T53" s="319">
        <v>4.1461695761174713E-3</v>
      </c>
      <c r="U53" s="319">
        <v>5.0093894283765447E-3</v>
      </c>
      <c r="V53" s="319">
        <v>5.0093894283765447E-3</v>
      </c>
      <c r="W53" s="318"/>
      <c r="X53" s="318"/>
      <c r="Y53" s="319">
        <v>7.4868541305182848E-3</v>
      </c>
      <c r="Z53" s="319">
        <v>7.4868541305182848E-3</v>
      </c>
      <c r="AA53" s="318"/>
      <c r="AB53" s="318"/>
      <c r="AC53" s="319">
        <v>2.4492530933373384E-2</v>
      </c>
      <c r="AD53" s="319">
        <v>2.4492530933373384E-2</v>
      </c>
      <c r="AE53" s="321">
        <v>8.6239060794521E-3</v>
      </c>
      <c r="AF53" s="321">
        <v>8.6239060794521E-3</v>
      </c>
      <c r="AG53" s="370">
        <v>568</v>
      </c>
      <c r="AH53" s="370">
        <v>184</v>
      </c>
      <c r="AI53" s="321" t="str">
        <f>IF(K53&gt;'1d. STPIS MED Threshold'!$C$8,"Yes","NO")</f>
        <v>NO</v>
      </c>
      <c r="AJ53" s="323"/>
    </row>
    <row r="54" spans="1:36" x14ac:dyDescent="0.2">
      <c r="A54" s="307"/>
      <c r="B54" s="265">
        <v>41317</v>
      </c>
      <c r="C54" s="318"/>
      <c r="D54" s="318"/>
      <c r="E54" s="319">
        <v>0.57300475304308662</v>
      </c>
      <c r="F54" s="319">
        <v>3.3380629379197072E-2</v>
      </c>
      <c r="G54" s="318"/>
      <c r="H54" s="318"/>
      <c r="I54" s="319">
        <v>1.176103839088693E-2</v>
      </c>
      <c r="J54" s="319">
        <v>1.176103839088693E-2</v>
      </c>
      <c r="K54" s="319">
        <v>0.53547826897718975</v>
      </c>
      <c r="L54" s="319">
        <v>3.1935076911430382E-2</v>
      </c>
      <c r="M54" s="318"/>
      <c r="N54" s="318"/>
      <c r="O54" s="320">
        <v>2.1932658048450977E-2</v>
      </c>
      <c r="P54" s="319">
        <v>1.1283262029960662E-4</v>
      </c>
      <c r="Q54" s="318"/>
      <c r="R54" s="318"/>
      <c r="S54" s="319">
        <v>6.9318483773698255E-5</v>
      </c>
      <c r="T54" s="319">
        <v>6.9318483773698255E-5</v>
      </c>
      <c r="U54" s="319">
        <v>2.0470807799830213E-2</v>
      </c>
      <c r="V54" s="319">
        <v>1.0992313105571783E-4</v>
      </c>
      <c r="W54" s="318"/>
      <c r="X54" s="318"/>
      <c r="Y54" s="319">
        <v>1.2942224400323183E-2</v>
      </c>
      <c r="Z54" s="319">
        <v>1.2942224400323183E-2</v>
      </c>
      <c r="AA54" s="318"/>
      <c r="AB54" s="318"/>
      <c r="AC54" s="319">
        <v>3.9118731009623715E-2</v>
      </c>
      <c r="AD54" s="319">
        <v>3.9118731009623715E-2</v>
      </c>
      <c r="AE54" s="321">
        <v>1.4692466287278657E-2</v>
      </c>
      <c r="AF54" s="321">
        <v>1.4692466287278657E-2</v>
      </c>
      <c r="AG54" s="370">
        <v>1324</v>
      </c>
      <c r="AH54" s="370">
        <v>162</v>
      </c>
      <c r="AI54" s="321" t="str">
        <f>IF(K54&gt;'1d. STPIS MED Threshold'!$C$8,"Yes","NO")</f>
        <v>NO</v>
      </c>
      <c r="AJ54" s="323"/>
    </row>
    <row r="55" spans="1:36" x14ac:dyDescent="0.2">
      <c r="A55" s="307"/>
      <c r="B55" s="265">
        <v>41318</v>
      </c>
      <c r="C55" s="318"/>
      <c r="D55" s="318"/>
      <c r="E55" s="319">
        <v>6.7739710128610978E-3</v>
      </c>
      <c r="F55" s="319">
        <v>6.7739710128610978E-3</v>
      </c>
      <c r="G55" s="318"/>
      <c r="H55" s="318"/>
      <c r="I55" s="319">
        <v>4.0237436602470047E-2</v>
      </c>
      <c r="J55" s="319">
        <v>4.0237436602470047E-2</v>
      </c>
      <c r="K55" s="319">
        <v>9.0114414298195257E-3</v>
      </c>
      <c r="L55" s="319">
        <v>9.0114414298195257E-3</v>
      </c>
      <c r="M55" s="318"/>
      <c r="N55" s="318"/>
      <c r="O55" s="320">
        <v>7.8444747612551168E-5</v>
      </c>
      <c r="P55" s="319">
        <v>7.8444747612551168E-5</v>
      </c>
      <c r="Q55" s="318"/>
      <c r="R55" s="318"/>
      <c r="S55" s="319">
        <v>3.828690920433934E-4</v>
      </c>
      <c r="T55" s="319">
        <v>3.828690920433934E-4</v>
      </c>
      <c r="U55" s="319">
        <v>9.8799497273551018E-5</v>
      </c>
      <c r="V55" s="319">
        <v>9.8799497273551018E-5</v>
      </c>
      <c r="W55" s="318"/>
      <c r="X55" s="318"/>
      <c r="Y55" s="319">
        <v>2.2434071974463238E-3</v>
      </c>
      <c r="Z55" s="319">
        <v>2.2434071974463238E-3</v>
      </c>
      <c r="AA55" s="318"/>
      <c r="AB55" s="318"/>
      <c r="AC55" s="319">
        <v>4.5796411613156646E-2</v>
      </c>
      <c r="AD55" s="319">
        <v>4.5796411613156646E-2</v>
      </c>
      <c r="AE55" s="321">
        <v>5.1554952682070325E-3</v>
      </c>
      <c r="AF55" s="321">
        <v>5.1554952682070325E-3</v>
      </c>
      <c r="AG55" s="370">
        <v>450</v>
      </c>
      <c r="AH55" s="370">
        <v>130</v>
      </c>
      <c r="AI55" s="321" t="str">
        <f>IF(K55&gt;'1d. STPIS MED Threshold'!$C$8,"Yes","NO")</f>
        <v>NO</v>
      </c>
      <c r="AJ55" s="323"/>
    </row>
    <row r="56" spans="1:36" x14ac:dyDescent="0.2">
      <c r="A56" s="307"/>
      <c r="B56" s="265">
        <v>41319</v>
      </c>
      <c r="C56" s="318"/>
      <c r="D56" s="318"/>
      <c r="E56" s="319">
        <v>1.1073510703784155</v>
      </c>
      <c r="F56" s="319">
        <v>1.1073510703784155</v>
      </c>
      <c r="G56" s="318"/>
      <c r="H56" s="318"/>
      <c r="I56" s="319">
        <v>4.9458738172533699E-3</v>
      </c>
      <c r="J56" s="319">
        <v>4.9458738172533699E-3</v>
      </c>
      <c r="K56" s="319">
        <v>1.033640862205214</v>
      </c>
      <c r="L56" s="319">
        <v>1.033640862205214</v>
      </c>
      <c r="M56" s="318"/>
      <c r="N56" s="318"/>
      <c r="O56" s="320">
        <v>1.4348021165843257E-2</v>
      </c>
      <c r="P56" s="319">
        <v>1.4348021165843257E-2</v>
      </c>
      <c r="Q56" s="318"/>
      <c r="R56" s="318"/>
      <c r="S56" s="319">
        <v>4.6212322515798834E-5</v>
      </c>
      <c r="T56" s="319">
        <v>4.6212322515798834E-5</v>
      </c>
      <c r="U56" s="319">
        <v>1.3391758159841984E-2</v>
      </c>
      <c r="V56" s="319">
        <v>1.3391758159841984E-2</v>
      </c>
      <c r="W56" s="318"/>
      <c r="X56" s="318"/>
      <c r="Y56" s="319">
        <v>2.3826474522841361E-2</v>
      </c>
      <c r="Z56" s="319">
        <v>2.3826474522841361E-2</v>
      </c>
      <c r="AA56" s="318"/>
      <c r="AB56" s="318"/>
      <c r="AC56" s="319">
        <v>0</v>
      </c>
      <c r="AD56" s="319">
        <v>0</v>
      </c>
      <c r="AE56" s="321">
        <v>2.2233363022105906E-2</v>
      </c>
      <c r="AF56" s="321">
        <v>2.2233363022105906E-2</v>
      </c>
      <c r="AG56" s="370">
        <v>1326</v>
      </c>
      <c r="AH56" s="370">
        <v>323</v>
      </c>
      <c r="AI56" s="321" t="str">
        <f>IF(K56&gt;'1d. STPIS MED Threshold'!$C$8,"Yes","NO")</f>
        <v>NO</v>
      </c>
      <c r="AJ56" s="323"/>
    </row>
    <row r="57" spans="1:36" x14ac:dyDescent="0.2">
      <c r="A57" s="307"/>
      <c r="B57" s="265">
        <v>41320</v>
      </c>
      <c r="C57" s="318"/>
      <c r="D57" s="318"/>
      <c r="E57" s="319">
        <v>8.6401553994092661E-2</v>
      </c>
      <c r="F57" s="319">
        <v>8.6401553994092661E-2</v>
      </c>
      <c r="G57" s="318"/>
      <c r="H57" s="318"/>
      <c r="I57" s="319">
        <v>0.73068069595757723</v>
      </c>
      <c r="J57" s="319">
        <v>0.73068069595757723</v>
      </c>
      <c r="K57" s="319">
        <v>0.12948004257879819</v>
      </c>
      <c r="L57" s="319">
        <v>0.12948004257879819</v>
      </c>
      <c r="M57" s="318"/>
      <c r="N57" s="318"/>
      <c r="O57" s="320">
        <v>6.069120120796303E-4</v>
      </c>
      <c r="P57" s="319">
        <v>6.069120120796303E-4</v>
      </c>
      <c r="Q57" s="318"/>
      <c r="R57" s="318"/>
      <c r="S57" s="319">
        <v>3.3767344062294209E-3</v>
      </c>
      <c r="T57" s="319">
        <v>3.3767344062294209E-3</v>
      </c>
      <c r="U57" s="319">
        <v>7.9211087172982532E-4</v>
      </c>
      <c r="V57" s="319">
        <v>7.9211087172982532E-4</v>
      </c>
      <c r="W57" s="318"/>
      <c r="X57" s="318"/>
      <c r="Y57" s="319">
        <v>8.5365369077736123E-3</v>
      </c>
      <c r="Z57" s="319">
        <v>8.5365369077736123E-3</v>
      </c>
      <c r="AA57" s="318"/>
      <c r="AB57" s="318"/>
      <c r="AC57" s="319">
        <v>0</v>
      </c>
      <c r="AD57" s="319">
        <v>0</v>
      </c>
      <c r="AE57" s="321">
        <v>7.9657577473405631E-3</v>
      </c>
      <c r="AF57" s="321">
        <v>7.9657577473405631E-3</v>
      </c>
      <c r="AG57" s="370">
        <v>1092</v>
      </c>
      <c r="AH57" s="370">
        <v>484</v>
      </c>
      <c r="AI57" s="321" t="str">
        <f>IF(K57&gt;'1d. STPIS MED Threshold'!$C$8,"Yes","NO")</f>
        <v>NO</v>
      </c>
      <c r="AJ57" s="323"/>
    </row>
    <row r="58" spans="1:36" x14ac:dyDescent="0.2">
      <c r="A58" s="307"/>
      <c r="B58" s="265">
        <v>41321</v>
      </c>
      <c r="C58" s="318"/>
      <c r="D58" s="318"/>
      <c r="E58" s="319">
        <v>5.9559362210095494E-2</v>
      </c>
      <c r="F58" s="319">
        <v>5.9559362210095494E-2</v>
      </c>
      <c r="G58" s="318"/>
      <c r="H58" s="318"/>
      <c r="I58" s="319">
        <v>5.4637589103134356E-2</v>
      </c>
      <c r="J58" s="319">
        <v>5.4637589103134356E-2</v>
      </c>
      <c r="K58" s="319">
        <v>5.9230277295195741E-2</v>
      </c>
      <c r="L58" s="319">
        <v>5.9230277295195741E-2</v>
      </c>
      <c r="M58" s="318"/>
      <c r="N58" s="318"/>
      <c r="O58" s="320">
        <v>2.2785070000927167E-4</v>
      </c>
      <c r="P58" s="319">
        <v>2.2785070000927167E-4</v>
      </c>
      <c r="Q58" s="318"/>
      <c r="R58" s="318"/>
      <c r="S58" s="319">
        <v>3.4659241886849127E-4</v>
      </c>
      <c r="T58" s="319">
        <v>3.4659241886849127E-4</v>
      </c>
      <c r="U58" s="319">
        <v>2.3579013719920807E-4</v>
      </c>
      <c r="V58" s="319">
        <v>2.3579013719920807E-4</v>
      </c>
      <c r="W58" s="318"/>
      <c r="X58" s="318"/>
      <c r="Y58" s="319">
        <v>0</v>
      </c>
      <c r="Z58" s="319">
        <v>0</v>
      </c>
      <c r="AA58" s="318"/>
      <c r="AB58" s="318"/>
      <c r="AC58" s="319">
        <v>0</v>
      </c>
      <c r="AD58" s="319">
        <v>0</v>
      </c>
      <c r="AE58" s="321">
        <v>0</v>
      </c>
      <c r="AF58" s="321">
        <v>0</v>
      </c>
      <c r="AG58" s="370">
        <v>314</v>
      </c>
      <c r="AH58" s="370">
        <v>72</v>
      </c>
      <c r="AI58" s="321" t="str">
        <f>IF(K58&gt;'1d. STPIS MED Threshold'!$C$8,"Yes","NO")</f>
        <v>NO</v>
      </c>
      <c r="AJ58" s="323"/>
    </row>
    <row r="59" spans="1:36" x14ac:dyDescent="0.2">
      <c r="A59" s="307"/>
      <c r="B59" s="265">
        <v>41322</v>
      </c>
      <c r="C59" s="318"/>
      <c r="D59" s="318"/>
      <c r="E59" s="319">
        <v>0.30066362799507274</v>
      </c>
      <c r="F59" s="319">
        <v>0.30066362799507274</v>
      </c>
      <c r="G59" s="318"/>
      <c r="H59" s="318"/>
      <c r="I59" s="319">
        <v>0</v>
      </c>
      <c r="J59" s="319">
        <v>0</v>
      </c>
      <c r="K59" s="319">
        <v>0.28056033142248871</v>
      </c>
      <c r="L59" s="319">
        <v>0.28056033142248871</v>
      </c>
      <c r="M59" s="318"/>
      <c r="N59" s="318"/>
      <c r="O59" s="320">
        <v>2.5337256122597647E-3</v>
      </c>
      <c r="P59" s="319">
        <v>2.5337256122597647E-3</v>
      </c>
      <c r="Q59" s="318"/>
      <c r="R59" s="318"/>
      <c r="S59" s="319">
        <v>0</v>
      </c>
      <c r="T59" s="319">
        <v>0</v>
      </c>
      <c r="U59" s="319">
        <v>2.3643129109081904E-3</v>
      </c>
      <c r="V59" s="319">
        <v>2.3643129109081904E-3</v>
      </c>
      <c r="W59" s="318"/>
      <c r="X59" s="318"/>
      <c r="Y59" s="319">
        <v>0</v>
      </c>
      <c r="Z59" s="319">
        <v>0</v>
      </c>
      <c r="AA59" s="318"/>
      <c r="AB59" s="318"/>
      <c r="AC59" s="319">
        <v>0</v>
      </c>
      <c r="AD59" s="319">
        <v>0</v>
      </c>
      <c r="AE59" s="321">
        <v>0</v>
      </c>
      <c r="AF59" s="321">
        <v>0</v>
      </c>
      <c r="AG59" s="370">
        <v>646</v>
      </c>
      <c r="AH59" s="370">
        <v>208</v>
      </c>
      <c r="AI59" s="321" t="str">
        <f>IF(K59&gt;'1d. STPIS MED Threshold'!$C$8,"Yes","NO")</f>
        <v>NO</v>
      </c>
      <c r="AJ59" s="323"/>
    </row>
    <row r="60" spans="1:36" x14ac:dyDescent="0.2">
      <c r="A60" s="307"/>
      <c r="B60" s="265">
        <v>41323</v>
      </c>
      <c r="C60" s="318"/>
      <c r="D60" s="318"/>
      <c r="E60" s="319">
        <v>0.25891187250824516</v>
      </c>
      <c r="F60" s="319">
        <v>0.25891187250824516</v>
      </c>
      <c r="G60" s="318"/>
      <c r="H60" s="318"/>
      <c r="I60" s="319">
        <v>8.9125487251175528E-2</v>
      </c>
      <c r="J60" s="319">
        <v>8.9125487251175528E-2</v>
      </c>
      <c r="K60" s="319">
        <v>0.24755943164411165</v>
      </c>
      <c r="L60" s="319">
        <v>0.24755943164411165</v>
      </c>
      <c r="M60" s="318"/>
      <c r="N60" s="318"/>
      <c r="O60" s="320">
        <v>1.3237095855574246E-3</v>
      </c>
      <c r="P60" s="319">
        <v>1.3237095855574246E-3</v>
      </c>
      <c r="Q60" s="318"/>
      <c r="R60" s="318"/>
      <c r="S60" s="319">
        <v>2.7838303083517219E-3</v>
      </c>
      <c r="T60" s="319">
        <v>2.7838303083517219E-3</v>
      </c>
      <c r="U60" s="319">
        <v>1.4213377560077279E-3</v>
      </c>
      <c r="V60" s="319">
        <v>1.4213377560077279E-3</v>
      </c>
      <c r="W60" s="318"/>
      <c r="X60" s="318"/>
      <c r="Y60" s="319">
        <v>8.3693161498827797E-3</v>
      </c>
      <c r="Z60" s="319">
        <v>8.3693161498827797E-3</v>
      </c>
      <c r="AA60" s="318"/>
      <c r="AB60" s="318"/>
      <c r="AC60" s="319">
        <v>0</v>
      </c>
      <c r="AD60" s="319">
        <v>0</v>
      </c>
      <c r="AE60" s="321">
        <v>7.8097178845629453E-3</v>
      </c>
      <c r="AF60" s="321">
        <v>7.8097178845629453E-3</v>
      </c>
      <c r="AG60" s="370">
        <v>1152</v>
      </c>
      <c r="AH60" s="370">
        <v>535</v>
      </c>
      <c r="AI60" s="321" t="str">
        <f>IF(K60&gt;'1d. STPIS MED Threshold'!$C$8,"Yes","NO")</f>
        <v>NO</v>
      </c>
      <c r="AJ60" s="323"/>
    </row>
    <row r="61" spans="1:36" x14ac:dyDescent="0.2">
      <c r="A61" s="307"/>
      <c r="B61" s="265">
        <v>41324</v>
      </c>
      <c r="C61" s="318"/>
      <c r="D61" s="318"/>
      <c r="E61" s="319">
        <v>3.5889597047643017E-2</v>
      </c>
      <c r="F61" s="319">
        <v>3.5889597047643017E-2</v>
      </c>
      <c r="G61" s="318"/>
      <c r="H61" s="318"/>
      <c r="I61" s="319">
        <v>0.74335712189655367</v>
      </c>
      <c r="J61" s="319">
        <v>0.74335712189655367</v>
      </c>
      <c r="K61" s="319">
        <v>8.3193055608126759E-2</v>
      </c>
      <c r="L61" s="319">
        <v>8.3193055608126759E-2</v>
      </c>
      <c r="M61" s="318"/>
      <c r="N61" s="318"/>
      <c r="O61" s="320">
        <v>1.075345368812832E-4</v>
      </c>
      <c r="P61" s="319">
        <v>1.075345368812832E-4</v>
      </c>
      <c r="Q61" s="318"/>
      <c r="R61" s="318"/>
      <c r="S61" s="319">
        <v>1.502824728213778E-3</v>
      </c>
      <c r="T61" s="319">
        <v>1.502824728213778E-3</v>
      </c>
      <c r="U61" s="319">
        <v>2.0082793824220324E-4</v>
      </c>
      <c r="V61" s="319">
        <v>2.0082793824220324E-4</v>
      </c>
      <c r="W61" s="318"/>
      <c r="X61" s="318"/>
      <c r="Y61" s="319">
        <v>1.0043179379859336E-2</v>
      </c>
      <c r="Z61" s="319">
        <v>1.0043179379859336E-2</v>
      </c>
      <c r="AA61" s="318"/>
      <c r="AB61" s="318"/>
      <c r="AC61" s="319">
        <v>0</v>
      </c>
      <c r="AD61" s="319">
        <v>0</v>
      </c>
      <c r="AE61" s="321">
        <v>9.3716614614755347E-3</v>
      </c>
      <c r="AF61" s="321">
        <v>9.3716614614755347E-3</v>
      </c>
      <c r="AG61" s="370">
        <v>465</v>
      </c>
      <c r="AH61" s="370">
        <v>125</v>
      </c>
      <c r="AI61" s="321" t="str">
        <f>IF(K61&gt;'1d. STPIS MED Threshold'!$C$8,"Yes","NO")</f>
        <v>NO</v>
      </c>
      <c r="AJ61" s="323"/>
    </row>
    <row r="62" spans="1:36" x14ac:dyDescent="0.2">
      <c r="A62" s="307"/>
      <c r="B62" s="265">
        <v>41325</v>
      </c>
      <c r="C62" s="318"/>
      <c r="D62" s="318"/>
      <c r="E62" s="319">
        <v>1.0196694570457887</v>
      </c>
      <c r="F62" s="319">
        <v>1.0196694570457887</v>
      </c>
      <c r="G62" s="318"/>
      <c r="H62" s="318"/>
      <c r="I62" s="319">
        <v>1.5561715216562495</v>
      </c>
      <c r="J62" s="319">
        <v>1.5561715216562495</v>
      </c>
      <c r="K62" s="319">
        <v>1.0555416381559179</v>
      </c>
      <c r="L62" s="319">
        <v>1.0555416381559179</v>
      </c>
      <c r="M62" s="318"/>
      <c r="N62" s="318"/>
      <c r="O62" s="320">
        <v>7.6566908170969152E-3</v>
      </c>
      <c r="P62" s="319">
        <v>7.6566908170969152E-3</v>
      </c>
      <c r="Q62" s="318"/>
      <c r="R62" s="318"/>
      <c r="S62" s="319">
        <v>5.1896438185242096E-2</v>
      </c>
      <c r="T62" s="319">
        <v>5.1896438185242096E-2</v>
      </c>
      <c r="U62" s="319">
        <v>1.0614696637649947E-2</v>
      </c>
      <c r="V62" s="319">
        <v>1.0614696637649947E-2</v>
      </c>
      <c r="W62" s="318"/>
      <c r="X62" s="318"/>
      <c r="Y62" s="319">
        <v>0</v>
      </c>
      <c r="Z62" s="319">
        <v>0</v>
      </c>
      <c r="AA62" s="318"/>
      <c r="AB62" s="318"/>
      <c r="AC62" s="319">
        <v>0</v>
      </c>
      <c r="AD62" s="319">
        <v>0</v>
      </c>
      <c r="AE62" s="321">
        <v>0</v>
      </c>
      <c r="AF62" s="321">
        <v>0</v>
      </c>
      <c r="AG62" s="370">
        <v>1081</v>
      </c>
      <c r="AH62" s="370">
        <v>194</v>
      </c>
      <c r="AI62" s="321" t="str">
        <f>IF(K62&gt;'1d. STPIS MED Threshold'!$C$8,"Yes","NO")</f>
        <v>NO</v>
      </c>
      <c r="AJ62" s="323"/>
    </row>
    <row r="63" spans="1:36" x14ac:dyDescent="0.2">
      <c r="A63" s="307"/>
      <c r="B63" s="265">
        <v>41326</v>
      </c>
      <c r="C63" s="318"/>
      <c r="D63" s="318"/>
      <c r="E63" s="319">
        <v>0.5217440043907865</v>
      </c>
      <c r="F63" s="319">
        <v>0.5217440043907865</v>
      </c>
      <c r="G63" s="318"/>
      <c r="H63" s="318"/>
      <c r="I63" s="319">
        <v>3.4986586873389787E-3</v>
      </c>
      <c r="J63" s="319">
        <v>3.4986586873389787E-3</v>
      </c>
      <c r="K63" s="319">
        <v>0.48709252375938644</v>
      </c>
      <c r="L63" s="319">
        <v>0.48709252375938644</v>
      </c>
      <c r="M63" s="318"/>
      <c r="N63" s="318"/>
      <c r="O63" s="320">
        <v>8.5113710115365757E-3</v>
      </c>
      <c r="P63" s="319">
        <v>8.5113710115365757E-3</v>
      </c>
      <c r="Q63" s="318"/>
      <c r="R63" s="318"/>
      <c r="S63" s="319">
        <v>2.3106161257899417E-5</v>
      </c>
      <c r="T63" s="319">
        <v>2.3106161257899417E-5</v>
      </c>
      <c r="U63" s="319">
        <v>7.9438194696035101E-3</v>
      </c>
      <c r="V63" s="319">
        <v>7.9438194696035101E-3</v>
      </c>
      <c r="W63" s="318"/>
      <c r="X63" s="318"/>
      <c r="Y63" s="319">
        <v>8.5845507887521693E-3</v>
      </c>
      <c r="Z63" s="319">
        <v>8.5845507887521693E-3</v>
      </c>
      <c r="AA63" s="318"/>
      <c r="AB63" s="318"/>
      <c r="AC63" s="319">
        <v>0.10007278440796238</v>
      </c>
      <c r="AD63" s="319">
        <v>0.10007278440796238</v>
      </c>
      <c r="AE63" s="321">
        <v>1.470173598209713E-2</v>
      </c>
      <c r="AF63" s="321">
        <v>1.470173598209713E-2</v>
      </c>
      <c r="AG63" s="370">
        <v>1202</v>
      </c>
      <c r="AH63" s="370">
        <v>312</v>
      </c>
      <c r="AI63" s="321" t="str">
        <f>IF(K63&gt;'1d. STPIS MED Threshold'!$C$8,"Yes","NO")</f>
        <v>NO</v>
      </c>
      <c r="AJ63" s="323"/>
    </row>
    <row r="64" spans="1:36" x14ac:dyDescent="0.2">
      <c r="A64" s="307"/>
      <c r="B64" s="265">
        <v>41327</v>
      </c>
      <c r="C64" s="318"/>
      <c r="D64" s="318"/>
      <c r="E64" s="319">
        <v>3.3511983767996925E-2</v>
      </c>
      <c r="F64" s="319">
        <v>3.3511983767996925E-2</v>
      </c>
      <c r="G64" s="318"/>
      <c r="H64" s="318"/>
      <c r="I64" s="319">
        <v>0.72077060896287992</v>
      </c>
      <c r="J64" s="319">
        <v>0.72077060896287992</v>
      </c>
      <c r="K64" s="319">
        <v>7.9464213029946523E-2</v>
      </c>
      <c r="L64" s="319">
        <v>7.9464213029946523E-2</v>
      </c>
      <c r="M64" s="318"/>
      <c r="N64" s="318"/>
      <c r="O64" s="320">
        <v>2.2713877004993443E-4</v>
      </c>
      <c r="P64" s="319">
        <v>2.2713877004993443E-4</v>
      </c>
      <c r="Q64" s="318"/>
      <c r="R64" s="318"/>
      <c r="S64" s="319">
        <v>8.7112538558406592E-3</v>
      </c>
      <c r="T64" s="319">
        <v>8.7112538558406592E-3</v>
      </c>
      <c r="U64" s="319">
        <v>7.9441284594307946E-4</v>
      </c>
      <c r="V64" s="319">
        <v>7.9441284594307946E-4</v>
      </c>
      <c r="W64" s="318"/>
      <c r="X64" s="318"/>
      <c r="Y64" s="319">
        <v>0</v>
      </c>
      <c r="Z64" s="319">
        <v>0</v>
      </c>
      <c r="AA64" s="318"/>
      <c r="AB64" s="318"/>
      <c r="AC64" s="319">
        <v>0</v>
      </c>
      <c r="AD64" s="319">
        <v>0</v>
      </c>
      <c r="AE64" s="321">
        <v>0</v>
      </c>
      <c r="AF64" s="321">
        <v>0</v>
      </c>
      <c r="AG64" s="370">
        <v>501</v>
      </c>
      <c r="AH64" s="370">
        <v>139</v>
      </c>
      <c r="AI64" s="321" t="str">
        <f>IF(K64&gt;'1d. STPIS MED Threshold'!$C$8,"Yes","NO")</f>
        <v>NO</v>
      </c>
      <c r="AJ64" s="323"/>
    </row>
    <row r="65" spans="1:36" x14ac:dyDescent="0.2">
      <c r="A65" s="307"/>
      <c r="B65" s="265">
        <v>41328</v>
      </c>
      <c r="C65" s="318"/>
      <c r="D65" s="318"/>
      <c r="E65" s="319">
        <v>6.3785559411382919E-2</v>
      </c>
      <c r="F65" s="319">
        <v>6.3785559411382919E-2</v>
      </c>
      <c r="G65" s="318"/>
      <c r="H65" s="318"/>
      <c r="I65" s="319">
        <v>0.41052108090622358</v>
      </c>
      <c r="J65" s="319">
        <v>0.41052108090622358</v>
      </c>
      <c r="K65" s="319">
        <v>8.696936474008933E-2</v>
      </c>
      <c r="L65" s="319">
        <v>8.696936474008933E-2</v>
      </c>
      <c r="M65" s="318"/>
      <c r="N65" s="318"/>
      <c r="O65" s="320">
        <v>9.0110465039272038E-4</v>
      </c>
      <c r="P65" s="319">
        <v>9.0110465039272038E-4</v>
      </c>
      <c r="Q65" s="318"/>
      <c r="R65" s="318"/>
      <c r="S65" s="319">
        <v>3.7043797728664347E-3</v>
      </c>
      <c r="T65" s="319">
        <v>3.7043797728664347E-3</v>
      </c>
      <c r="U65" s="319">
        <v>1.0885402625332068E-3</v>
      </c>
      <c r="V65" s="319">
        <v>1.0885402625332068E-3</v>
      </c>
      <c r="W65" s="318"/>
      <c r="X65" s="318"/>
      <c r="Y65" s="319">
        <v>8.8428323553954354E-3</v>
      </c>
      <c r="Z65" s="319">
        <v>8.8428323553954354E-3</v>
      </c>
      <c r="AA65" s="318"/>
      <c r="AB65" s="318"/>
      <c r="AC65" s="319">
        <v>0</v>
      </c>
      <c r="AD65" s="319">
        <v>0</v>
      </c>
      <c r="AE65" s="321">
        <v>8.2515733375767928E-3</v>
      </c>
      <c r="AF65" s="321">
        <v>8.2515733375767928E-3</v>
      </c>
      <c r="AG65" s="370">
        <v>430</v>
      </c>
      <c r="AH65" s="370">
        <v>121</v>
      </c>
      <c r="AI65" s="321" t="str">
        <f>IF(K65&gt;'1d. STPIS MED Threshold'!$C$8,"Yes","NO")</f>
        <v>NO</v>
      </c>
      <c r="AJ65" s="323"/>
    </row>
    <row r="66" spans="1:36" x14ac:dyDescent="0.2">
      <c r="A66" s="307"/>
      <c r="B66" s="265">
        <v>41329</v>
      </c>
      <c r="C66" s="318"/>
      <c r="D66" s="318"/>
      <c r="E66" s="319">
        <v>6.5921717506192126E-3</v>
      </c>
      <c r="F66" s="319">
        <v>6.5921717506192126E-3</v>
      </c>
      <c r="G66" s="318"/>
      <c r="H66" s="318"/>
      <c r="I66" s="319">
        <v>2.6957958339591253E-5</v>
      </c>
      <c r="J66" s="319">
        <v>2.6957958339591253E-5</v>
      </c>
      <c r="K66" s="319">
        <v>6.1532013277292869E-3</v>
      </c>
      <c r="L66" s="319">
        <v>6.1532013277292869E-3</v>
      </c>
      <c r="M66" s="318"/>
      <c r="N66" s="318"/>
      <c r="O66" s="320">
        <v>8.5878620908886203E-5</v>
      </c>
      <c r="P66" s="319">
        <v>8.5878620908886203E-5</v>
      </c>
      <c r="Q66" s="318"/>
      <c r="R66" s="318"/>
      <c r="S66" s="319">
        <v>2.3106161257899417E-5</v>
      </c>
      <c r="T66" s="319">
        <v>2.3106161257899417E-5</v>
      </c>
      <c r="U66" s="319">
        <v>8.1681460842105422E-5</v>
      </c>
      <c r="V66" s="319">
        <v>8.1681460842105422E-5</v>
      </c>
      <c r="W66" s="318"/>
      <c r="X66" s="318"/>
      <c r="Y66" s="319">
        <v>0</v>
      </c>
      <c r="Z66" s="319">
        <v>0</v>
      </c>
      <c r="AA66" s="318"/>
      <c r="AB66" s="318"/>
      <c r="AC66" s="319">
        <v>4.6212322515798834E-5</v>
      </c>
      <c r="AD66" s="319">
        <v>4.6212322515798834E-5</v>
      </c>
      <c r="AE66" s="321">
        <v>3.089898272824113E-6</v>
      </c>
      <c r="AF66" s="321">
        <v>3.089898272824113E-6</v>
      </c>
      <c r="AG66" s="370">
        <v>140</v>
      </c>
      <c r="AH66" s="370">
        <v>18</v>
      </c>
      <c r="AI66" s="321" t="str">
        <f>IF(K66&gt;'1d. STPIS MED Threshold'!$C$8,"Yes","NO")</f>
        <v>NO</v>
      </c>
      <c r="AJ66" s="323"/>
    </row>
    <row r="67" spans="1:36" x14ac:dyDescent="0.2">
      <c r="A67" s="307"/>
      <c r="B67" s="265">
        <v>41330</v>
      </c>
      <c r="C67" s="318"/>
      <c r="D67" s="318"/>
      <c r="E67" s="319">
        <v>0.11991060593517797</v>
      </c>
      <c r="F67" s="319">
        <v>0.11991060593517797</v>
      </c>
      <c r="G67" s="318"/>
      <c r="H67" s="318"/>
      <c r="I67" s="319">
        <v>3.0291290132513835E-2</v>
      </c>
      <c r="J67" s="319">
        <v>3.0291290132513835E-2</v>
      </c>
      <c r="K67" s="319">
        <v>0.11391838234555723</v>
      </c>
      <c r="L67" s="319">
        <v>0.11391838234555723</v>
      </c>
      <c r="M67" s="318"/>
      <c r="N67" s="318"/>
      <c r="O67" s="320">
        <v>7.632385859415357E-4</v>
      </c>
      <c r="P67" s="319">
        <v>7.632385859415357E-4</v>
      </c>
      <c r="Q67" s="318"/>
      <c r="R67" s="318"/>
      <c r="S67" s="319">
        <v>1.2338690111718289E-4</v>
      </c>
      <c r="T67" s="319">
        <v>1.2338690111718289E-4</v>
      </c>
      <c r="U67" s="319">
        <v>7.2045613078303432E-4</v>
      </c>
      <c r="V67" s="319">
        <v>7.2045613078303432E-4</v>
      </c>
      <c r="W67" s="318"/>
      <c r="X67" s="318"/>
      <c r="Y67" s="319">
        <v>0</v>
      </c>
      <c r="Z67" s="319">
        <v>0</v>
      </c>
      <c r="AA67" s="318"/>
      <c r="AB67" s="318"/>
      <c r="AC67" s="319">
        <v>0</v>
      </c>
      <c r="AD67" s="319">
        <v>0</v>
      </c>
      <c r="AE67" s="321">
        <v>0</v>
      </c>
      <c r="AF67" s="321">
        <v>0</v>
      </c>
      <c r="AG67" s="370">
        <v>556</v>
      </c>
      <c r="AH67" s="370">
        <v>189</v>
      </c>
      <c r="AI67" s="321" t="str">
        <f>IF(K67&gt;'1d. STPIS MED Threshold'!$C$8,"Yes","NO")</f>
        <v>NO</v>
      </c>
      <c r="AJ67" s="323"/>
    </row>
    <row r="68" spans="1:36" x14ac:dyDescent="0.2">
      <c r="A68" s="307"/>
      <c r="B68" s="265">
        <v>41331</v>
      </c>
      <c r="C68" s="318"/>
      <c r="D68" s="318"/>
      <c r="E68" s="319">
        <v>0.44678446353594081</v>
      </c>
      <c r="F68" s="319">
        <v>0.44678446353594081</v>
      </c>
      <c r="G68" s="318"/>
      <c r="H68" s="318"/>
      <c r="I68" s="319">
        <v>1.1292364569012326E-2</v>
      </c>
      <c r="J68" s="319">
        <v>1.1292364569012326E-2</v>
      </c>
      <c r="K68" s="319">
        <v>0.4176661199606656</v>
      </c>
      <c r="L68" s="319">
        <v>0.4176661199606656</v>
      </c>
      <c r="M68" s="318"/>
      <c r="N68" s="318"/>
      <c r="O68" s="320">
        <v>7.3974489728340772E-3</v>
      </c>
      <c r="P68" s="319">
        <v>7.3974489728340772E-3</v>
      </c>
      <c r="Q68" s="318"/>
      <c r="R68" s="318"/>
      <c r="S68" s="319">
        <v>4.6212322515798834E-5</v>
      </c>
      <c r="T68" s="319">
        <v>4.6212322515798834E-5</v>
      </c>
      <c r="U68" s="319">
        <v>6.9059226397618929E-3</v>
      </c>
      <c r="V68" s="319">
        <v>6.9059226397618929E-3</v>
      </c>
      <c r="W68" s="318"/>
      <c r="X68" s="318"/>
      <c r="Y68" s="319">
        <v>1.935456098756275E-3</v>
      </c>
      <c r="Z68" s="319">
        <v>1.935456098756275E-3</v>
      </c>
      <c r="AA68" s="318"/>
      <c r="AB68" s="318"/>
      <c r="AC68" s="319">
        <v>0</v>
      </c>
      <c r="AD68" s="319">
        <v>0</v>
      </c>
      <c r="AE68" s="321">
        <v>1.8060455404656939E-3</v>
      </c>
      <c r="AF68" s="321">
        <v>1.8060455404656939E-3</v>
      </c>
      <c r="AG68" s="370">
        <v>1279</v>
      </c>
      <c r="AH68" s="370">
        <v>622</v>
      </c>
      <c r="AI68" s="321" t="str">
        <f>IF(K68&gt;'1d. STPIS MED Threshold'!$C$8,"Yes","NO")</f>
        <v>NO</v>
      </c>
      <c r="AJ68" s="323"/>
    </row>
    <row r="69" spans="1:36" x14ac:dyDescent="0.2">
      <c r="A69" s="307"/>
      <c r="B69" s="265">
        <v>41332</v>
      </c>
      <c r="C69" s="318"/>
      <c r="D69" s="318"/>
      <c r="E69" s="319">
        <v>8.6200432124928811E-2</v>
      </c>
      <c r="F69" s="319">
        <v>8.6200432124928811E-2</v>
      </c>
      <c r="G69" s="318"/>
      <c r="H69" s="318"/>
      <c r="I69" s="319">
        <v>0.10057386924223344</v>
      </c>
      <c r="J69" s="319">
        <v>0.10057386924223344</v>
      </c>
      <c r="K69" s="319">
        <v>8.7161484418029261E-2</v>
      </c>
      <c r="L69" s="319">
        <v>8.7161484418029261E-2</v>
      </c>
      <c r="M69" s="318"/>
      <c r="N69" s="318"/>
      <c r="O69" s="320">
        <v>4.7434403104676887E-3</v>
      </c>
      <c r="P69" s="319">
        <v>4.7434403104676887E-3</v>
      </c>
      <c r="Q69" s="318"/>
      <c r="R69" s="318"/>
      <c r="S69" s="319">
        <v>7.1190082835588108E-4</v>
      </c>
      <c r="T69" s="319">
        <v>7.1190082835588108E-4</v>
      </c>
      <c r="U69" s="319">
        <v>4.4738791587133975E-3</v>
      </c>
      <c r="V69" s="319">
        <v>4.4738791587133975E-3</v>
      </c>
      <c r="W69" s="318"/>
      <c r="X69" s="318"/>
      <c r="Y69" s="319">
        <v>5.1772208903429181E-3</v>
      </c>
      <c r="Z69" s="319">
        <v>5.1772208903429181E-3</v>
      </c>
      <c r="AA69" s="318"/>
      <c r="AB69" s="318"/>
      <c r="AC69" s="319">
        <v>0</v>
      </c>
      <c r="AD69" s="319">
        <v>0</v>
      </c>
      <c r="AE69" s="321">
        <v>4.8310559495605004E-3</v>
      </c>
      <c r="AF69" s="321">
        <v>4.8310559495605004E-3</v>
      </c>
      <c r="AG69" s="370">
        <v>493</v>
      </c>
      <c r="AH69" s="370">
        <v>84</v>
      </c>
      <c r="AI69" s="321" t="str">
        <f>IF(K69&gt;'1d. STPIS MED Threshold'!$C$8,"Yes","NO")</f>
        <v>NO</v>
      </c>
      <c r="AJ69" s="323"/>
    </row>
    <row r="70" spans="1:36" x14ac:dyDescent="0.2">
      <c r="A70" s="307"/>
      <c r="B70" s="265">
        <v>41333</v>
      </c>
      <c r="C70" s="318"/>
      <c r="D70" s="318"/>
      <c r="E70" s="319">
        <v>2.8355425237420365E-2</v>
      </c>
      <c r="F70" s="319">
        <v>2.8355425237420365E-2</v>
      </c>
      <c r="G70" s="318"/>
      <c r="H70" s="318"/>
      <c r="I70" s="319">
        <v>7.5068059197985143E-3</v>
      </c>
      <c r="J70" s="319">
        <v>7.5068059197985143E-3</v>
      </c>
      <c r="K70" s="319">
        <v>2.6961422311073961E-2</v>
      </c>
      <c r="L70" s="319">
        <v>2.6961422311073961E-2</v>
      </c>
      <c r="M70" s="318"/>
      <c r="N70" s="318"/>
      <c r="O70" s="320">
        <v>1.6722075789083298E-4</v>
      </c>
      <c r="P70" s="319">
        <v>1.6722075789083298E-4</v>
      </c>
      <c r="Q70" s="318"/>
      <c r="R70" s="318"/>
      <c r="S70" s="319">
        <v>4.6212322515798834E-5</v>
      </c>
      <c r="T70" s="319">
        <v>4.6212322515798834E-5</v>
      </c>
      <c r="U70" s="319">
        <v>1.5912976105044181E-4</v>
      </c>
      <c r="V70" s="319">
        <v>1.5912976105044181E-4</v>
      </c>
      <c r="W70" s="318"/>
      <c r="X70" s="318"/>
      <c r="Y70" s="319">
        <v>2.874210254440456E-3</v>
      </c>
      <c r="Z70" s="319">
        <v>2.874210254440456E-3</v>
      </c>
      <c r="AA70" s="318"/>
      <c r="AB70" s="318"/>
      <c r="AC70" s="319">
        <v>0</v>
      </c>
      <c r="AD70" s="319">
        <v>0</v>
      </c>
      <c r="AE70" s="321">
        <v>2.6820317008113301E-3</v>
      </c>
      <c r="AF70" s="321">
        <v>2.6820317008113301E-3</v>
      </c>
      <c r="AG70" s="370">
        <v>470</v>
      </c>
      <c r="AH70" s="370">
        <v>117</v>
      </c>
      <c r="AI70" s="321" t="str">
        <f>IF(K70&gt;'1d. STPIS MED Threshold'!$C$8,"Yes","NO")</f>
        <v>NO</v>
      </c>
      <c r="AJ70" s="323"/>
    </row>
    <row r="71" spans="1:36" x14ac:dyDescent="0.2">
      <c r="A71" s="307"/>
      <c r="B71" s="265">
        <v>41334</v>
      </c>
      <c r="C71" s="318"/>
      <c r="D71" s="318"/>
      <c r="E71" s="319">
        <v>0.32909395273447334</v>
      </c>
      <c r="F71" s="319">
        <v>0.32909395273447334</v>
      </c>
      <c r="G71" s="318"/>
      <c r="H71" s="318"/>
      <c r="I71" s="319">
        <v>0</v>
      </c>
      <c r="J71" s="319">
        <v>0</v>
      </c>
      <c r="K71" s="319">
        <v>0.30708971705029042</v>
      </c>
      <c r="L71" s="319">
        <v>0.30708971705029042</v>
      </c>
      <c r="M71" s="318"/>
      <c r="N71" s="318"/>
      <c r="O71" s="320">
        <v>4.8935250798023818E-3</v>
      </c>
      <c r="P71" s="319">
        <v>4.8935250798023818E-3</v>
      </c>
      <c r="Q71" s="318"/>
      <c r="R71" s="318"/>
      <c r="S71" s="319">
        <v>0</v>
      </c>
      <c r="T71" s="319">
        <v>0</v>
      </c>
      <c r="U71" s="319">
        <v>4.5663289150362947E-3</v>
      </c>
      <c r="V71" s="319">
        <v>4.5663289150362947E-3</v>
      </c>
      <c r="W71" s="318"/>
      <c r="X71" s="318"/>
      <c r="Y71" s="319">
        <v>0</v>
      </c>
      <c r="Z71" s="319">
        <v>0</v>
      </c>
      <c r="AA71" s="318"/>
      <c r="AB71" s="318"/>
      <c r="AC71" s="319">
        <v>0</v>
      </c>
      <c r="AD71" s="319">
        <v>0</v>
      </c>
      <c r="AE71" s="321">
        <v>0</v>
      </c>
      <c r="AF71" s="321">
        <v>0</v>
      </c>
      <c r="AG71" s="370">
        <v>603</v>
      </c>
      <c r="AH71" s="370">
        <v>322</v>
      </c>
      <c r="AI71" s="321" t="str">
        <f>IF(K71&gt;'1d. STPIS MED Threshold'!$C$8,"Yes","NO")</f>
        <v>NO</v>
      </c>
      <c r="AJ71" s="323"/>
    </row>
    <row r="72" spans="1:36" x14ac:dyDescent="0.2">
      <c r="A72" s="307"/>
      <c r="B72" s="265">
        <v>41335</v>
      </c>
      <c r="C72" s="318"/>
      <c r="D72" s="318"/>
      <c r="E72" s="319">
        <v>1.3434704598736406E-2</v>
      </c>
      <c r="F72" s="319">
        <v>1.3434704598736406E-2</v>
      </c>
      <c r="G72" s="318"/>
      <c r="H72" s="318"/>
      <c r="I72" s="319">
        <v>4.7748882239449153E-3</v>
      </c>
      <c r="J72" s="319">
        <v>4.7748882239449153E-3</v>
      </c>
      <c r="K72" s="319">
        <v>1.285568259328982E-2</v>
      </c>
      <c r="L72" s="319">
        <v>1.285568259328982E-2</v>
      </c>
      <c r="M72" s="318"/>
      <c r="N72" s="318"/>
      <c r="O72" s="320">
        <v>6.1126637438906479E-5</v>
      </c>
      <c r="P72" s="319">
        <v>6.1126637438906479E-5</v>
      </c>
      <c r="Q72" s="318"/>
      <c r="R72" s="318"/>
      <c r="S72" s="319">
        <v>2.3106161257899417E-5</v>
      </c>
      <c r="T72" s="319">
        <v>2.3106161257899417E-5</v>
      </c>
      <c r="U72" s="319">
        <v>5.8584471252745187E-5</v>
      </c>
      <c r="V72" s="319">
        <v>5.8584471252745187E-5</v>
      </c>
      <c r="W72" s="318"/>
      <c r="X72" s="318"/>
      <c r="Y72" s="319">
        <v>9.5199936422998984E-4</v>
      </c>
      <c r="Z72" s="319">
        <v>9.5199936422998984E-4</v>
      </c>
      <c r="AA72" s="318"/>
      <c r="AB72" s="318"/>
      <c r="AC72" s="319">
        <v>0</v>
      </c>
      <c r="AD72" s="319">
        <v>0</v>
      </c>
      <c r="AE72" s="321">
        <v>8.8834575343693244E-4</v>
      </c>
      <c r="AF72" s="321">
        <v>8.8834575343693244E-4</v>
      </c>
      <c r="AG72" s="370">
        <v>297</v>
      </c>
      <c r="AH72" s="370">
        <v>81</v>
      </c>
      <c r="AI72" s="321" t="str">
        <f>IF(K72&gt;'1d. STPIS MED Threshold'!$C$8,"Yes","NO")</f>
        <v>NO</v>
      </c>
      <c r="AJ72" s="323"/>
    </row>
    <row r="73" spans="1:36" x14ac:dyDescent="0.2">
      <c r="A73" s="307"/>
      <c r="B73" s="265">
        <v>41336</v>
      </c>
      <c r="C73" s="318"/>
      <c r="D73" s="318"/>
      <c r="E73" s="319">
        <v>0.15838367643942305</v>
      </c>
      <c r="F73" s="319">
        <v>0.15838367643942305</v>
      </c>
      <c r="G73" s="318"/>
      <c r="H73" s="318"/>
      <c r="I73" s="319">
        <v>2.7046533498157284E-2</v>
      </c>
      <c r="J73" s="319">
        <v>2.7046533498157284E-2</v>
      </c>
      <c r="K73" s="319">
        <v>0.14960207038633772</v>
      </c>
      <c r="L73" s="319">
        <v>0.14960207038633772</v>
      </c>
      <c r="M73" s="318"/>
      <c r="N73" s="318"/>
      <c r="O73" s="320">
        <v>2.0445800606630551E-3</v>
      </c>
      <c r="P73" s="319">
        <v>2.0445800606630551E-3</v>
      </c>
      <c r="Q73" s="318"/>
      <c r="R73" s="318"/>
      <c r="S73" s="319">
        <v>4.6212322515798834E-5</v>
      </c>
      <c r="T73" s="319">
        <v>4.6212322515798834E-5</v>
      </c>
      <c r="U73" s="319">
        <v>1.9109630363194369E-3</v>
      </c>
      <c r="V73" s="319">
        <v>1.9109630363194369E-3</v>
      </c>
      <c r="W73" s="318"/>
      <c r="X73" s="318"/>
      <c r="Y73" s="319">
        <v>1.7434005748420509E-3</v>
      </c>
      <c r="Z73" s="319">
        <v>1.7434005748420509E-3</v>
      </c>
      <c r="AA73" s="318"/>
      <c r="AB73" s="318"/>
      <c r="AC73" s="319">
        <v>0</v>
      </c>
      <c r="AD73" s="319">
        <v>0</v>
      </c>
      <c r="AE73" s="321">
        <v>1.6268314406418954E-3</v>
      </c>
      <c r="AF73" s="321">
        <v>1.6268314406418954E-3</v>
      </c>
      <c r="AG73" s="370">
        <v>225</v>
      </c>
      <c r="AH73" s="370">
        <v>43</v>
      </c>
      <c r="AI73" s="321" t="str">
        <f>IF(K73&gt;'1d. STPIS MED Threshold'!$C$8,"Yes","NO")</f>
        <v>NO</v>
      </c>
      <c r="AJ73" s="323"/>
    </row>
    <row r="74" spans="1:36" x14ac:dyDescent="0.2">
      <c r="A74" s="307"/>
      <c r="B74" s="265">
        <v>41337</v>
      </c>
      <c r="C74" s="318"/>
      <c r="D74" s="318"/>
      <c r="E74" s="319">
        <v>0.46919470340666747</v>
      </c>
      <c r="F74" s="319">
        <v>0.46919470340666747</v>
      </c>
      <c r="G74" s="318"/>
      <c r="H74" s="318"/>
      <c r="I74" s="319">
        <v>0.30813560312857424</v>
      </c>
      <c r="J74" s="319">
        <v>0.30813560312857424</v>
      </c>
      <c r="K74" s="319">
        <v>0.45842579570674075</v>
      </c>
      <c r="L74" s="319">
        <v>0.45842579570674075</v>
      </c>
      <c r="M74" s="318"/>
      <c r="N74" s="318"/>
      <c r="O74" s="320">
        <v>3.5538881309686229E-3</v>
      </c>
      <c r="P74" s="319">
        <v>3.5538881309686229E-3</v>
      </c>
      <c r="Q74" s="318"/>
      <c r="R74" s="318"/>
      <c r="S74" s="319">
        <v>2.7034208671742319E-3</v>
      </c>
      <c r="T74" s="319">
        <v>2.7034208671742319E-3</v>
      </c>
      <c r="U74" s="319">
        <v>3.4970232692514186E-3</v>
      </c>
      <c r="V74" s="319">
        <v>3.4970232692514186E-3</v>
      </c>
      <c r="W74" s="318"/>
      <c r="X74" s="318"/>
      <c r="Y74" s="319">
        <v>0</v>
      </c>
      <c r="Z74" s="319">
        <v>0</v>
      </c>
      <c r="AA74" s="318"/>
      <c r="AB74" s="318"/>
      <c r="AC74" s="319">
        <v>0.1112561664567857</v>
      </c>
      <c r="AD74" s="319">
        <v>0.1112561664567857</v>
      </c>
      <c r="AE74" s="321">
        <v>7.4389300918240517E-3</v>
      </c>
      <c r="AF74" s="321">
        <v>7.4389300918240517E-3</v>
      </c>
      <c r="AG74" s="370">
        <v>1082</v>
      </c>
      <c r="AH74" s="370">
        <v>298</v>
      </c>
      <c r="AI74" s="321" t="str">
        <f>IF(K74&gt;'1d. STPIS MED Threshold'!$C$8,"Yes","NO")</f>
        <v>NO</v>
      </c>
      <c r="AJ74" s="323"/>
    </row>
    <row r="75" spans="1:36" x14ac:dyDescent="0.2">
      <c r="A75" s="307"/>
      <c r="B75" s="265">
        <v>41338</v>
      </c>
      <c r="C75" s="318"/>
      <c r="D75" s="318"/>
      <c r="E75" s="319">
        <v>6.347651558298785E-2</v>
      </c>
      <c r="F75" s="319">
        <v>6.347651558298785E-2</v>
      </c>
      <c r="G75" s="318"/>
      <c r="H75" s="318"/>
      <c r="I75" s="319">
        <v>4.9324082396571052E-2</v>
      </c>
      <c r="J75" s="319">
        <v>4.9324082396571052E-2</v>
      </c>
      <c r="K75" s="319">
        <v>6.2530240293663927E-2</v>
      </c>
      <c r="L75" s="319">
        <v>6.2530240293663927E-2</v>
      </c>
      <c r="M75" s="318"/>
      <c r="N75" s="318"/>
      <c r="O75" s="320">
        <v>1.1035907760367687E-3</v>
      </c>
      <c r="P75" s="319">
        <v>1.1035907760367687E-3</v>
      </c>
      <c r="Q75" s="318"/>
      <c r="R75" s="318"/>
      <c r="S75" s="319">
        <v>7.5811315087167999E-4</v>
      </c>
      <c r="T75" s="319">
        <v>7.5811315087167999E-4</v>
      </c>
      <c r="U75" s="319">
        <v>1.0804910775325E-3</v>
      </c>
      <c r="V75" s="319">
        <v>1.0804910775325E-3</v>
      </c>
      <c r="W75" s="318"/>
      <c r="X75" s="318"/>
      <c r="Y75" s="319">
        <v>1.1738566073722831E-3</v>
      </c>
      <c r="Z75" s="319">
        <v>1.1738566073722831E-3</v>
      </c>
      <c r="AA75" s="318"/>
      <c r="AB75" s="318"/>
      <c r="AC75" s="319">
        <v>0</v>
      </c>
      <c r="AD75" s="319">
        <v>0</v>
      </c>
      <c r="AE75" s="321">
        <v>1.095368937716148E-3</v>
      </c>
      <c r="AF75" s="321">
        <v>1.095368937716148E-3</v>
      </c>
      <c r="AG75" s="370">
        <v>716</v>
      </c>
      <c r="AH75" s="370">
        <v>321</v>
      </c>
      <c r="AI75" s="321" t="str">
        <f>IF(K75&gt;'1d. STPIS MED Threshold'!$C$8,"Yes","NO")</f>
        <v>NO</v>
      </c>
      <c r="AJ75" s="323"/>
    </row>
    <row r="76" spans="1:36" x14ac:dyDescent="0.2">
      <c r="A76" s="307"/>
      <c r="B76" s="265">
        <v>41339</v>
      </c>
      <c r="C76" s="318"/>
      <c r="D76" s="318"/>
      <c r="E76" s="319">
        <v>0.96121158773626125</v>
      </c>
      <c r="F76" s="319">
        <v>0.96121158773626125</v>
      </c>
      <c r="G76" s="318"/>
      <c r="H76" s="318"/>
      <c r="I76" s="319">
        <v>2.1937028778723847E-2</v>
      </c>
      <c r="J76" s="319">
        <v>2.1937028778723847E-2</v>
      </c>
      <c r="K76" s="319">
        <v>0.89840879663139284</v>
      </c>
      <c r="L76" s="319">
        <v>0.89840879663139284</v>
      </c>
      <c r="M76" s="318"/>
      <c r="N76" s="318"/>
      <c r="O76" s="320">
        <v>1.4648654286811747E-2</v>
      </c>
      <c r="P76" s="319">
        <v>1.4648654286811747E-2</v>
      </c>
      <c r="Q76" s="318"/>
      <c r="R76" s="318"/>
      <c r="S76" s="319">
        <v>8.4337488591332881E-5</v>
      </c>
      <c r="T76" s="319">
        <v>8.4337488591332881E-5</v>
      </c>
      <c r="U76" s="319">
        <v>1.3674839190106763E-2</v>
      </c>
      <c r="V76" s="319">
        <v>1.3674839190106763E-2</v>
      </c>
      <c r="W76" s="318"/>
      <c r="X76" s="318"/>
      <c r="Y76" s="319">
        <v>1.1688896541676048E-2</v>
      </c>
      <c r="Z76" s="319">
        <v>1.1688896541676048E-2</v>
      </c>
      <c r="AA76" s="318"/>
      <c r="AB76" s="318"/>
      <c r="AC76" s="319">
        <v>0</v>
      </c>
      <c r="AD76" s="319">
        <v>0</v>
      </c>
      <c r="AE76" s="321">
        <v>1.0907340903069119E-2</v>
      </c>
      <c r="AF76" s="321">
        <v>1.0907340903069119E-2</v>
      </c>
      <c r="AG76" s="370">
        <v>1799</v>
      </c>
      <c r="AH76" s="370">
        <v>327</v>
      </c>
      <c r="AI76" s="321" t="str">
        <f>IF(K76&gt;'1d. STPIS MED Threshold'!$C$8,"Yes","NO")</f>
        <v>NO</v>
      </c>
      <c r="AJ76" s="323"/>
    </row>
    <row r="77" spans="1:36" x14ac:dyDescent="0.2">
      <c r="A77" s="307"/>
      <c r="B77" s="265">
        <v>41340</v>
      </c>
      <c r="C77" s="318"/>
      <c r="D77" s="318"/>
      <c r="E77" s="319">
        <v>0.32660319209525962</v>
      </c>
      <c r="F77" s="319">
        <v>0.32660319209525962</v>
      </c>
      <c r="G77" s="318"/>
      <c r="H77" s="318"/>
      <c r="I77" s="319">
        <v>0.10478569959679748</v>
      </c>
      <c r="J77" s="319">
        <v>0.10478569959679748</v>
      </c>
      <c r="K77" s="319">
        <v>0.31177179108270814</v>
      </c>
      <c r="L77" s="319">
        <v>0.31177179108270814</v>
      </c>
      <c r="M77" s="318"/>
      <c r="N77" s="318"/>
      <c r="O77" s="320">
        <v>7.2856759692181347E-3</v>
      </c>
      <c r="P77" s="319">
        <v>7.2856759692181347E-3</v>
      </c>
      <c r="Q77" s="318"/>
      <c r="R77" s="318"/>
      <c r="S77" s="319">
        <v>8.5492796654227851E-4</v>
      </c>
      <c r="T77" s="319">
        <v>8.5492796654227851E-4</v>
      </c>
      <c r="U77" s="319">
        <v>6.8556963433371362E-3</v>
      </c>
      <c r="V77" s="319">
        <v>6.8556963433371362E-3</v>
      </c>
      <c r="W77" s="318"/>
      <c r="X77" s="318"/>
      <c r="Y77" s="319">
        <v>0</v>
      </c>
      <c r="Z77" s="319">
        <v>0</v>
      </c>
      <c r="AA77" s="318"/>
      <c r="AB77" s="318"/>
      <c r="AC77" s="319">
        <v>5.9821851496701599E-2</v>
      </c>
      <c r="AD77" s="319">
        <v>5.9821851496701599E-2</v>
      </c>
      <c r="AE77" s="321">
        <v>3.9998733141708145E-3</v>
      </c>
      <c r="AF77" s="321">
        <v>3.9998733141708145E-3</v>
      </c>
      <c r="AG77" s="370">
        <v>1314</v>
      </c>
      <c r="AH77" s="370">
        <v>505</v>
      </c>
      <c r="AI77" s="321" t="str">
        <f>IF(K77&gt;'1d. STPIS MED Threshold'!$C$8,"Yes","NO")</f>
        <v>NO</v>
      </c>
      <c r="AJ77" s="323"/>
    </row>
    <row r="78" spans="1:36" x14ac:dyDescent="0.2">
      <c r="A78" s="307"/>
      <c r="B78" s="265">
        <v>41341</v>
      </c>
      <c r="C78" s="318"/>
      <c r="D78" s="318"/>
      <c r="E78" s="319">
        <v>0.12424828706340481</v>
      </c>
      <c r="F78" s="319">
        <v>0.12424828706340481</v>
      </c>
      <c r="G78" s="318"/>
      <c r="H78" s="318"/>
      <c r="I78" s="319">
        <v>4.5881118800328103E-3</v>
      </c>
      <c r="J78" s="319">
        <v>4.5881118800328103E-3</v>
      </c>
      <c r="K78" s="319">
        <v>0.11624743905368773</v>
      </c>
      <c r="L78" s="319">
        <v>0.11624743905368773</v>
      </c>
      <c r="M78" s="318"/>
      <c r="N78" s="318"/>
      <c r="O78" s="320">
        <v>1.3097855600736437E-3</v>
      </c>
      <c r="P78" s="319">
        <v>1.3097855600736437E-3</v>
      </c>
      <c r="Q78" s="318"/>
      <c r="R78" s="318"/>
      <c r="S78" s="319">
        <v>4.6212322515798834E-5</v>
      </c>
      <c r="T78" s="319">
        <v>4.6212322515798834E-5</v>
      </c>
      <c r="U78" s="319">
        <v>1.2252991600884022E-3</v>
      </c>
      <c r="V78" s="319">
        <v>1.2252991600884022E-3</v>
      </c>
      <c r="W78" s="318"/>
      <c r="X78" s="318"/>
      <c r="Y78" s="319">
        <v>0</v>
      </c>
      <c r="Z78" s="319">
        <v>0</v>
      </c>
      <c r="AA78" s="318"/>
      <c r="AB78" s="318"/>
      <c r="AC78" s="319">
        <v>0</v>
      </c>
      <c r="AD78" s="319">
        <v>0</v>
      </c>
      <c r="AE78" s="321">
        <v>0</v>
      </c>
      <c r="AF78" s="321">
        <v>0</v>
      </c>
      <c r="AG78" s="370">
        <v>719</v>
      </c>
      <c r="AH78" s="370">
        <v>331</v>
      </c>
      <c r="AI78" s="321" t="str">
        <f>IF(K78&gt;'1d. STPIS MED Threshold'!$C$8,"Yes","NO")</f>
        <v>NO</v>
      </c>
      <c r="AJ78" s="323"/>
    </row>
    <row r="79" spans="1:36" x14ac:dyDescent="0.2">
      <c r="A79" s="307"/>
      <c r="B79" s="265">
        <v>41342</v>
      </c>
      <c r="C79" s="318"/>
      <c r="D79" s="318"/>
      <c r="E79" s="319">
        <v>3.2445453711394197</v>
      </c>
      <c r="F79" s="319">
        <v>3.2445453711394197</v>
      </c>
      <c r="G79" s="318"/>
      <c r="H79" s="318"/>
      <c r="I79" s="319">
        <v>20.988849964642021</v>
      </c>
      <c r="J79" s="319">
        <v>20.988849964642021</v>
      </c>
      <c r="K79" s="319">
        <v>4.4309842500160288</v>
      </c>
      <c r="L79" s="319">
        <v>4.4309842500160288</v>
      </c>
      <c r="M79" s="318"/>
      <c r="N79" s="318"/>
      <c r="O79" s="320">
        <v>2.0934379624299518E-2</v>
      </c>
      <c r="P79" s="319">
        <v>2.0934379624299518E-2</v>
      </c>
      <c r="Q79" s="318"/>
      <c r="R79" s="318"/>
      <c r="S79" s="319">
        <v>0.155008195338565</v>
      </c>
      <c r="T79" s="319">
        <v>0.155008195338565</v>
      </c>
      <c r="U79" s="319">
        <v>2.9898968051224335E-2</v>
      </c>
      <c r="V79" s="319">
        <v>2.9898968051224335E-2</v>
      </c>
      <c r="W79" s="318"/>
      <c r="X79" s="318"/>
      <c r="Y79" s="319">
        <v>9.3246268162492218E-3</v>
      </c>
      <c r="Z79" s="319">
        <v>9.3246268162492218E-3</v>
      </c>
      <c r="AA79" s="318"/>
      <c r="AB79" s="318"/>
      <c r="AC79" s="319">
        <v>5.9821851496701599E-2</v>
      </c>
      <c r="AD79" s="319">
        <v>5.9821851496701599E-2</v>
      </c>
      <c r="AE79" s="321">
        <v>1.2701026850443517E-2</v>
      </c>
      <c r="AF79" s="321">
        <v>1.2701026850443517E-2</v>
      </c>
      <c r="AG79" s="370">
        <v>3063</v>
      </c>
      <c r="AH79" s="370">
        <v>466</v>
      </c>
      <c r="AI79" s="321" t="str">
        <f>IF(K79&gt;'1d. STPIS MED Threshold'!$C$8,"Yes","NO")</f>
        <v>NO</v>
      </c>
      <c r="AJ79" s="323"/>
    </row>
    <row r="80" spans="1:36" x14ac:dyDescent="0.2">
      <c r="A80" s="307"/>
      <c r="B80" s="265">
        <v>41343</v>
      </c>
      <c r="C80" s="318"/>
      <c r="D80" s="318"/>
      <c r="E80" s="319">
        <v>0.6665792310163049</v>
      </c>
      <c r="F80" s="319">
        <v>0.6665792310163049</v>
      </c>
      <c r="G80" s="318"/>
      <c r="H80" s="318"/>
      <c r="I80" s="319">
        <v>5.9310153078318333</v>
      </c>
      <c r="J80" s="319">
        <v>5.9310153078318333</v>
      </c>
      <c r="K80" s="319">
        <v>1.018575647893732</v>
      </c>
      <c r="L80" s="319">
        <v>1.018575647893732</v>
      </c>
      <c r="M80" s="318"/>
      <c r="N80" s="318"/>
      <c r="O80" s="320">
        <v>3.7187744208532565E-3</v>
      </c>
      <c r="P80" s="319">
        <v>3.7187744208532565E-3</v>
      </c>
      <c r="Q80" s="318"/>
      <c r="R80" s="318"/>
      <c r="S80" s="319">
        <v>1.5915754936053697E-2</v>
      </c>
      <c r="T80" s="319">
        <v>1.5915754936053697E-2</v>
      </c>
      <c r="U80" s="319">
        <v>4.5343021194384726E-3</v>
      </c>
      <c r="V80" s="319">
        <v>4.5343021194384726E-3</v>
      </c>
      <c r="W80" s="318"/>
      <c r="X80" s="318"/>
      <c r="Y80" s="319">
        <v>2.5993721771149289E-4</v>
      </c>
      <c r="Z80" s="319">
        <v>2.5993721771149289E-4</v>
      </c>
      <c r="AA80" s="318"/>
      <c r="AB80" s="318"/>
      <c r="AC80" s="319">
        <v>0</v>
      </c>
      <c r="AD80" s="319">
        <v>0</v>
      </c>
      <c r="AE80" s="321">
        <v>2.4255701441669287E-4</v>
      </c>
      <c r="AF80" s="321">
        <v>2.4255701441669287E-4</v>
      </c>
      <c r="AG80" s="370">
        <v>1574</v>
      </c>
      <c r="AH80" s="370">
        <v>131</v>
      </c>
      <c r="AI80" s="321" t="str">
        <f>IF(K80&gt;'1d. STPIS MED Threshold'!$C$8,"Yes","NO")</f>
        <v>NO</v>
      </c>
      <c r="AJ80" s="323"/>
    </row>
    <row r="81" spans="1:36" x14ac:dyDescent="0.2">
      <c r="A81" s="307"/>
      <c r="B81" s="265">
        <v>41344</v>
      </c>
      <c r="C81" s="318"/>
      <c r="D81" s="318"/>
      <c r="E81" s="319">
        <v>0.2386480799414562</v>
      </c>
      <c r="F81" s="319">
        <v>0.2386480799414562</v>
      </c>
      <c r="G81" s="318"/>
      <c r="H81" s="318"/>
      <c r="I81" s="319">
        <v>2.334838776759823E-2</v>
      </c>
      <c r="J81" s="319">
        <v>2.334838776759823E-2</v>
      </c>
      <c r="K81" s="319">
        <v>0.22425247914125548</v>
      </c>
      <c r="L81" s="319">
        <v>0.22425247914125548</v>
      </c>
      <c r="M81" s="318"/>
      <c r="N81" s="318"/>
      <c r="O81" s="320">
        <v>1.6360150465569083E-3</v>
      </c>
      <c r="P81" s="319">
        <v>1.6360150465569083E-3</v>
      </c>
      <c r="Q81" s="318"/>
      <c r="R81" s="318"/>
      <c r="S81" s="319">
        <v>9.2424645031597669E-5</v>
      </c>
      <c r="T81" s="319">
        <v>9.2424645031597669E-5</v>
      </c>
      <c r="U81" s="319">
        <v>1.5328058361998578E-3</v>
      </c>
      <c r="V81" s="319">
        <v>1.5328058361998578E-3</v>
      </c>
      <c r="W81" s="318"/>
      <c r="X81" s="318"/>
      <c r="Y81" s="319">
        <v>1.107299434429595E-2</v>
      </c>
      <c r="Z81" s="319">
        <v>1.107299434429595E-2</v>
      </c>
      <c r="AA81" s="318"/>
      <c r="AB81" s="318"/>
      <c r="AC81" s="319">
        <v>0</v>
      </c>
      <c r="AD81" s="319">
        <v>0</v>
      </c>
      <c r="AE81" s="321">
        <v>1.0332619824323834E-2</v>
      </c>
      <c r="AF81" s="321">
        <v>1.0332619824323834E-2</v>
      </c>
      <c r="AG81" s="370">
        <v>1435</v>
      </c>
      <c r="AH81" s="370">
        <v>833</v>
      </c>
      <c r="AI81" s="321" t="str">
        <f>IF(K81&gt;'1d. STPIS MED Threshold'!$C$8,"Yes","NO")</f>
        <v>NO</v>
      </c>
      <c r="AJ81" s="323"/>
    </row>
    <row r="82" spans="1:36" x14ac:dyDescent="0.2">
      <c r="A82" s="307"/>
      <c r="B82" s="265">
        <v>41345</v>
      </c>
      <c r="C82" s="318"/>
      <c r="D82" s="318"/>
      <c r="E82" s="319">
        <v>1.0222906785189205</v>
      </c>
      <c r="F82" s="319">
        <v>1.0222906785189205</v>
      </c>
      <c r="G82" s="318"/>
      <c r="H82" s="318"/>
      <c r="I82" s="319">
        <v>0.24128948554131963</v>
      </c>
      <c r="J82" s="319">
        <v>0.24128948554131963</v>
      </c>
      <c r="K82" s="319">
        <v>0.97007053233539908</v>
      </c>
      <c r="L82" s="319">
        <v>0.97007053233539908</v>
      </c>
      <c r="M82" s="318"/>
      <c r="N82" s="318"/>
      <c r="O82" s="320">
        <v>7.400263579650063E-3</v>
      </c>
      <c r="P82" s="319">
        <v>7.400263579650063E-3</v>
      </c>
      <c r="Q82" s="318"/>
      <c r="R82" s="318"/>
      <c r="S82" s="319">
        <v>1.5102186998163061E-3</v>
      </c>
      <c r="T82" s="319">
        <v>1.5102186998163061E-3</v>
      </c>
      <c r="U82" s="319">
        <v>7.0064370305768613E-3</v>
      </c>
      <c r="V82" s="319">
        <v>7.0064370305768613E-3</v>
      </c>
      <c r="W82" s="318"/>
      <c r="X82" s="318"/>
      <c r="Y82" s="319">
        <v>6.1987575994384035E-3</v>
      </c>
      <c r="Z82" s="319">
        <v>6.1987575994384035E-3</v>
      </c>
      <c r="AA82" s="318"/>
      <c r="AB82" s="318"/>
      <c r="AC82" s="319">
        <v>4.1591090264218953E-4</v>
      </c>
      <c r="AD82" s="319">
        <v>4.1591090264218953E-4</v>
      </c>
      <c r="AE82" s="321">
        <v>5.8120986511821567E-3</v>
      </c>
      <c r="AF82" s="321">
        <v>5.8120986511821567E-3</v>
      </c>
      <c r="AG82" s="370">
        <v>4727</v>
      </c>
      <c r="AH82" s="370">
        <v>3012</v>
      </c>
      <c r="AI82" s="321" t="str">
        <f>IF(K82&gt;'1d. STPIS MED Threshold'!$C$8,"Yes","NO")</f>
        <v>NO</v>
      </c>
      <c r="AJ82" s="323"/>
    </row>
    <row r="83" spans="1:36" x14ac:dyDescent="0.2">
      <c r="A83" s="307"/>
      <c r="B83" s="265">
        <v>41346</v>
      </c>
      <c r="C83" s="318"/>
      <c r="D83" s="318"/>
      <c r="E83" s="319">
        <v>0.12258377362614077</v>
      </c>
      <c r="F83" s="319">
        <v>0.12258377362614077</v>
      </c>
      <c r="G83" s="318"/>
      <c r="H83" s="318"/>
      <c r="I83" s="319">
        <v>1.0705675150478875</v>
      </c>
      <c r="J83" s="319">
        <v>1.0705675150478875</v>
      </c>
      <c r="K83" s="319">
        <v>0.18596888750530111</v>
      </c>
      <c r="L83" s="319">
        <v>0.18596888750530111</v>
      </c>
      <c r="M83" s="318"/>
      <c r="N83" s="318"/>
      <c r="O83" s="320">
        <v>6.8403223883760041E-4</v>
      </c>
      <c r="P83" s="319">
        <v>6.8403223883760041E-4</v>
      </c>
      <c r="Q83" s="318"/>
      <c r="R83" s="318"/>
      <c r="S83" s="319">
        <v>1.8900839908961724E-2</v>
      </c>
      <c r="T83" s="319">
        <v>1.8900839908961724E-2</v>
      </c>
      <c r="U83" s="319">
        <v>1.9020641292937035E-3</v>
      </c>
      <c r="V83" s="319">
        <v>1.9020641292937035E-3</v>
      </c>
      <c r="W83" s="318"/>
      <c r="X83" s="318"/>
      <c r="Y83" s="319">
        <v>1.4778341434985893E-2</v>
      </c>
      <c r="Z83" s="319">
        <v>1.4778341434985893E-2</v>
      </c>
      <c r="AA83" s="318"/>
      <c r="AB83" s="318"/>
      <c r="AC83" s="319">
        <v>0</v>
      </c>
      <c r="AD83" s="319">
        <v>0</v>
      </c>
      <c r="AE83" s="321">
        <v>1.3790215991614016E-2</v>
      </c>
      <c r="AF83" s="321">
        <v>1.3790215991614016E-2</v>
      </c>
      <c r="AG83" s="370">
        <v>1163</v>
      </c>
      <c r="AH83" s="370">
        <v>514</v>
      </c>
      <c r="AI83" s="321" t="str">
        <f>IF(K83&gt;'1d. STPIS MED Threshold'!$C$8,"Yes","NO")</f>
        <v>NO</v>
      </c>
      <c r="AJ83" s="323"/>
    </row>
    <row r="84" spans="1:36" x14ac:dyDescent="0.2">
      <c r="A84" s="307"/>
      <c r="B84" s="265">
        <v>41347</v>
      </c>
      <c r="C84" s="318"/>
      <c r="D84" s="318"/>
      <c r="E84" s="319">
        <v>1.2400639246877444E-2</v>
      </c>
      <c r="F84" s="319">
        <v>1.2400639246877444E-2</v>
      </c>
      <c r="G84" s="318"/>
      <c r="H84" s="318"/>
      <c r="I84" s="319">
        <v>8.6096248714719784E-2</v>
      </c>
      <c r="J84" s="319">
        <v>8.6096248714719784E-2</v>
      </c>
      <c r="K84" s="319">
        <v>1.7328154766824689E-2</v>
      </c>
      <c r="L84" s="319">
        <v>1.7328154766824689E-2</v>
      </c>
      <c r="M84" s="318"/>
      <c r="N84" s="318"/>
      <c r="O84" s="320">
        <v>2.0530073246003257E-4</v>
      </c>
      <c r="P84" s="319">
        <v>2.0530073246003257E-4</v>
      </c>
      <c r="Q84" s="318"/>
      <c r="R84" s="318"/>
      <c r="S84" s="319">
        <v>7.8560948276858026E-4</v>
      </c>
      <c r="T84" s="319">
        <v>7.8560948276858026E-4</v>
      </c>
      <c r="U84" s="319">
        <v>2.4410196355310491E-4</v>
      </c>
      <c r="V84" s="319">
        <v>2.4410196355310491E-4</v>
      </c>
      <c r="W84" s="318"/>
      <c r="X84" s="318"/>
      <c r="Y84" s="319">
        <v>5.2666260480271265E-3</v>
      </c>
      <c r="Z84" s="319">
        <v>5.2666260480271265E-3</v>
      </c>
      <c r="AA84" s="318"/>
      <c r="AB84" s="318"/>
      <c r="AC84" s="319">
        <v>0.11414443661402313</v>
      </c>
      <c r="AD84" s="319">
        <v>0.11414443661402313</v>
      </c>
      <c r="AE84" s="321">
        <v>1.2546531936802311E-2</v>
      </c>
      <c r="AF84" s="321">
        <v>1.2546531936802311E-2</v>
      </c>
      <c r="AG84" s="370">
        <v>511</v>
      </c>
      <c r="AH84" s="370">
        <v>168</v>
      </c>
      <c r="AI84" s="321" t="str">
        <f>IF(K84&gt;'1d. STPIS MED Threshold'!$C$8,"Yes","NO")</f>
        <v>NO</v>
      </c>
      <c r="AJ84" s="323"/>
    </row>
    <row r="85" spans="1:36" x14ac:dyDescent="0.2">
      <c r="A85" s="307"/>
      <c r="B85" s="265">
        <v>41348</v>
      </c>
      <c r="C85" s="318"/>
      <c r="D85" s="318"/>
      <c r="E85" s="319">
        <v>2.1166092597252942E-2</v>
      </c>
      <c r="F85" s="319">
        <v>2.1166092597252942E-2</v>
      </c>
      <c r="G85" s="318"/>
      <c r="H85" s="318"/>
      <c r="I85" s="319">
        <v>0.54438306780503021</v>
      </c>
      <c r="J85" s="319">
        <v>0.54438306780503021</v>
      </c>
      <c r="K85" s="319">
        <v>5.6149991695898398E-2</v>
      </c>
      <c r="L85" s="319">
        <v>5.6149991695898398E-2</v>
      </c>
      <c r="M85" s="318"/>
      <c r="N85" s="318"/>
      <c r="O85" s="320">
        <v>1.1803136465383649E-4</v>
      </c>
      <c r="P85" s="319">
        <v>1.1803136465383649E-4</v>
      </c>
      <c r="Q85" s="318"/>
      <c r="R85" s="318"/>
      <c r="S85" s="319">
        <v>1.7861062652356249E-2</v>
      </c>
      <c r="T85" s="319">
        <v>1.7861062652356249E-2</v>
      </c>
      <c r="U85" s="319">
        <v>1.3043851063813353E-3</v>
      </c>
      <c r="V85" s="319">
        <v>1.3043851063813353E-3</v>
      </c>
      <c r="W85" s="318"/>
      <c r="X85" s="318"/>
      <c r="Y85" s="319">
        <v>4.0232320957893485E-3</v>
      </c>
      <c r="Z85" s="319">
        <v>4.0232320957893485E-3</v>
      </c>
      <c r="AA85" s="318"/>
      <c r="AB85" s="318"/>
      <c r="AC85" s="319">
        <v>2.5994431415136847E-2</v>
      </c>
      <c r="AD85" s="319">
        <v>2.5994431415136847E-2</v>
      </c>
      <c r="AE85" s="321">
        <v>5.4922941799448611E-3</v>
      </c>
      <c r="AF85" s="321">
        <v>5.4922941799448611E-3</v>
      </c>
      <c r="AG85" s="370">
        <v>525</v>
      </c>
      <c r="AH85" s="370">
        <v>127</v>
      </c>
      <c r="AI85" s="321" t="str">
        <f>IF(K85&gt;'1d. STPIS MED Threshold'!$C$8,"Yes","NO")</f>
        <v>NO</v>
      </c>
      <c r="AJ85" s="323"/>
    </row>
    <row r="86" spans="1:36" x14ac:dyDescent="0.2">
      <c r="A86" s="307"/>
      <c r="B86" s="265">
        <v>41349</v>
      </c>
      <c r="C86" s="318"/>
      <c r="D86" s="318"/>
      <c r="E86" s="319">
        <v>1.7197239940264111</v>
      </c>
      <c r="F86" s="319">
        <v>1.7197239940264111</v>
      </c>
      <c r="G86" s="318"/>
      <c r="H86" s="318"/>
      <c r="I86" s="319">
        <v>2.0834442043971026E-2</v>
      </c>
      <c r="J86" s="319">
        <v>2.0834442043971026E-2</v>
      </c>
      <c r="K86" s="319">
        <v>1.6061310039620222</v>
      </c>
      <c r="L86" s="319">
        <v>1.6061310039620222</v>
      </c>
      <c r="M86" s="318"/>
      <c r="N86" s="318"/>
      <c r="O86" s="320">
        <v>1.9602759639200523E-2</v>
      </c>
      <c r="P86" s="319">
        <v>1.9602759639200523E-2</v>
      </c>
      <c r="Q86" s="318"/>
      <c r="R86" s="318"/>
      <c r="S86" s="319">
        <v>1.155308062894971E-4</v>
      </c>
      <c r="T86" s="319">
        <v>1.155308062894971E-4</v>
      </c>
      <c r="U86" s="319">
        <v>1.8299783475378535E-2</v>
      </c>
      <c r="V86" s="319">
        <v>1.8299783475378535E-2</v>
      </c>
      <c r="W86" s="318"/>
      <c r="X86" s="318"/>
      <c r="Y86" s="319">
        <v>1.0563053815282322E-3</v>
      </c>
      <c r="Z86" s="319">
        <v>1.0563053815282322E-3</v>
      </c>
      <c r="AA86" s="318"/>
      <c r="AB86" s="318"/>
      <c r="AC86" s="319">
        <v>8.7965155908823089E-2</v>
      </c>
      <c r="AD86" s="319">
        <v>8.7965155908823089E-2</v>
      </c>
      <c r="AE86" s="321">
        <v>6.8672989113515914E-3</v>
      </c>
      <c r="AF86" s="321">
        <v>6.8672989113515914E-3</v>
      </c>
      <c r="AG86" s="370">
        <v>1888</v>
      </c>
      <c r="AH86" s="370">
        <v>666</v>
      </c>
      <c r="AI86" s="321" t="str">
        <f>IF(K86&gt;'1d. STPIS MED Threshold'!$C$8,"Yes","NO")</f>
        <v>NO</v>
      </c>
      <c r="AJ86" s="323"/>
    </row>
    <row r="87" spans="1:36" x14ac:dyDescent="0.2">
      <c r="A87" s="307"/>
      <c r="B87" s="265">
        <v>41350</v>
      </c>
      <c r="C87" s="318"/>
      <c r="D87" s="318"/>
      <c r="E87" s="319">
        <v>4.961448959588869E-2</v>
      </c>
      <c r="F87" s="319">
        <v>4.961448959588869E-2</v>
      </c>
      <c r="G87" s="318"/>
      <c r="H87" s="318"/>
      <c r="I87" s="319">
        <v>1.9676617720115068</v>
      </c>
      <c r="J87" s="319">
        <v>1.9676617720115068</v>
      </c>
      <c r="K87" s="319">
        <v>0.17786104078588474</v>
      </c>
      <c r="L87" s="319">
        <v>0.17786104078588474</v>
      </c>
      <c r="M87" s="318"/>
      <c r="N87" s="318"/>
      <c r="O87" s="320">
        <v>4.2055192784010387E-4</v>
      </c>
      <c r="P87" s="319">
        <v>4.2055192784010387E-4</v>
      </c>
      <c r="Q87" s="318"/>
      <c r="R87" s="318"/>
      <c r="S87" s="319">
        <v>2.4538743255889183E-2</v>
      </c>
      <c r="T87" s="319">
        <v>2.4538743255889183E-2</v>
      </c>
      <c r="U87" s="319">
        <v>2.0331685130096306E-3</v>
      </c>
      <c r="V87" s="319">
        <v>2.0331685130096306E-3</v>
      </c>
      <c r="W87" s="318"/>
      <c r="X87" s="318"/>
      <c r="Y87" s="319">
        <v>0</v>
      </c>
      <c r="Z87" s="319">
        <v>0</v>
      </c>
      <c r="AA87" s="318"/>
      <c r="AB87" s="318"/>
      <c r="AC87" s="319">
        <v>0</v>
      </c>
      <c r="AD87" s="319">
        <v>0</v>
      </c>
      <c r="AE87" s="321">
        <v>0</v>
      </c>
      <c r="AF87" s="321">
        <v>0</v>
      </c>
      <c r="AG87" s="370">
        <v>485</v>
      </c>
      <c r="AH87" s="370">
        <v>196</v>
      </c>
      <c r="AI87" s="321" t="str">
        <f>IF(K87&gt;'1d. STPIS MED Threshold'!$C$8,"Yes","NO")</f>
        <v>NO</v>
      </c>
      <c r="AJ87" s="323"/>
    </row>
    <row r="88" spans="1:36" x14ac:dyDescent="0.2">
      <c r="A88" s="307"/>
      <c r="B88" s="265">
        <v>41351</v>
      </c>
      <c r="C88" s="318"/>
      <c r="D88" s="318"/>
      <c r="E88" s="319">
        <v>0.15274992135657428</v>
      </c>
      <c r="F88" s="319">
        <v>0.15274992135657428</v>
      </c>
      <c r="G88" s="318"/>
      <c r="H88" s="318"/>
      <c r="I88" s="319">
        <v>4.3878600228750994E-2</v>
      </c>
      <c r="J88" s="319">
        <v>4.3878600228750994E-2</v>
      </c>
      <c r="K88" s="319">
        <v>0.14547044937163059</v>
      </c>
      <c r="L88" s="319">
        <v>0.14547044937163059</v>
      </c>
      <c r="M88" s="318"/>
      <c r="N88" s="318"/>
      <c r="O88" s="320">
        <v>9.6131074583769311E-3</v>
      </c>
      <c r="P88" s="319">
        <v>9.6131074583769311E-3</v>
      </c>
      <c r="Q88" s="318"/>
      <c r="R88" s="318"/>
      <c r="S88" s="319">
        <v>3.4659241886849127E-4</v>
      </c>
      <c r="T88" s="319">
        <v>3.4659241886849127E-4</v>
      </c>
      <c r="U88" s="319">
        <v>8.9935197108473187E-3</v>
      </c>
      <c r="V88" s="319">
        <v>8.9935197108473187E-3</v>
      </c>
      <c r="W88" s="318"/>
      <c r="X88" s="318"/>
      <c r="Y88" s="319">
        <v>2.9934171313527333E-3</v>
      </c>
      <c r="Z88" s="319">
        <v>2.9934171313527333E-3</v>
      </c>
      <c r="AA88" s="318"/>
      <c r="AB88" s="318"/>
      <c r="AC88" s="319">
        <v>0</v>
      </c>
      <c r="AD88" s="319">
        <v>0</v>
      </c>
      <c r="AE88" s="321">
        <v>2.7932680386329981E-3</v>
      </c>
      <c r="AF88" s="321">
        <v>2.7932680386329981E-3</v>
      </c>
      <c r="AG88" s="370">
        <v>866</v>
      </c>
      <c r="AH88" s="370">
        <v>217</v>
      </c>
      <c r="AI88" s="321" t="str">
        <f>IF(K88&gt;'1d. STPIS MED Threshold'!$C$8,"Yes","NO")</f>
        <v>NO</v>
      </c>
      <c r="AJ88" s="323"/>
    </row>
    <row r="89" spans="1:36" x14ac:dyDescent="0.2">
      <c r="A89" s="307"/>
      <c r="B89" s="265">
        <v>41352</v>
      </c>
      <c r="C89" s="318"/>
      <c r="D89" s="318"/>
      <c r="E89" s="319">
        <v>7.7272326289089935E-2</v>
      </c>
      <c r="F89" s="319">
        <v>7.7272326289089935E-2</v>
      </c>
      <c r="G89" s="318"/>
      <c r="H89" s="318"/>
      <c r="I89" s="319">
        <v>0.16166111810714326</v>
      </c>
      <c r="J89" s="319">
        <v>0.16166111810714326</v>
      </c>
      <c r="K89" s="319">
        <v>8.2914820928807989E-2</v>
      </c>
      <c r="L89" s="319">
        <v>8.2914820928807989E-2</v>
      </c>
      <c r="M89" s="318"/>
      <c r="N89" s="318"/>
      <c r="O89" s="320">
        <v>4.7517185658088189E-4</v>
      </c>
      <c r="P89" s="319">
        <v>4.7517185658088189E-4</v>
      </c>
      <c r="Q89" s="318"/>
      <c r="R89" s="318"/>
      <c r="S89" s="319">
        <v>1.0166710953475745E-3</v>
      </c>
      <c r="T89" s="319">
        <v>1.0166710953475745E-3</v>
      </c>
      <c r="U89" s="319">
        <v>5.1137816415239073E-4</v>
      </c>
      <c r="V89" s="319">
        <v>5.1137816415239073E-4</v>
      </c>
      <c r="W89" s="318"/>
      <c r="X89" s="318"/>
      <c r="Y89" s="319">
        <v>0</v>
      </c>
      <c r="Z89" s="319">
        <v>0</v>
      </c>
      <c r="AA89" s="318"/>
      <c r="AB89" s="318"/>
      <c r="AC89" s="319">
        <v>0</v>
      </c>
      <c r="AD89" s="319">
        <v>0</v>
      </c>
      <c r="AE89" s="321">
        <v>0</v>
      </c>
      <c r="AF89" s="321">
        <v>0</v>
      </c>
      <c r="AG89" s="370">
        <v>582</v>
      </c>
      <c r="AH89" s="370">
        <v>200</v>
      </c>
      <c r="AI89" s="321" t="str">
        <f>IF(K89&gt;'1d. STPIS MED Threshold'!$C$8,"Yes","NO")</f>
        <v>NO</v>
      </c>
      <c r="AJ89" s="323"/>
    </row>
    <row r="90" spans="1:36" x14ac:dyDescent="0.2">
      <c r="A90" s="307"/>
      <c r="B90" s="265">
        <v>41353</v>
      </c>
      <c r="C90" s="318"/>
      <c r="D90" s="318"/>
      <c r="E90" s="319">
        <v>2.2296406243791308E-2</v>
      </c>
      <c r="F90" s="319">
        <v>2.2296406243791308E-2</v>
      </c>
      <c r="G90" s="318"/>
      <c r="H90" s="318"/>
      <c r="I90" s="319">
        <v>4.7282900285361088E-3</v>
      </c>
      <c r="J90" s="319">
        <v>4.7282900285361088E-3</v>
      </c>
      <c r="K90" s="319">
        <v>2.1121747862755988E-2</v>
      </c>
      <c r="L90" s="319">
        <v>2.1121747862755988E-2</v>
      </c>
      <c r="M90" s="318"/>
      <c r="N90" s="318"/>
      <c r="O90" s="320">
        <v>1.9851256308030572E-4</v>
      </c>
      <c r="P90" s="319">
        <v>1.9851256308030572E-4</v>
      </c>
      <c r="Q90" s="318"/>
      <c r="R90" s="318"/>
      <c r="S90" s="319">
        <v>2.3106161257899417E-5</v>
      </c>
      <c r="T90" s="319">
        <v>2.3106161257899417E-5</v>
      </c>
      <c r="U90" s="319">
        <v>1.8678435059221764E-4</v>
      </c>
      <c r="V90" s="319">
        <v>1.8678435059221764E-4</v>
      </c>
      <c r="W90" s="318"/>
      <c r="X90" s="318"/>
      <c r="Y90" s="319">
        <v>0</v>
      </c>
      <c r="Z90" s="319">
        <v>0</v>
      </c>
      <c r="AA90" s="318"/>
      <c r="AB90" s="318"/>
      <c r="AC90" s="319">
        <v>0</v>
      </c>
      <c r="AD90" s="319">
        <v>0</v>
      </c>
      <c r="AE90" s="321">
        <v>0</v>
      </c>
      <c r="AF90" s="321">
        <v>0</v>
      </c>
      <c r="AG90" s="370">
        <v>490</v>
      </c>
      <c r="AH90" s="370">
        <v>227</v>
      </c>
      <c r="AI90" s="321" t="str">
        <f>IF(K90&gt;'1d. STPIS MED Threshold'!$C$8,"Yes","NO")</f>
        <v>NO</v>
      </c>
      <c r="AJ90" s="323"/>
    </row>
    <row r="91" spans="1:36" x14ac:dyDescent="0.2">
      <c r="A91" s="307"/>
      <c r="B91" s="265">
        <v>41354</v>
      </c>
      <c r="C91" s="318"/>
      <c r="D91" s="318"/>
      <c r="E91" s="319">
        <v>2.2180645367819443</v>
      </c>
      <c r="F91" s="319">
        <v>2.2180645367819443</v>
      </c>
      <c r="G91" s="318"/>
      <c r="H91" s="318"/>
      <c r="I91" s="319">
        <v>1.1670960569335813</v>
      </c>
      <c r="J91" s="319">
        <v>1.1670960569335813</v>
      </c>
      <c r="K91" s="319">
        <v>2.1477935459749831</v>
      </c>
      <c r="L91" s="319">
        <v>2.1477935459749831</v>
      </c>
      <c r="M91" s="318"/>
      <c r="N91" s="318"/>
      <c r="O91" s="320">
        <v>2.0199009258400773E-2</v>
      </c>
      <c r="P91" s="319">
        <v>2.0199009258400773E-2</v>
      </c>
      <c r="Q91" s="318"/>
      <c r="R91" s="318"/>
      <c r="S91" s="319">
        <v>1.5873932784176901E-2</v>
      </c>
      <c r="T91" s="319">
        <v>1.5873932784176901E-2</v>
      </c>
      <c r="U91" s="319">
        <v>1.9909821318907631E-2</v>
      </c>
      <c r="V91" s="319">
        <v>1.9909821318907631E-2</v>
      </c>
      <c r="W91" s="318"/>
      <c r="X91" s="318"/>
      <c r="Y91" s="319">
        <v>4.1275381130875907E-2</v>
      </c>
      <c r="Z91" s="319">
        <v>4.1275381130875907E-2</v>
      </c>
      <c r="AA91" s="318"/>
      <c r="AB91" s="318"/>
      <c r="AC91" s="319">
        <v>0.12719941772473631</v>
      </c>
      <c r="AD91" s="319">
        <v>0.12719941772473631</v>
      </c>
      <c r="AE91" s="321">
        <v>4.7020526966700942E-2</v>
      </c>
      <c r="AF91" s="321">
        <v>4.7020526966700942E-2</v>
      </c>
      <c r="AG91" s="370">
        <v>4069</v>
      </c>
      <c r="AH91" s="370">
        <v>1179</v>
      </c>
      <c r="AI91" s="321" t="str">
        <f>IF(K91&gt;'1d. STPIS MED Threshold'!$C$8,"Yes","NO")</f>
        <v>NO</v>
      </c>
      <c r="AJ91" s="323"/>
    </row>
    <row r="92" spans="1:36" x14ac:dyDescent="0.2">
      <c r="A92" s="307"/>
      <c r="B92" s="265">
        <v>41355</v>
      </c>
      <c r="C92" s="318"/>
      <c r="D92" s="318"/>
      <c r="E92" s="319">
        <v>0.31463465426694387</v>
      </c>
      <c r="F92" s="319">
        <v>0.31463465426694387</v>
      </c>
      <c r="G92" s="318"/>
      <c r="H92" s="318"/>
      <c r="I92" s="319">
        <v>6.4558531695876713</v>
      </c>
      <c r="J92" s="319">
        <v>6.4558531695876713</v>
      </c>
      <c r="K92" s="319">
        <v>0.7252554465250618</v>
      </c>
      <c r="L92" s="319">
        <v>0.7252554465250618</v>
      </c>
      <c r="M92" s="318"/>
      <c r="N92" s="318"/>
      <c r="O92" s="320">
        <v>9.8330772593014466E-4</v>
      </c>
      <c r="P92" s="319">
        <v>9.8330772593014466E-4</v>
      </c>
      <c r="Q92" s="318"/>
      <c r="R92" s="318"/>
      <c r="S92" s="319">
        <v>2.7403907251868712E-2</v>
      </c>
      <c r="T92" s="319">
        <v>2.7403907251868712E-2</v>
      </c>
      <c r="U92" s="319">
        <v>2.7498704173911834E-3</v>
      </c>
      <c r="V92" s="319">
        <v>2.7498704173911834E-3</v>
      </c>
      <c r="W92" s="318"/>
      <c r="X92" s="318"/>
      <c r="Y92" s="319">
        <v>3.7848183419647943E-3</v>
      </c>
      <c r="Z92" s="319">
        <v>3.7848183419647943E-3</v>
      </c>
      <c r="AA92" s="318"/>
      <c r="AB92" s="318"/>
      <c r="AC92" s="319">
        <v>0</v>
      </c>
      <c r="AD92" s="319">
        <v>0</v>
      </c>
      <c r="AE92" s="321">
        <v>3.5317537258379612E-3</v>
      </c>
      <c r="AF92" s="321">
        <v>3.5317537258379612E-3</v>
      </c>
      <c r="AG92" s="370">
        <v>927</v>
      </c>
      <c r="AH92" s="370">
        <v>240</v>
      </c>
      <c r="AI92" s="321" t="str">
        <f>IF(K92&gt;'1d. STPIS MED Threshold'!$C$8,"Yes","NO")</f>
        <v>NO</v>
      </c>
      <c r="AJ92" s="323"/>
    </row>
    <row r="93" spans="1:36" x14ac:dyDescent="0.2">
      <c r="A93" s="307"/>
      <c r="B93" s="265">
        <v>41356</v>
      </c>
      <c r="C93" s="318"/>
      <c r="D93" s="318"/>
      <c r="E93" s="319">
        <v>1.2015295566828701E-2</v>
      </c>
      <c r="F93" s="319">
        <v>1.2015295566828701E-2</v>
      </c>
      <c r="G93" s="318"/>
      <c r="H93" s="318"/>
      <c r="I93" s="319">
        <v>1.7345411694028211E-2</v>
      </c>
      <c r="J93" s="319">
        <v>1.7345411694028211E-2</v>
      </c>
      <c r="K93" s="319">
        <v>1.2371683554248185E-2</v>
      </c>
      <c r="L93" s="319">
        <v>1.2371683554248185E-2</v>
      </c>
      <c r="M93" s="318"/>
      <c r="N93" s="318"/>
      <c r="O93" s="320">
        <v>1.4246877442085324E-4</v>
      </c>
      <c r="P93" s="319">
        <v>1.4246877442085324E-4</v>
      </c>
      <c r="Q93" s="318"/>
      <c r="R93" s="318"/>
      <c r="S93" s="319">
        <v>9.2424645031597669E-5</v>
      </c>
      <c r="T93" s="319">
        <v>9.2424645031597669E-5</v>
      </c>
      <c r="U93" s="319">
        <v>1.3912266973390569E-4</v>
      </c>
      <c r="V93" s="319">
        <v>1.3912266973390569E-4</v>
      </c>
      <c r="W93" s="318"/>
      <c r="X93" s="318"/>
      <c r="Y93" s="319">
        <v>9.0895243645611201E-4</v>
      </c>
      <c r="Z93" s="319">
        <v>9.0895243645611201E-4</v>
      </c>
      <c r="AA93" s="318"/>
      <c r="AB93" s="318"/>
      <c r="AC93" s="319">
        <v>0</v>
      </c>
      <c r="AD93" s="319">
        <v>0</v>
      </c>
      <c r="AE93" s="321">
        <v>8.48177075890219E-4</v>
      </c>
      <c r="AF93" s="321">
        <v>8.48177075890219E-4</v>
      </c>
      <c r="AG93" s="370">
        <v>299</v>
      </c>
      <c r="AH93" s="370">
        <v>88</v>
      </c>
      <c r="AI93" s="321" t="str">
        <f>IF(K93&gt;'1d. STPIS MED Threshold'!$C$8,"Yes","NO")</f>
        <v>NO</v>
      </c>
      <c r="AJ93" s="323"/>
    </row>
    <row r="94" spans="1:36" x14ac:dyDescent="0.2">
      <c r="A94" s="307"/>
      <c r="B94" s="265">
        <v>41357</v>
      </c>
      <c r="C94" s="318"/>
      <c r="D94" s="318"/>
      <c r="E94" s="319">
        <v>2.0350578484483239E-2</v>
      </c>
      <c r="F94" s="319">
        <v>2.0350578484483239E-2</v>
      </c>
      <c r="G94" s="318"/>
      <c r="H94" s="318"/>
      <c r="I94" s="319">
        <v>0</v>
      </c>
      <c r="J94" s="319">
        <v>0</v>
      </c>
      <c r="K94" s="319">
        <v>1.8989876102804008E-2</v>
      </c>
      <c r="L94" s="319">
        <v>1.8989876102804008E-2</v>
      </c>
      <c r="M94" s="318"/>
      <c r="N94" s="318"/>
      <c r="O94" s="320">
        <v>1.832143472098968E-4</v>
      </c>
      <c r="P94" s="319">
        <v>1.832143472098968E-4</v>
      </c>
      <c r="Q94" s="318"/>
      <c r="R94" s="318"/>
      <c r="S94" s="319">
        <v>0</v>
      </c>
      <c r="T94" s="319">
        <v>0</v>
      </c>
      <c r="U94" s="319">
        <v>1.7096407143535816E-4</v>
      </c>
      <c r="V94" s="319">
        <v>1.7096407143535816E-4</v>
      </c>
      <c r="W94" s="318"/>
      <c r="X94" s="318"/>
      <c r="Y94" s="319">
        <v>0</v>
      </c>
      <c r="Z94" s="319">
        <v>0</v>
      </c>
      <c r="AA94" s="318"/>
      <c r="AB94" s="318"/>
      <c r="AC94" s="319">
        <v>0</v>
      </c>
      <c r="AD94" s="319">
        <v>0</v>
      </c>
      <c r="AE94" s="321">
        <v>0</v>
      </c>
      <c r="AF94" s="321">
        <v>0</v>
      </c>
      <c r="AG94" s="370">
        <v>151</v>
      </c>
      <c r="AH94" s="370">
        <v>30</v>
      </c>
      <c r="AI94" s="321" t="str">
        <f>IF(K94&gt;'1d. STPIS MED Threshold'!$C$8,"Yes","NO")</f>
        <v>NO</v>
      </c>
      <c r="AJ94" s="323"/>
    </row>
    <row r="95" spans="1:36" x14ac:dyDescent="0.2">
      <c r="A95" s="307"/>
      <c r="B95" s="265">
        <v>41358</v>
      </c>
      <c r="C95" s="318"/>
      <c r="D95" s="318"/>
      <c r="E95" s="319">
        <v>0.19307482483211696</v>
      </c>
      <c r="F95" s="319">
        <v>0.19307482483211696</v>
      </c>
      <c r="G95" s="318"/>
      <c r="H95" s="318"/>
      <c r="I95" s="319">
        <v>4.3428027773605826E-2</v>
      </c>
      <c r="J95" s="319">
        <v>4.3428027773605826E-2</v>
      </c>
      <c r="K95" s="319">
        <v>0.1830689788890425</v>
      </c>
      <c r="L95" s="319">
        <v>0.1830689788890425</v>
      </c>
      <c r="M95" s="318"/>
      <c r="N95" s="318"/>
      <c r="O95" s="320">
        <v>7.8542431025576493E-4</v>
      </c>
      <c r="P95" s="319">
        <v>7.8542431025576493E-4</v>
      </c>
      <c r="Q95" s="318"/>
      <c r="R95" s="318"/>
      <c r="S95" s="319">
        <v>1.3863696754739651E-4</v>
      </c>
      <c r="T95" s="319">
        <v>1.3863696754739651E-4</v>
      </c>
      <c r="U95" s="319">
        <v>7.421781156409878E-4</v>
      </c>
      <c r="V95" s="319">
        <v>7.421781156409878E-4</v>
      </c>
      <c r="W95" s="318"/>
      <c r="X95" s="318"/>
      <c r="Y95" s="319">
        <v>4.3141299884766685E-2</v>
      </c>
      <c r="Z95" s="319">
        <v>4.3141299884766685E-2</v>
      </c>
      <c r="AA95" s="318"/>
      <c r="AB95" s="318"/>
      <c r="AC95" s="319">
        <v>0</v>
      </c>
      <c r="AD95" s="319">
        <v>0</v>
      </c>
      <c r="AE95" s="321">
        <v>4.0256739647488958E-2</v>
      </c>
      <c r="AF95" s="321">
        <v>4.0256739647488958E-2</v>
      </c>
      <c r="AG95" s="370">
        <v>839</v>
      </c>
      <c r="AH95" s="370">
        <v>379</v>
      </c>
      <c r="AI95" s="321" t="str">
        <f>IF(K95&gt;'1d. STPIS MED Threshold'!$C$8,"Yes","NO")</f>
        <v>NO</v>
      </c>
      <c r="AJ95" s="323"/>
    </row>
    <row r="96" spans="1:36" x14ac:dyDescent="0.2">
      <c r="A96" s="307"/>
      <c r="B96" s="265">
        <v>41359</v>
      </c>
      <c r="C96" s="318"/>
      <c r="D96" s="318"/>
      <c r="E96" s="319">
        <v>2.8196009053100039E-2</v>
      </c>
      <c r="F96" s="319">
        <v>2.8196009053100039E-2</v>
      </c>
      <c r="G96" s="318"/>
      <c r="H96" s="318"/>
      <c r="I96" s="319">
        <v>0</v>
      </c>
      <c r="J96" s="319">
        <v>0</v>
      </c>
      <c r="K96" s="319">
        <v>2.6310737010260779E-2</v>
      </c>
      <c r="L96" s="319">
        <v>2.6310737010260779E-2</v>
      </c>
      <c r="M96" s="318"/>
      <c r="N96" s="318"/>
      <c r="O96" s="320">
        <v>3.3003748394018462E-4</v>
      </c>
      <c r="P96" s="319">
        <v>3.3003748394018462E-4</v>
      </c>
      <c r="Q96" s="318"/>
      <c r="R96" s="318"/>
      <c r="S96" s="319">
        <v>0</v>
      </c>
      <c r="T96" s="319">
        <v>0</v>
      </c>
      <c r="U96" s="319">
        <v>3.0797016085237934E-4</v>
      </c>
      <c r="V96" s="319">
        <v>3.0797016085237934E-4</v>
      </c>
      <c r="W96" s="318"/>
      <c r="X96" s="318"/>
      <c r="Y96" s="319">
        <v>0</v>
      </c>
      <c r="Z96" s="319">
        <v>0</v>
      </c>
      <c r="AA96" s="318"/>
      <c r="AB96" s="318"/>
      <c r="AC96" s="319">
        <v>7.5741996603394299E-2</v>
      </c>
      <c r="AD96" s="319">
        <v>7.5741996603394299E-2</v>
      </c>
      <c r="AE96" s="321">
        <v>5.0643432691587211E-3</v>
      </c>
      <c r="AF96" s="321">
        <v>5.0643432691587211E-3</v>
      </c>
      <c r="AG96" s="370">
        <v>546</v>
      </c>
      <c r="AH96" s="370">
        <v>222</v>
      </c>
      <c r="AI96" s="321" t="str">
        <f>IF(K96&gt;'1d. STPIS MED Threshold'!$C$8,"Yes","NO")</f>
        <v>NO</v>
      </c>
      <c r="AJ96" s="323"/>
    </row>
    <row r="97" spans="1:36" x14ac:dyDescent="0.2">
      <c r="A97" s="307"/>
      <c r="B97" s="265">
        <v>41360</v>
      </c>
      <c r="C97" s="318"/>
      <c r="D97" s="318"/>
      <c r="E97" s="319">
        <v>0.61617569587014387</v>
      </c>
      <c r="F97" s="319">
        <v>0.61617569587014387</v>
      </c>
      <c r="G97" s="318"/>
      <c r="H97" s="318"/>
      <c r="I97" s="319">
        <v>2.2650752313504396</v>
      </c>
      <c r="J97" s="319">
        <v>2.2650752313504396</v>
      </c>
      <c r="K97" s="319">
        <v>0.72642619940195008</v>
      </c>
      <c r="L97" s="319">
        <v>0.72642619940195008</v>
      </c>
      <c r="M97" s="318"/>
      <c r="N97" s="318"/>
      <c r="O97" s="320">
        <v>5.9746983403753682E-3</v>
      </c>
      <c r="P97" s="319">
        <v>5.9746983403753682E-3</v>
      </c>
      <c r="Q97" s="318"/>
      <c r="R97" s="318"/>
      <c r="S97" s="319">
        <v>3.2491883960858157E-3</v>
      </c>
      <c r="T97" s="319">
        <v>3.2491883960858157E-3</v>
      </c>
      <c r="U97" s="319">
        <v>5.7924623476583587E-3</v>
      </c>
      <c r="V97" s="319">
        <v>5.7924623476583587E-3</v>
      </c>
      <c r="W97" s="318"/>
      <c r="X97" s="318"/>
      <c r="Y97" s="319">
        <v>9.9471516179022237E-3</v>
      </c>
      <c r="Z97" s="319">
        <v>9.9471516179022237E-3</v>
      </c>
      <c r="AA97" s="318"/>
      <c r="AB97" s="318"/>
      <c r="AC97" s="319">
        <v>0</v>
      </c>
      <c r="AD97" s="319">
        <v>0</v>
      </c>
      <c r="AE97" s="321">
        <v>9.2820544115636353E-3</v>
      </c>
      <c r="AF97" s="321">
        <v>9.2820544115636353E-3</v>
      </c>
      <c r="AG97" s="370">
        <v>973</v>
      </c>
      <c r="AH97" s="370">
        <v>355</v>
      </c>
      <c r="AI97" s="321" t="str">
        <f>IF(K97&gt;'1d. STPIS MED Threshold'!$C$8,"Yes","NO")</f>
        <v>NO</v>
      </c>
      <c r="AJ97" s="323"/>
    </row>
    <row r="98" spans="1:36" x14ac:dyDescent="0.2">
      <c r="A98" s="307"/>
      <c r="B98" s="265">
        <v>41361</v>
      </c>
      <c r="C98" s="318"/>
      <c r="D98" s="318"/>
      <c r="E98" s="319">
        <v>2.7116025392720431</v>
      </c>
      <c r="F98" s="319">
        <v>2.7116025392720431</v>
      </c>
      <c r="G98" s="318"/>
      <c r="H98" s="318"/>
      <c r="I98" s="319">
        <v>3.594994195732292</v>
      </c>
      <c r="J98" s="319">
        <v>3.594994195732292</v>
      </c>
      <c r="K98" s="319">
        <v>2.7706688273295321</v>
      </c>
      <c r="L98" s="319">
        <v>2.7706688273295321</v>
      </c>
      <c r="M98" s="318"/>
      <c r="N98" s="318"/>
      <c r="O98" s="320">
        <v>4.101059285553451E-2</v>
      </c>
      <c r="P98" s="319">
        <v>4.101059285553451E-2</v>
      </c>
      <c r="Q98" s="318"/>
      <c r="R98" s="318"/>
      <c r="S98" s="319">
        <v>4.7357694929352906E-2</v>
      </c>
      <c r="T98" s="319">
        <v>4.7357694929352906E-2</v>
      </c>
      <c r="U98" s="319">
        <v>4.1434979656882247E-2</v>
      </c>
      <c r="V98" s="319">
        <v>4.1434979656882247E-2</v>
      </c>
      <c r="W98" s="318"/>
      <c r="X98" s="318"/>
      <c r="Y98" s="319">
        <v>1.2182280560007417E-2</v>
      </c>
      <c r="Z98" s="319">
        <v>1.2182280560007417E-2</v>
      </c>
      <c r="AA98" s="318"/>
      <c r="AB98" s="318"/>
      <c r="AC98" s="319">
        <v>2.3059948935383622E-2</v>
      </c>
      <c r="AD98" s="319">
        <v>2.3059948935383622E-2</v>
      </c>
      <c r="AE98" s="321">
        <v>1.2909594983859143E-2</v>
      </c>
      <c r="AF98" s="321">
        <v>1.2909594983859143E-2</v>
      </c>
      <c r="AG98" s="370">
        <v>4154</v>
      </c>
      <c r="AH98" s="370">
        <v>1268</v>
      </c>
      <c r="AI98" s="321" t="str">
        <f>IF(K98&gt;'1d. STPIS MED Threshold'!$C$8,"Yes","NO")</f>
        <v>NO</v>
      </c>
      <c r="AJ98" s="323"/>
    </row>
    <row r="99" spans="1:36" x14ac:dyDescent="0.2">
      <c r="A99" s="307"/>
      <c r="B99" s="265">
        <v>41362</v>
      </c>
      <c r="C99" s="318"/>
      <c r="D99" s="318"/>
      <c r="E99" s="319">
        <v>0.44104214443237655</v>
      </c>
      <c r="F99" s="319">
        <v>0.44104214443237655</v>
      </c>
      <c r="G99" s="318"/>
      <c r="H99" s="318"/>
      <c r="I99" s="319">
        <v>1.8930494356320115E-2</v>
      </c>
      <c r="J99" s="319">
        <v>1.8930494356320115E-2</v>
      </c>
      <c r="K99" s="319">
        <v>0.4128184588977869</v>
      </c>
      <c r="L99" s="319">
        <v>0.4128184588977869</v>
      </c>
      <c r="M99" s="318"/>
      <c r="N99" s="318"/>
      <c r="O99" s="320">
        <v>9.2285659412707464E-3</v>
      </c>
      <c r="P99" s="319">
        <v>9.2285659412707464E-3</v>
      </c>
      <c r="Q99" s="318"/>
      <c r="R99" s="318"/>
      <c r="S99" s="319">
        <v>4.6212322515798834E-5</v>
      </c>
      <c r="T99" s="319">
        <v>4.6212322515798834E-5</v>
      </c>
      <c r="U99" s="319">
        <v>8.6146054856508988E-3</v>
      </c>
      <c r="V99" s="319">
        <v>8.6146054856508988E-3</v>
      </c>
      <c r="W99" s="318"/>
      <c r="X99" s="318"/>
      <c r="Y99" s="319">
        <v>7.6474522841362136E-3</v>
      </c>
      <c r="Z99" s="319">
        <v>7.6474522841362136E-3</v>
      </c>
      <c r="AA99" s="318"/>
      <c r="AB99" s="318"/>
      <c r="AC99" s="319">
        <v>0</v>
      </c>
      <c r="AD99" s="319">
        <v>0</v>
      </c>
      <c r="AE99" s="321">
        <v>7.136120061087289E-3</v>
      </c>
      <c r="AF99" s="321">
        <v>7.136120061087289E-3</v>
      </c>
      <c r="AG99" s="370">
        <v>1027</v>
      </c>
      <c r="AH99" s="370">
        <v>314</v>
      </c>
      <c r="AI99" s="321" t="str">
        <f>IF(K99&gt;'1d. STPIS MED Threshold'!$C$8,"Yes","NO")</f>
        <v>NO</v>
      </c>
      <c r="AJ99" s="323"/>
    </row>
    <row r="100" spans="1:36" x14ac:dyDescent="0.2">
      <c r="A100" s="307"/>
      <c r="B100" s="265">
        <v>41363</v>
      </c>
      <c r="C100" s="318"/>
      <c r="D100" s="318"/>
      <c r="E100" s="319">
        <v>9.0496187035589877E-3</v>
      </c>
      <c r="F100" s="319">
        <v>9.0496187035589877E-3</v>
      </c>
      <c r="G100" s="318"/>
      <c r="H100" s="318"/>
      <c r="I100" s="319">
        <v>1.7884168813614152E-3</v>
      </c>
      <c r="J100" s="319">
        <v>1.7884168813614152E-3</v>
      </c>
      <c r="K100" s="319">
        <v>8.5641123765102852E-3</v>
      </c>
      <c r="L100" s="319">
        <v>8.5641123765102852E-3</v>
      </c>
      <c r="M100" s="318"/>
      <c r="N100" s="318"/>
      <c r="O100" s="320">
        <v>1.2233605743122426E-4</v>
      </c>
      <c r="P100" s="319">
        <v>1.2233605743122426E-4</v>
      </c>
      <c r="Q100" s="318"/>
      <c r="R100" s="318"/>
      <c r="S100" s="319">
        <v>2.3106161257899417E-5</v>
      </c>
      <c r="T100" s="319">
        <v>2.3106161257899417E-5</v>
      </c>
      <c r="U100" s="319">
        <v>1.157012408258989E-4</v>
      </c>
      <c r="V100" s="319">
        <v>1.157012408258989E-4</v>
      </c>
      <c r="W100" s="318"/>
      <c r="X100" s="318"/>
      <c r="Y100" s="319">
        <v>5.1904660988887274E-3</v>
      </c>
      <c r="Z100" s="319">
        <v>5.1904660988887274E-3</v>
      </c>
      <c r="AA100" s="318"/>
      <c r="AB100" s="318"/>
      <c r="AC100" s="319">
        <v>0</v>
      </c>
      <c r="AD100" s="319">
        <v>0</v>
      </c>
      <c r="AE100" s="321">
        <v>4.843415542651797E-3</v>
      </c>
      <c r="AF100" s="321">
        <v>4.843415542651797E-3</v>
      </c>
      <c r="AG100" s="370">
        <v>324</v>
      </c>
      <c r="AH100" s="370">
        <v>88</v>
      </c>
      <c r="AI100" s="321" t="str">
        <f>IF(K100&gt;'1d. STPIS MED Threshold'!$C$8,"Yes","NO")</f>
        <v>NO</v>
      </c>
      <c r="AJ100" s="323"/>
    </row>
    <row r="101" spans="1:36" x14ac:dyDescent="0.2">
      <c r="A101" s="307"/>
      <c r="B101" s="265">
        <v>41364</v>
      </c>
      <c r="C101" s="318"/>
      <c r="D101" s="318"/>
      <c r="E101" s="319">
        <v>5.3394106213327337E-3</v>
      </c>
      <c r="F101" s="319">
        <v>5.3394106213327337E-3</v>
      </c>
      <c r="G101" s="318"/>
      <c r="H101" s="318"/>
      <c r="I101" s="319">
        <v>0.54699369663920883</v>
      </c>
      <c r="J101" s="319">
        <v>0.54699369663920883</v>
      </c>
      <c r="K101" s="319">
        <v>4.1556085129787319E-2</v>
      </c>
      <c r="L101" s="319">
        <v>4.1556085129787319E-2</v>
      </c>
      <c r="M101" s="318"/>
      <c r="N101" s="318"/>
      <c r="O101" s="320">
        <v>5.6623266533331575E-5</v>
      </c>
      <c r="P101" s="319">
        <v>5.6623266533331575E-5</v>
      </c>
      <c r="Q101" s="318"/>
      <c r="R101" s="318"/>
      <c r="S101" s="319">
        <v>1.0004967824670448E-2</v>
      </c>
      <c r="T101" s="319">
        <v>1.0004967824670448E-2</v>
      </c>
      <c r="U101" s="319">
        <v>7.2180023653171282E-4</v>
      </c>
      <c r="V101" s="319">
        <v>7.2180023653171282E-4</v>
      </c>
      <c r="W101" s="318"/>
      <c r="X101" s="318"/>
      <c r="Y101" s="319">
        <v>2.9801719228069248E-4</v>
      </c>
      <c r="Z101" s="319">
        <v>2.9801719228069248E-4</v>
      </c>
      <c r="AA101" s="318"/>
      <c r="AB101" s="318"/>
      <c r="AC101" s="319">
        <v>0</v>
      </c>
      <c r="AD101" s="319">
        <v>0</v>
      </c>
      <c r="AE101" s="321">
        <v>2.7809084455417019E-4</v>
      </c>
      <c r="AF101" s="321">
        <v>2.7809084455417019E-4</v>
      </c>
      <c r="AG101" s="370">
        <v>145</v>
      </c>
      <c r="AH101" s="370">
        <v>25</v>
      </c>
      <c r="AI101" s="321" t="str">
        <f>IF(K101&gt;'1d. STPIS MED Threshold'!$C$8,"Yes","NO")</f>
        <v>NO</v>
      </c>
      <c r="AJ101" s="323"/>
    </row>
    <row r="102" spans="1:36" x14ac:dyDescent="0.2">
      <c r="A102" s="307"/>
      <c r="B102" s="265">
        <v>41365</v>
      </c>
      <c r="C102" s="318"/>
      <c r="D102" s="318"/>
      <c r="E102" s="319">
        <v>3.1488743062822032E-2</v>
      </c>
      <c r="F102" s="319">
        <v>3.1488743062822032E-2</v>
      </c>
      <c r="G102" s="318"/>
      <c r="H102" s="318"/>
      <c r="I102" s="319">
        <v>3.8643904017006132E-2</v>
      </c>
      <c r="J102" s="319">
        <v>3.8643904017006132E-2</v>
      </c>
      <c r="K102" s="319">
        <v>3.1967159170702204E-2</v>
      </c>
      <c r="L102" s="319">
        <v>3.1967159170702204E-2</v>
      </c>
      <c r="M102" s="318"/>
      <c r="N102" s="318"/>
      <c r="O102" s="320">
        <v>1.1278295076755985E-4</v>
      </c>
      <c r="P102" s="319">
        <v>1.1278295076755985E-4</v>
      </c>
      <c r="Q102" s="318"/>
      <c r="R102" s="318"/>
      <c r="S102" s="319">
        <v>3.2348625761059187E-4</v>
      </c>
      <c r="T102" s="319">
        <v>3.2348625761059187E-4</v>
      </c>
      <c r="U102" s="319">
        <v>1.2687122308215808E-4</v>
      </c>
      <c r="V102" s="319">
        <v>1.2687122308215808E-4</v>
      </c>
      <c r="W102" s="318"/>
      <c r="X102" s="318"/>
      <c r="Y102" s="319">
        <v>1.8968794288666074E-2</v>
      </c>
      <c r="Z102" s="319">
        <v>1.8968794288666074E-2</v>
      </c>
      <c r="AA102" s="318"/>
      <c r="AB102" s="318"/>
      <c r="AC102" s="319">
        <v>0</v>
      </c>
      <c r="AD102" s="319">
        <v>0</v>
      </c>
      <c r="AE102" s="321">
        <v>1.7700482255872931E-2</v>
      </c>
      <c r="AF102" s="321">
        <v>1.7700482255872931E-2</v>
      </c>
      <c r="AG102" s="370">
        <v>223</v>
      </c>
      <c r="AH102" s="370">
        <v>30</v>
      </c>
      <c r="AI102" s="321" t="str">
        <f>IF(K102&gt;'1d. STPIS MED Threshold'!$C$8,"Yes","NO")</f>
        <v>NO</v>
      </c>
      <c r="AJ102" s="323"/>
    </row>
    <row r="103" spans="1:36" x14ac:dyDescent="0.2">
      <c r="A103" s="307"/>
      <c r="B103" s="265">
        <v>41366</v>
      </c>
      <c r="C103" s="318"/>
      <c r="D103" s="318"/>
      <c r="E103" s="319">
        <v>0.10269631303063617</v>
      </c>
      <c r="F103" s="319">
        <v>0.10269631303063617</v>
      </c>
      <c r="G103" s="318"/>
      <c r="H103" s="318"/>
      <c r="I103" s="319">
        <v>7.9716256339752989E-3</v>
      </c>
      <c r="J103" s="319">
        <v>7.9716256339752989E-3</v>
      </c>
      <c r="K103" s="319">
        <v>9.6362728565568795E-2</v>
      </c>
      <c r="L103" s="319">
        <v>9.6362728565568795E-2</v>
      </c>
      <c r="M103" s="318"/>
      <c r="N103" s="318"/>
      <c r="O103" s="320">
        <v>7.9817282348110578E-4</v>
      </c>
      <c r="P103" s="319">
        <v>7.9817282348110578E-4</v>
      </c>
      <c r="Q103" s="318"/>
      <c r="R103" s="318"/>
      <c r="S103" s="319">
        <v>1.3863696754739651E-4</v>
      </c>
      <c r="T103" s="319">
        <v>1.3863696754739651E-4</v>
      </c>
      <c r="U103" s="319">
        <v>7.540742239913607E-4</v>
      </c>
      <c r="V103" s="319">
        <v>7.540742239913607E-4</v>
      </c>
      <c r="W103" s="318"/>
      <c r="X103" s="318"/>
      <c r="Y103" s="319">
        <v>8.0464641915786971E-3</v>
      </c>
      <c r="Z103" s="319">
        <v>8.0464641915786971E-3</v>
      </c>
      <c r="AA103" s="318"/>
      <c r="AB103" s="318"/>
      <c r="AC103" s="319">
        <v>0.10259135598507342</v>
      </c>
      <c r="AD103" s="319">
        <v>0.10259135598507342</v>
      </c>
      <c r="AE103" s="321">
        <v>1.4368026968632125E-2</v>
      </c>
      <c r="AF103" s="321">
        <v>1.4368026968632125E-2</v>
      </c>
      <c r="AG103" s="370">
        <v>569</v>
      </c>
      <c r="AH103" s="370">
        <v>235</v>
      </c>
      <c r="AI103" s="321" t="str">
        <f>IF(K103&gt;'1d. STPIS MED Threshold'!$C$8,"Yes","NO")</f>
        <v>NO</v>
      </c>
      <c r="AJ103" s="323"/>
    </row>
    <row r="104" spans="1:36" x14ac:dyDescent="0.2">
      <c r="A104" s="307"/>
      <c r="B104" s="265">
        <v>41367</v>
      </c>
      <c r="C104" s="318"/>
      <c r="D104" s="318"/>
      <c r="E104" s="319">
        <v>3.2487463410111393E-3</v>
      </c>
      <c r="F104" s="319">
        <v>3.2487463410111393E-3</v>
      </c>
      <c r="G104" s="318"/>
      <c r="H104" s="318"/>
      <c r="I104" s="319">
        <v>2.1796804417898033E-3</v>
      </c>
      <c r="J104" s="319">
        <v>2.1796804417898033E-3</v>
      </c>
      <c r="K104" s="319">
        <v>3.1772653009831289E-3</v>
      </c>
      <c r="L104" s="319">
        <v>3.1772653009831289E-3</v>
      </c>
      <c r="M104" s="318"/>
      <c r="N104" s="318"/>
      <c r="O104" s="320">
        <v>2.8526867905535174E-5</v>
      </c>
      <c r="P104" s="319">
        <v>2.8526867905535174E-5</v>
      </c>
      <c r="Q104" s="318"/>
      <c r="R104" s="318"/>
      <c r="S104" s="319">
        <v>4.6212322515798834E-5</v>
      </c>
      <c r="T104" s="319">
        <v>4.6212322515798834E-5</v>
      </c>
      <c r="U104" s="319">
        <v>2.9709371893203847E-5</v>
      </c>
      <c r="V104" s="319">
        <v>2.9709371893203847E-5</v>
      </c>
      <c r="W104" s="318"/>
      <c r="X104" s="318"/>
      <c r="Y104" s="319">
        <v>0</v>
      </c>
      <c r="Z104" s="319">
        <v>0</v>
      </c>
      <c r="AA104" s="318"/>
      <c r="AB104" s="318"/>
      <c r="AC104" s="319">
        <v>0</v>
      </c>
      <c r="AD104" s="319">
        <v>0</v>
      </c>
      <c r="AE104" s="321">
        <v>0</v>
      </c>
      <c r="AF104" s="321">
        <v>0</v>
      </c>
      <c r="AG104" s="370">
        <v>452</v>
      </c>
      <c r="AH104" s="370">
        <v>128</v>
      </c>
      <c r="AI104" s="321" t="str">
        <f>IF(K104&gt;'1d. STPIS MED Threshold'!$C$8,"Yes","NO")</f>
        <v>NO</v>
      </c>
      <c r="AJ104" s="323"/>
    </row>
    <row r="105" spans="1:36" x14ac:dyDescent="0.2">
      <c r="A105" s="307"/>
      <c r="B105" s="265">
        <v>41368</v>
      </c>
      <c r="C105" s="318"/>
      <c r="D105" s="318"/>
      <c r="E105" s="319">
        <v>9.9285255433846781E-3</v>
      </c>
      <c r="F105" s="319">
        <v>9.9285255433846781E-3</v>
      </c>
      <c r="G105" s="318"/>
      <c r="H105" s="318"/>
      <c r="I105" s="319">
        <v>7.6733576718231916E-2</v>
      </c>
      <c r="J105" s="319">
        <v>7.6733576718231916E-2</v>
      </c>
      <c r="K105" s="319">
        <v>1.4395317104672621E-2</v>
      </c>
      <c r="L105" s="319">
        <v>1.4395317104672621E-2</v>
      </c>
      <c r="M105" s="318"/>
      <c r="N105" s="318"/>
      <c r="O105" s="320">
        <v>1.1092862157114664E-4</v>
      </c>
      <c r="P105" s="319">
        <v>1.1092862157114664E-4</v>
      </c>
      <c r="Q105" s="318"/>
      <c r="R105" s="318"/>
      <c r="S105" s="319">
        <v>7.934655775962661E-4</v>
      </c>
      <c r="T105" s="319">
        <v>7.934655775962661E-4</v>
      </c>
      <c r="U105" s="319">
        <v>1.5656514548399782E-4</v>
      </c>
      <c r="V105" s="319">
        <v>1.5656514548399782E-4</v>
      </c>
      <c r="W105" s="318"/>
      <c r="X105" s="318"/>
      <c r="Y105" s="319">
        <v>0</v>
      </c>
      <c r="Z105" s="319">
        <v>0</v>
      </c>
      <c r="AA105" s="318"/>
      <c r="AB105" s="318"/>
      <c r="AC105" s="319">
        <v>3.9465323428492211E-2</v>
      </c>
      <c r="AD105" s="319">
        <v>3.9465323428492211E-2</v>
      </c>
      <c r="AE105" s="321">
        <v>2.6387731249917926E-3</v>
      </c>
      <c r="AF105" s="321">
        <v>2.6387731249917926E-3</v>
      </c>
      <c r="AG105" s="370">
        <v>555</v>
      </c>
      <c r="AH105" s="370">
        <v>282</v>
      </c>
      <c r="AI105" s="321" t="str">
        <f>IF(K105&gt;'1d. STPIS MED Threshold'!$C$8,"Yes","NO")</f>
        <v>NO</v>
      </c>
      <c r="AJ105" s="323"/>
    </row>
    <row r="106" spans="1:36" x14ac:dyDescent="0.2">
      <c r="A106" s="307"/>
      <c r="B106" s="265">
        <v>41369</v>
      </c>
      <c r="C106" s="318"/>
      <c r="D106" s="318"/>
      <c r="E106" s="319">
        <v>7.1769095120465171E-2</v>
      </c>
      <c r="F106" s="319">
        <v>7.1769095120465171E-2</v>
      </c>
      <c r="G106" s="318"/>
      <c r="H106" s="318"/>
      <c r="I106" s="319">
        <v>2.4253774969095511E-3</v>
      </c>
      <c r="J106" s="319">
        <v>2.4253774969095511E-3</v>
      </c>
      <c r="K106" s="319">
        <v>6.7132560498276997E-2</v>
      </c>
      <c r="L106" s="319">
        <v>6.7132560498276997E-2</v>
      </c>
      <c r="M106" s="318"/>
      <c r="N106" s="318"/>
      <c r="O106" s="320">
        <v>3.9570060530603053E-4</v>
      </c>
      <c r="P106" s="319">
        <v>3.9570060530603053E-4</v>
      </c>
      <c r="Q106" s="318"/>
      <c r="R106" s="318"/>
      <c r="S106" s="319">
        <v>2.3106161257899417E-5</v>
      </c>
      <c r="T106" s="319">
        <v>2.3106161257899417E-5</v>
      </c>
      <c r="U106" s="319">
        <v>3.7078779273889354E-4</v>
      </c>
      <c r="V106" s="319">
        <v>3.7078779273889354E-4</v>
      </c>
      <c r="W106" s="318"/>
      <c r="X106" s="318"/>
      <c r="Y106" s="319">
        <v>1.7003536470681731E-3</v>
      </c>
      <c r="Z106" s="319">
        <v>1.7003536470681731E-3</v>
      </c>
      <c r="AA106" s="318"/>
      <c r="AB106" s="318"/>
      <c r="AC106" s="319">
        <v>4.8268770867751887E-2</v>
      </c>
      <c r="AD106" s="319">
        <v>4.8268770867751887E-2</v>
      </c>
      <c r="AE106" s="321">
        <v>4.8140615090599683E-3</v>
      </c>
      <c r="AF106" s="321">
        <v>4.8140615090599683E-3</v>
      </c>
      <c r="AG106" s="370">
        <v>588</v>
      </c>
      <c r="AH106" s="370">
        <v>265</v>
      </c>
      <c r="AI106" s="321" t="str">
        <f>IF(K106&gt;'1d. STPIS MED Threshold'!$C$8,"Yes","NO")</f>
        <v>NO</v>
      </c>
      <c r="AJ106" s="323"/>
    </row>
    <row r="107" spans="1:36" x14ac:dyDescent="0.2">
      <c r="A107" s="307"/>
      <c r="B107" s="265">
        <v>41370</v>
      </c>
      <c r="C107" s="318"/>
      <c r="D107" s="318"/>
      <c r="E107" s="319">
        <v>2.6042460496165511E-2</v>
      </c>
      <c r="F107" s="319">
        <v>2.6042460496165511E-2</v>
      </c>
      <c r="G107" s="318"/>
      <c r="H107" s="318"/>
      <c r="I107" s="319">
        <v>0</v>
      </c>
      <c r="J107" s="319">
        <v>0</v>
      </c>
      <c r="K107" s="319">
        <v>2.4301181345357158E-2</v>
      </c>
      <c r="L107" s="319">
        <v>2.4301181345357158E-2</v>
      </c>
      <c r="M107" s="318"/>
      <c r="N107" s="318"/>
      <c r="O107" s="320">
        <v>4.5379740129008328E-4</v>
      </c>
      <c r="P107" s="319">
        <v>4.5379740129008328E-4</v>
      </c>
      <c r="Q107" s="318"/>
      <c r="R107" s="318"/>
      <c r="S107" s="319">
        <v>0</v>
      </c>
      <c r="T107" s="319">
        <v>0</v>
      </c>
      <c r="U107" s="319">
        <v>4.2345510879918054E-4</v>
      </c>
      <c r="V107" s="319">
        <v>4.2345510879918054E-4</v>
      </c>
      <c r="W107" s="318"/>
      <c r="X107" s="318"/>
      <c r="Y107" s="319">
        <v>4.0232320957893485E-3</v>
      </c>
      <c r="Z107" s="319">
        <v>4.0232320957893485E-3</v>
      </c>
      <c r="AA107" s="318"/>
      <c r="AB107" s="318"/>
      <c r="AC107" s="319">
        <v>0</v>
      </c>
      <c r="AD107" s="319">
        <v>0</v>
      </c>
      <c r="AE107" s="321">
        <v>3.7542264014812973E-3</v>
      </c>
      <c r="AF107" s="321">
        <v>3.7542264014812973E-3</v>
      </c>
      <c r="AG107" s="370">
        <v>274</v>
      </c>
      <c r="AH107" s="370">
        <v>97</v>
      </c>
      <c r="AI107" s="321" t="str">
        <f>IF(K107&gt;'1d. STPIS MED Threshold'!$C$8,"Yes","NO")</f>
        <v>NO</v>
      </c>
      <c r="AJ107" s="323"/>
    </row>
    <row r="108" spans="1:36" x14ac:dyDescent="0.2">
      <c r="A108" s="307"/>
      <c r="B108" s="265">
        <v>41371</v>
      </c>
      <c r="C108" s="318"/>
      <c r="D108" s="318"/>
      <c r="E108" s="319">
        <v>2.2532955734513036E-3</v>
      </c>
      <c r="F108" s="319">
        <v>2.2532955734513036E-3</v>
      </c>
      <c r="G108" s="318"/>
      <c r="H108" s="318"/>
      <c r="I108" s="319">
        <v>0</v>
      </c>
      <c r="J108" s="319">
        <v>0</v>
      </c>
      <c r="K108" s="319">
        <v>2.1026332885555575E-3</v>
      </c>
      <c r="L108" s="319">
        <v>2.1026332885555575E-3</v>
      </c>
      <c r="M108" s="318"/>
      <c r="N108" s="318"/>
      <c r="O108" s="320">
        <v>7.6673200969549273E-5</v>
      </c>
      <c r="P108" s="319">
        <v>7.6673200969549273E-5</v>
      </c>
      <c r="Q108" s="318"/>
      <c r="R108" s="318"/>
      <c r="S108" s="319">
        <v>0</v>
      </c>
      <c r="T108" s="319">
        <v>0</v>
      </c>
      <c r="U108" s="319">
        <v>7.154659450724234E-5</v>
      </c>
      <c r="V108" s="319">
        <v>7.154659450724234E-5</v>
      </c>
      <c r="W108" s="318"/>
      <c r="X108" s="318"/>
      <c r="Y108" s="319">
        <v>2.8543424416217432E-3</v>
      </c>
      <c r="Z108" s="319">
        <v>2.8543424416217432E-3</v>
      </c>
      <c r="AA108" s="318"/>
      <c r="AB108" s="318"/>
      <c r="AC108" s="319">
        <v>0</v>
      </c>
      <c r="AD108" s="319">
        <v>0</v>
      </c>
      <c r="AE108" s="321">
        <v>2.6634923111743852E-3</v>
      </c>
      <c r="AF108" s="321">
        <v>2.6634923111743852E-3</v>
      </c>
      <c r="AG108" s="370">
        <v>195</v>
      </c>
      <c r="AH108" s="370">
        <v>28</v>
      </c>
      <c r="AI108" s="321" t="str">
        <f>IF(K108&gt;'1d. STPIS MED Threshold'!$C$8,"Yes","NO")</f>
        <v>NO</v>
      </c>
      <c r="AJ108" s="323"/>
    </row>
    <row r="109" spans="1:36" x14ac:dyDescent="0.2">
      <c r="A109" s="307"/>
      <c r="B109" s="265">
        <v>41372</v>
      </c>
      <c r="C109" s="318"/>
      <c r="D109" s="318"/>
      <c r="E109" s="319">
        <v>3.0555607855733191E-2</v>
      </c>
      <c r="F109" s="319">
        <v>3.0555607855733191E-2</v>
      </c>
      <c r="G109" s="318"/>
      <c r="H109" s="318"/>
      <c r="I109" s="319">
        <v>0.10005969014637754</v>
      </c>
      <c r="J109" s="319">
        <v>0.10005969014637754</v>
      </c>
      <c r="K109" s="319">
        <v>3.520286495367856E-2</v>
      </c>
      <c r="L109" s="319">
        <v>3.520286495367856E-2</v>
      </c>
      <c r="M109" s="318"/>
      <c r="N109" s="318"/>
      <c r="O109" s="320">
        <v>2.1386044848276139E-4</v>
      </c>
      <c r="P109" s="319">
        <v>2.1386044848276139E-4</v>
      </c>
      <c r="Q109" s="318"/>
      <c r="R109" s="318"/>
      <c r="S109" s="319">
        <v>1.1322019016370714E-3</v>
      </c>
      <c r="T109" s="319">
        <v>1.1322019016370714E-3</v>
      </c>
      <c r="U109" s="319">
        <v>2.7526358763453612E-4</v>
      </c>
      <c r="V109" s="319">
        <v>2.7526358763453612E-4</v>
      </c>
      <c r="W109" s="318"/>
      <c r="X109" s="318"/>
      <c r="Y109" s="319">
        <v>0</v>
      </c>
      <c r="Z109" s="319">
        <v>0</v>
      </c>
      <c r="AA109" s="318"/>
      <c r="AB109" s="318"/>
      <c r="AC109" s="319">
        <v>3.9673278879813305E-2</v>
      </c>
      <c r="AD109" s="319">
        <v>3.9673278879813305E-2</v>
      </c>
      <c r="AE109" s="321">
        <v>2.652677667219501E-3</v>
      </c>
      <c r="AF109" s="321">
        <v>2.652677667219501E-3</v>
      </c>
      <c r="AG109" s="370">
        <v>490</v>
      </c>
      <c r="AH109" s="370">
        <v>200</v>
      </c>
      <c r="AI109" s="321" t="str">
        <f>IF(K109&gt;'1d. STPIS MED Threshold'!$C$8,"Yes","NO")</f>
        <v>NO</v>
      </c>
      <c r="AJ109" s="323"/>
    </row>
    <row r="110" spans="1:36" x14ac:dyDescent="0.2">
      <c r="A110" s="307"/>
      <c r="B110" s="265">
        <v>41373</v>
      </c>
      <c r="C110" s="318"/>
      <c r="D110" s="318"/>
      <c r="E110" s="319">
        <v>1.0650259937217712E-2</v>
      </c>
      <c r="F110" s="319">
        <v>1.0650259937217712E-2</v>
      </c>
      <c r="G110" s="318"/>
      <c r="H110" s="318"/>
      <c r="I110" s="319">
        <v>1.9409175456635511E-3</v>
      </c>
      <c r="J110" s="319">
        <v>1.9409175456635511E-3</v>
      </c>
      <c r="K110" s="319">
        <v>1.0067926469690801E-2</v>
      </c>
      <c r="L110" s="319">
        <v>1.0067926469690801E-2</v>
      </c>
      <c r="M110" s="318"/>
      <c r="N110" s="318"/>
      <c r="O110" s="320">
        <v>9.8445012516722071E-5</v>
      </c>
      <c r="P110" s="319">
        <v>9.8445012516722071E-5</v>
      </c>
      <c r="Q110" s="318"/>
      <c r="R110" s="318"/>
      <c r="S110" s="319">
        <v>1.3863696754739651E-4</v>
      </c>
      <c r="T110" s="319">
        <v>1.3863696754739651E-4</v>
      </c>
      <c r="U110" s="319">
        <v>1.0113237046953323E-4</v>
      </c>
      <c r="V110" s="319">
        <v>1.0113237046953323E-4</v>
      </c>
      <c r="W110" s="318"/>
      <c r="X110" s="318"/>
      <c r="Y110" s="319">
        <v>1.0726963271036703E-2</v>
      </c>
      <c r="Z110" s="319">
        <v>1.0726963271036703E-2</v>
      </c>
      <c r="AA110" s="318"/>
      <c r="AB110" s="318"/>
      <c r="AC110" s="319">
        <v>0</v>
      </c>
      <c r="AD110" s="319">
        <v>0</v>
      </c>
      <c r="AE110" s="321">
        <v>1.0009725454813713E-2</v>
      </c>
      <c r="AF110" s="321">
        <v>1.0009725454813713E-2</v>
      </c>
      <c r="AG110" s="370">
        <v>422</v>
      </c>
      <c r="AH110" s="370">
        <v>143</v>
      </c>
      <c r="AI110" s="321" t="str">
        <f>IF(K110&gt;'1d. STPIS MED Threshold'!$C$8,"Yes","NO")</f>
        <v>NO</v>
      </c>
      <c r="AJ110" s="323"/>
    </row>
    <row r="111" spans="1:36" x14ac:dyDescent="0.2">
      <c r="A111" s="307"/>
      <c r="B111" s="265">
        <v>41374</v>
      </c>
      <c r="C111" s="318"/>
      <c r="D111" s="318"/>
      <c r="E111" s="319">
        <v>0.11348025586431609</v>
      </c>
      <c r="F111" s="319">
        <v>0.11348025586431609</v>
      </c>
      <c r="G111" s="318"/>
      <c r="H111" s="318"/>
      <c r="I111" s="319">
        <v>3.8625807271508946E-3</v>
      </c>
      <c r="J111" s="319">
        <v>3.8625807271508946E-3</v>
      </c>
      <c r="K111" s="319">
        <v>0.10615088035064166</v>
      </c>
      <c r="L111" s="319">
        <v>0.10615088035064166</v>
      </c>
      <c r="M111" s="318"/>
      <c r="N111" s="318"/>
      <c r="O111" s="320">
        <v>3.3924290387952159E-3</v>
      </c>
      <c r="P111" s="319">
        <v>3.3924290387952159E-3</v>
      </c>
      <c r="Q111" s="318"/>
      <c r="R111" s="318"/>
      <c r="S111" s="319">
        <v>2.3106161257899417E-5</v>
      </c>
      <c r="T111" s="319">
        <v>2.3106161257899417E-5</v>
      </c>
      <c r="U111" s="319">
        <v>3.1671457296447159E-3</v>
      </c>
      <c r="V111" s="319">
        <v>3.1671457296447159E-3</v>
      </c>
      <c r="W111" s="318"/>
      <c r="X111" s="318"/>
      <c r="Y111" s="319">
        <v>0</v>
      </c>
      <c r="Z111" s="319">
        <v>0</v>
      </c>
      <c r="AA111" s="318"/>
      <c r="AB111" s="318"/>
      <c r="AC111" s="319">
        <v>0</v>
      </c>
      <c r="AD111" s="319">
        <v>0</v>
      </c>
      <c r="AE111" s="321">
        <v>0</v>
      </c>
      <c r="AF111" s="321">
        <v>0</v>
      </c>
      <c r="AG111" s="370">
        <v>679</v>
      </c>
      <c r="AH111" s="370">
        <v>283</v>
      </c>
      <c r="AI111" s="321" t="str">
        <f>IF(K111&gt;'1d. STPIS MED Threshold'!$C$8,"Yes","NO")</f>
        <v>NO</v>
      </c>
      <c r="AJ111" s="323"/>
    </row>
    <row r="112" spans="1:36" x14ac:dyDescent="0.2">
      <c r="A112" s="307"/>
      <c r="B112" s="265">
        <v>41375</v>
      </c>
      <c r="C112" s="318"/>
      <c r="D112" s="318"/>
      <c r="E112" s="319">
        <v>2.4338148352958316E-2</v>
      </c>
      <c r="F112" s="319">
        <v>2.4338148352958316E-2</v>
      </c>
      <c r="G112" s="318"/>
      <c r="H112" s="318"/>
      <c r="I112" s="319">
        <v>0.12635451783217996</v>
      </c>
      <c r="J112" s="319">
        <v>0.12635451783217996</v>
      </c>
      <c r="K112" s="319">
        <v>3.1159277149198059E-2</v>
      </c>
      <c r="L112" s="319">
        <v>3.1159277149198059E-2</v>
      </c>
      <c r="M112" s="318"/>
      <c r="N112" s="318"/>
      <c r="O112" s="320">
        <v>2.8778526867905533E-4</v>
      </c>
      <c r="P112" s="319">
        <v>2.8778526867905533E-4</v>
      </c>
      <c r="Q112" s="318"/>
      <c r="R112" s="318"/>
      <c r="S112" s="319">
        <v>1.1712513141629215E-3</v>
      </c>
      <c r="T112" s="319">
        <v>1.1712513141629215E-3</v>
      </c>
      <c r="U112" s="319">
        <v>3.4685653061587078E-4</v>
      </c>
      <c r="V112" s="319">
        <v>3.4685653061587078E-4</v>
      </c>
      <c r="W112" s="318"/>
      <c r="X112" s="318"/>
      <c r="Y112" s="319">
        <v>0</v>
      </c>
      <c r="Z112" s="319">
        <v>0</v>
      </c>
      <c r="AA112" s="318"/>
      <c r="AB112" s="318"/>
      <c r="AC112" s="319">
        <v>0</v>
      </c>
      <c r="AD112" s="319">
        <v>0</v>
      </c>
      <c r="AE112" s="321">
        <v>0</v>
      </c>
      <c r="AF112" s="321">
        <v>0</v>
      </c>
      <c r="AG112" s="370">
        <v>464</v>
      </c>
      <c r="AH112" s="370">
        <v>179</v>
      </c>
      <c r="AI112" s="321" t="str">
        <f>IF(K112&gt;'1d. STPIS MED Threshold'!$C$8,"Yes","NO")</f>
        <v>NO</v>
      </c>
      <c r="AJ112" s="323"/>
    </row>
    <row r="113" spans="1:36" x14ac:dyDescent="0.2">
      <c r="A113" s="307"/>
      <c r="B113" s="265">
        <v>41376</v>
      </c>
      <c r="C113" s="318"/>
      <c r="D113" s="318"/>
      <c r="E113" s="319">
        <v>1.714842464800859E-2</v>
      </c>
      <c r="F113" s="319">
        <v>1.714842464800859E-2</v>
      </c>
      <c r="G113" s="318"/>
      <c r="H113" s="318"/>
      <c r="I113" s="319">
        <v>0</v>
      </c>
      <c r="J113" s="319">
        <v>0</v>
      </c>
      <c r="K113" s="319">
        <v>1.6001828138313121E-2</v>
      </c>
      <c r="L113" s="319">
        <v>1.6001828138313121E-2</v>
      </c>
      <c r="M113" s="318"/>
      <c r="N113" s="318"/>
      <c r="O113" s="320">
        <v>5.9270652591425054E-4</v>
      </c>
      <c r="P113" s="319">
        <v>5.9270652591425054E-4</v>
      </c>
      <c r="Q113" s="318"/>
      <c r="R113" s="318"/>
      <c r="S113" s="319">
        <v>0</v>
      </c>
      <c r="T113" s="319">
        <v>0</v>
      </c>
      <c r="U113" s="319">
        <v>5.5307634134415216E-4</v>
      </c>
      <c r="V113" s="319">
        <v>5.5307634134415216E-4</v>
      </c>
      <c r="W113" s="318"/>
      <c r="X113" s="318"/>
      <c r="Y113" s="319">
        <v>4.3096597305924585E-3</v>
      </c>
      <c r="Z113" s="319">
        <v>4.3096597305924585E-3</v>
      </c>
      <c r="AA113" s="318"/>
      <c r="AB113" s="318"/>
      <c r="AC113" s="319">
        <v>2.0009935649340897E-2</v>
      </c>
      <c r="AD113" s="319">
        <v>2.0009935649340897E-2</v>
      </c>
      <c r="AE113" s="321">
        <v>5.3594285542134237E-3</v>
      </c>
      <c r="AF113" s="321">
        <v>5.3594285542134237E-3</v>
      </c>
      <c r="AG113" s="370">
        <v>347</v>
      </c>
      <c r="AH113" s="370">
        <v>79</v>
      </c>
      <c r="AI113" s="321" t="str">
        <f>IF(K113&gt;'1d. STPIS MED Threshold'!$C$8,"Yes","NO")</f>
        <v>NO</v>
      </c>
      <c r="AJ113" s="323"/>
    </row>
    <row r="114" spans="1:36" x14ac:dyDescent="0.2">
      <c r="A114" s="307"/>
      <c r="B114" s="265">
        <v>41377</v>
      </c>
      <c r="C114" s="318"/>
      <c r="D114" s="318"/>
      <c r="E114" s="319">
        <v>1.1913761606113989E-2</v>
      </c>
      <c r="F114" s="319">
        <v>1.1913761606113989E-2</v>
      </c>
      <c r="G114" s="318"/>
      <c r="H114" s="318"/>
      <c r="I114" s="319">
        <v>0</v>
      </c>
      <c r="J114" s="319">
        <v>0</v>
      </c>
      <c r="K114" s="319">
        <v>1.1117170796444455E-2</v>
      </c>
      <c r="L114" s="319">
        <v>1.1117170796444455E-2</v>
      </c>
      <c r="M114" s="318"/>
      <c r="N114" s="318"/>
      <c r="O114" s="320">
        <v>1.7549901323196334E-4</v>
      </c>
      <c r="P114" s="319">
        <v>1.7549901323196334E-4</v>
      </c>
      <c r="Q114" s="318"/>
      <c r="R114" s="318"/>
      <c r="S114" s="319">
        <v>0</v>
      </c>
      <c r="T114" s="319">
        <v>0</v>
      </c>
      <c r="U114" s="319">
        <v>1.6376460845967799E-4</v>
      </c>
      <c r="V114" s="319">
        <v>1.6376460845967799E-4</v>
      </c>
      <c r="W114" s="318"/>
      <c r="X114" s="318"/>
      <c r="Y114" s="319">
        <v>4.7252281487172015E-3</v>
      </c>
      <c r="Z114" s="319">
        <v>4.7252281487172015E-3</v>
      </c>
      <c r="AA114" s="318"/>
      <c r="AB114" s="318"/>
      <c r="AC114" s="319">
        <v>0</v>
      </c>
      <c r="AD114" s="319">
        <v>0</v>
      </c>
      <c r="AE114" s="321">
        <v>4.4092848353200088E-3</v>
      </c>
      <c r="AF114" s="321">
        <v>4.4092848353200088E-3</v>
      </c>
      <c r="AG114" s="370">
        <v>171</v>
      </c>
      <c r="AH114" s="370">
        <v>20</v>
      </c>
      <c r="AI114" s="321" t="str">
        <f>IF(K114&gt;'1d. STPIS MED Threshold'!$C$8,"Yes","NO")</f>
        <v>NO</v>
      </c>
      <c r="AJ114" s="323"/>
    </row>
    <row r="115" spans="1:36" x14ac:dyDescent="0.2">
      <c r="A115" s="307"/>
      <c r="B115" s="265">
        <v>41378</v>
      </c>
      <c r="C115" s="318"/>
      <c r="D115" s="318"/>
      <c r="E115" s="319">
        <v>2.0544863839256147E-2</v>
      </c>
      <c r="F115" s="319">
        <v>2.0544863839256147E-2</v>
      </c>
      <c r="G115" s="318"/>
      <c r="H115" s="318"/>
      <c r="I115" s="319">
        <v>0.15162282195547444</v>
      </c>
      <c r="J115" s="319">
        <v>0.15162282195547444</v>
      </c>
      <c r="K115" s="319">
        <v>2.9309139996338468E-2</v>
      </c>
      <c r="L115" s="319">
        <v>2.9309139996338468E-2</v>
      </c>
      <c r="M115" s="318"/>
      <c r="N115" s="318"/>
      <c r="O115" s="320">
        <v>2.682154730526232E-4</v>
      </c>
      <c r="P115" s="319">
        <v>2.682154730526232E-4</v>
      </c>
      <c r="Q115" s="318"/>
      <c r="R115" s="318"/>
      <c r="S115" s="319">
        <v>2.0911075938398974E-3</v>
      </c>
      <c r="T115" s="319">
        <v>2.0911075938398974E-3</v>
      </c>
      <c r="U115" s="319">
        <v>3.9009965694404428E-4</v>
      </c>
      <c r="V115" s="319">
        <v>3.9009965694404428E-4</v>
      </c>
      <c r="W115" s="318"/>
      <c r="X115" s="318"/>
      <c r="Y115" s="319">
        <v>4.6623134081246109E-3</v>
      </c>
      <c r="Z115" s="319">
        <v>4.6623134081246109E-3</v>
      </c>
      <c r="AA115" s="318"/>
      <c r="AB115" s="318"/>
      <c r="AC115" s="319">
        <v>6.488210081218157E-2</v>
      </c>
      <c r="AD115" s="319">
        <v>6.488210081218157E-2</v>
      </c>
      <c r="AE115" s="321">
        <v>8.6887939431814065E-3</v>
      </c>
      <c r="AF115" s="321">
        <v>8.6887939431814065E-3</v>
      </c>
      <c r="AG115" s="370">
        <v>250</v>
      </c>
      <c r="AH115" s="370">
        <v>56</v>
      </c>
      <c r="AI115" s="321" t="str">
        <f>IF(K115&gt;'1d. STPIS MED Threshold'!$C$8,"Yes","NO")</f>
        <v>NO</v>
      </c>
      <c r="AJ115" s="323"/>
    </row>
    <row r="116" spans="1:36" x14ac:dyDescent="0.2">
      <c r="A116" s="307"/>
      <c r="B116" s="265">
        <v>41379</v>
      </c>
      <c r="C116" s="318"/>
      <c r="D116" s="318"/>
      <c r="E116" s="319">
        <v>4.1037519039987279E-2</v>
      </c>
      <c r="F116" s="319">
        <v>4.1037519039987279E-2</v>
      </c>
      <c r="G116" s="318"/>
      <c r="H116" s="318"/>
      <c r="I116" s="319">
        <v>0</v>
      </c>
      <c r="J116" s="319">
        <v>0</v>
      </c>
      <c r="K116" s="319">
        <v>3.8293624072161483E-2</v>
      </c>
      <c r="L116" s="319">
        <v>3.8293624072161483E-2</v>
      </c>
      <c r="M116" s="318"/>
      <c r="N116" s="318"/>
      <c r="O116" s="320">
        <v>1.2251817904872911E-4</v>
      </c>
      <c r="P116" s="319">
        <v>1.2251817904872911E-4</v>
      </c>
      <c r="Q116" s="318"/>
      <c r="R116" s="318"/>
      <c r="S116" s="319">
        <v>0</v>
      </c>
      <c r="T116" s="319">
        <v>0</v>
      </c>
      <c r="U116" s="319">
        <v>1.1432623609449219E-4</v>
      </c>
      <c r="V116" s="319">
        <v>1.1432623609449219E-4</v>
      </c>
      <c r="W116" s="318"/>
      <c r="X116" s="318"/>
      <c r="Y116" s="319">
        <v>0</v>
      </c>
      <c r="Z116" s="319">
        <v>0</v>
      </c>
      <c r="AA116" s="318"/>
      <c r="AB116" s="318"/>
      <c r="AC116" s="319">
        <v>0</v>
      </c>
      <c r="AD116" s="319">
        <v>0</v>
      </c>
      <c r="AE116" s="321">
        <v>0</v>
      </c>
      <c r="AF116" s="321">
        <v>0</v>
      </c>
      <c r="AG116" s="370">
        <v>438</v>
      </c>
      <c r="AH116" s="370">
        <v>159</v>
      </c>
      <c r="AI116" s="321" t="str">
        <f>IF(K116&gt;'1d. STPIS MED Threshold'!$C$8,"Yes","NO")</f>
        <v>NO</v>
      </c>
      <c r="AJ116" s="323"/>
    </row>
    <row r="117" spans="1:36" x14ac:dyDescent="0.2">
      <c r="A117" s="307"/>
      <c r="B117" s="265">
        <v>41380</v>
      </c>
      <c r="C117" s="318"/>
      <c r="D117" s="318"/>
      <c r="E117" s="319">
        <v>9.0298543854885518E-2</v>
      </c>
      <c r="F117" s="319">
        <v>9.0298543854885518E-2</v>
      </c>
      <c r="G117" s="318"/>
      <c r="H117" s="318"/>
      <c r="I117" s="319">
        <v>7.1867855863766072E-3</v>
      </c>
      <c r="J117" s="319">
        <v>7.1867855863766072E-3</v>
      </c>
      <c r="K117" s="319">
        <v>8.474143561308603E-2</v>
      </c>
      <c r="L117" s="319">
        <v>8.474143561308603E-2</v>
      </c>
      <c r="M117" s="318"/>
      <c r="N117" s="318"/>
      <c r="O117" s="320">
        <v>1.6225380468615478E-3</v>
      </c>
      <c r="P117" s="319">
        <v>1.6225380468615478E-3</v>
      </c>
      <c r="Q117" s="318"/>
      <c r="R117" s="318"/>
      <c r="S117" s="319">
        <v>4.6212322515798834E-5</v>
      </c>
      <c r="T117" s="319">
        <v>4.6212322515798834E-5</v>
      </c>
      <c r="U117" s="319">
        <v>1.5171400519566394E-3</v>
      </c>
      <c r="V117" s="319">
        <v>1.5171400519566394E-3</v>
      </c>
      <c r="W117" s="318"/>
      <c r="X117" s="318"/>
      <c r="Y117" s="319">
        <v>0</v>
      </c>
      <c r="Z117" s="319">
        <v>0</v>
      </c>
      <c r="AA117" s="318"/>
      <c r="AB117" s="318"/>
      <c r="AC117" s="319">
        <v>0</v>
      </c>
      <c r="AD117" s="319">
        <v>0</v>
      </c>
      <c r="AE117" s="321">
        <v>0</v>
      </c>
      <c r="AF117" s="321">
        <v>0</v>
      </c>
      <c r="AG117" s="370">
        <v>671</v>
      </c>
      <c r="AH117" s="370">
        <v>236</v>
      </c>
      <c r="AI117" s="321" t="str">
        <f>IF(K117&gt;'1d. STPIS MED Threshold'!$C$8,"Yes","NO")</f>
        <v>NO</v>
      </c>
      <c r="AJ117" s="323"/>
    </row>
    <row r="118" spans="1:36" x14ac:dyDescent="0.2">
      <c r="A118" s="307"/>
      <c r="B118" s="265">
        <v>41381</v>
      </c>
      <c r="C118" s="318"/>
      <c r="D118" s="318"/>
      <c r="E118" s="319">
        <v>0.18313977354004687</v>
      </c>
      <c r="F118" s="319">
        <v>0.18313977354004687</v>
      </c>
      <c r="G118" s="318"/>
      <c r="H118" s="318"/>
      <c r="I118" s="319">
        <v>0.15130337927608395</v>
      </c>
      <c r="J118" s="319">
        <v>0.15130337927608395</v>
      </c>
      <c r="K118" s="319">
        <v>0.18101109412525365</v>
      </c>
      <c r="L118" s="319">
        <v>0.18101109412525365</v>
      </c>
      <c r="M118" s="318"/>
      <c r="N118" s="318"/>
      <c r="O118" s="320">
        <v>3.6006271606246441E-3</v>
      </c>
      <c r="P118" s="319">
        <v>3.6006271606246441E-3</v>
      </c>
      <c r="Q118" s="318"/>
      <c r="R118" s="318"/>
      <c r="S118" s="319">
        <v>1.709855933084557E-3</v>
      </c>
      <c r="T118" s="319">
        <v>1.709855933084557E-3</v>
      </c>
      <c r="U118" s="319">
        <v>3.4742043705066122E-3</v>
      </c>
      <c r="V118" s="319">
        <v>3.4742043705066122E-3</v>
      </c>
      <c r="W118" s="318"/>
      <c r="X118" s="318"/>
      <c r="Y118" s="319">
        <v>0</v>
      </c>
      <c r="Z118" s="319">
        <v>0</v>
      </c>
      <c r="AA118" s="318"/>
      <c r="AB118" s="318"/>
      <c r="AC118" s="319">
        <v>0</v>
      </c>
      <c r="AD118" s="319">
        <v>0</v>
      </c>
      <c r="AE118" s="321">
        <v>0</v>
      </c>
      <c r="AF118" s="321">
        <v>0</v>
      </c>
      <c r="AG118" s="370">
        <v>668</v>
      </c>
      <c r="AH118" s="370">
        <v>243</v>
      </c>
      <c r="AI118" s="321" t="str">
        <f>IF(K118&gt;'1d. STPIS MED Threshold'!$C$8,"Yes","NO")</f>
        <v>NO</v>
      </c>
      <c r="AJ118" s="323"/>
    </row>
    <row r="119" spans="1:36" x14ac:dyDescent="0.2">
      <c r="A119" s="307"/>
      <c r="B119" s="265">
        <v>41382</v>
      </c>
      <c r="C119" s="318"/>
      <c r="D119" s="318"/>
      <c r="E119" s="319">
        <v>0.18211672157909375</v>
      </c>
      <c r="F119" s="319">
        <v>0.18211672157909375</v>
      </c>
      <c r="G119" s="318"/>
      <c r="H119" s="318"/>
      <c r="I119" s="319">
        <v>0</v>
      </c>
      <c r="J119" s="319">
        <v>0</v>
      </c>
      <c r="K119" s="319">
        <v>0.16993983643623492</v>
      </c>
      <c r="L119" s="319">
        <v>0.16993983643623492</v>
      </c>
      <c r="M119" s="318"/>
      <c r="N119" s="318"/>
      <c r="O119" s="320">
        <v>2.7435462721360545E-3</v>
      </c>
      <c r="P119" s="319">
        <v>2.7435462721360545E-3</v>
      </c>
      <c r="Q119" s="318"/>
      <c r="R119" s="318"/>
      <c r="S119" s="319">
        <v>0</v>
      </c>
      <c r="T119" s="319">
        <v>0</v>
      </c>
      <c r="U119" s="319">
        <v>2.5601043149656904E-3</v>
      </c>
      <c r="V119" s="319">
        <v>2.5601043149656904E-3</v>
      </c>
      <c r="W119" s="318"/>
      <c r="X119" s="318"/>
      <c r="Y119" s="319">
        <v>7.2633412363077654E-3</v>
      </c>
      <c r="Z119" s="319">
        <v>7.2633412363077654E-3</v>
      </c>
      <c r="AA119" s="318"/>
      <c r="AB119" s="318"/>
      <c r="AC119" s="319">
        <v>0</v>
      </c>
      <c r="AD119" s="319">
        <v>0</v>
      </c>
      <c r="AE119" s="321">
        <v>6.7776918614396919E-3</v>
      </c>
      <c r="AF119" s="321">
        <v>6.7776918614396919E-3</v>
      </c>
      <c r="AG119" s="370">
        <v>709</v>
      </c>
      <c r="AH119" s="370">
        <v>166</v>
      </c>
      <c r="AI119" s="321" t="str">
        <f>IF(K119&gt;'1d. STPIS MED Threshold'!$C$8,"Yes","NO")</f>
        <v>NO</v>
      </c>
      <c r="AJ119" s="323"/>
    </row>
    <row r="120" spans="1:36" x14ac:dyDescent="0.2">
      <c r="A120" s="307"/>
      <c r="B120" s="265">
        <v>41383</v>
      </c>
      <c r="C120" s="318"/>
      <c r="D120" s="318"/>
      <c r="E120" s="319">
        <v>8.2982935535569985E-2</v>
      </c>
      <c r="F120" s="319">
        <v>8.2982935535569985E-2</v>
      </c>
      <c r="G120" s="318"/>
      <c r="H120" s="318"/>
      <c r="I120" s="319">
        <v>0.56386519403398916</v>
      </c>
      <c r="J120" s="319">
        <v>0.56386519403398916</v>
      </c>
      <c r="K120" s="319">
        <v>0.11513620503328979</v>
      </c>
      <c r="L120" s="319">
        <v>0.11513620503328979</v>
      </c>
      <c r="M120" s="318"/>
      <c r="N120" s="318"/>
      <c r="O120" s="320">
        <v>1.586163392892621E-3</v>
      </c>
      <c r="P120" s="319">
        <v>1.586163392892621E-3</v>
      </c>
      <c r="Q120" s="318"/>
      <c r="R120" s="318"/>
      <c r="S120" s="319">
        <v>4.5519137678061853E-3</v>
      </c>
      <c r="T120" s="319">
        <v>4.5519137678061853E-3</v>
      </c>
      <c r="U120" s="319">
        <v>1.7844626010300175E-3</v>
      </c>
      <c r="V120" s="319">
        <v>1.7844626010300175E-3</v>
      </c>
      <c r="W120" s="318"/>
      <c r="X120" s="318"/>
      <c r="Y120" s="319">
        <v>4.8212559106743137E-3</v>
      </c>
      <c r="Z120" s="319">
        <v>4.8212559106743137E-3</v>
      </c>
      <c r="AA120" s="318"/>
      <c r="AB120" s="318"/>
      <c r="AC120" s="319">
        <v>0</v>
      </c>
      <c r="AD120" s="319">
        <v>0</v>
      </c>
      <c r="AE120" s="321">
        <v>4.4988918852319083E-3</v>
      </c>
      <c r="AF120" s="321">
        <v>4.4988918852319083E-3</v>
      </c>
      <c r="AG120" s="370">
        <v>614</v>
      </c>
      <c r="AH120" s="370">
        <v>211</v>
      </c>
      <c r="AI120" s="321" t="str">
        <f>IF(K120&gt;'1d. STPIS MED Threshold'!$C$8,"Yes","NO")</f>
        <v>NO</v>
      </c>
      <c r="AJ120" s="323"/>
    </row>
    <row r="121" spans="1:36" x14ac:dyDescent="0.2">
      <c r="A121" s="307"/>
      <c r="B121" s="265">
        <v>41384</v>
      </c>
      <c r="C121" s="318"/>
      <c r="D121" s="318"/>
      <c r="E121" s="319">
        <v>0.71334520738685281</v>
      </c>
      <c r="F121" s="319">
        <v>0.71334520738685281</v>
      </c>
      <c r="G121" s="318"/>
      <c r="H121" s="318"/>
      <c r="I121" s="319">
        <v>3.2348625761059187E-4</v>
      </c>
      <c r="J121" s="319">
        <v>3.2348625761059187E-4</v>
      </c>
      <c r="K121" s="319">
        <v>0.66567037814947538</v>
      </c>
      <c r="L121" s="319">
        <v>0.66567037814947538</v>
      </c>
      <c r="M121" s="318"/>
      <c r="N121" s="318"/>
      <c r="O121" s="320">
        <v>6.47849640392588E-3</v>
      </c>
      <c r="P121" s="319">
        <v>6.47849640392588E-3</v>
      </c>
      <c r="Q121" s="318"/>
      <c r="R121" s="318"/>
      <c r="S121" s="319">
        <v>4.6212322515798834E-5</v>
      </c>
      <c r="T121" s="319">
        <v>4.6212322515798834E-5</v>
      </c>
      <c r="U121" s="319">
        <v>6.0484140710877444E-3</v>
      </c>
      <c r="V121" s="319">
        <v>6.0484140710877444E-3</v>
      </c>
      <c r="W121" s="318"/>
      <c r="X121" s="318"/>
      <c r="Y121" s="319">
        <v>1.0851137101153657E-2</v>
      </c>
      <c r="Z121" s="319">
        <v>1.0851137101153657E-2</v>
      </c>
      <c r="AA121" s="318"/>
      <c r="AB121" s="318"/>
      <c r="AC121" s="319">
        <v>0</v>
      </c>
      <c r="AD121" s="319">
        <v>0</v>
      </c>
      <c r="AE121" s="321">
        <v>1.0125596640044619E-2</v>
      </c>
      <c r="AF121" s="321">
        <v>1.0125596640044619E-2</v>
      </c>
      <c r="AG121" s="370">
        <v>875</v>
      </c>
      <c r="AH121" s="370">
        <v>131</v>
      </c>
      <c r="AI121" s="321" t="str">
        <f>IF(K121&gt;'1d. STPIS MED Threshold'!$C$8,"Yes","NO")</f>
        <v>NO</v>
      </c>
      <c r="AJ121" s="323"/>
    </row>
    <row r="122" spans="1:36" x14ac:dyDescent="0.2">
      <c r="A122" s="307"/>
      <c r="B122" s="265">
        <v>41385</v>
      </c>
      <c r="C122" s="318"/>
      <c r="D122" s="318"/>
      <c r="E122" s="319">
        <v>8.5438730976569229E-3</v>
      </c>
      <c r="F122" s="319">
        <v>8.5438730976569229E-3</v>
      </c>
      <c r="G122" s="318"/>
      <c r="H122" s="318"/>
      <c r="I122" s="319">
        <v>1.5069842993634253E-2</v>
      </c>
      <c r="J122" s="319">
        <v>1.5069842993634253E-2</v>
      </c>
      <c r="K122" s="319">
        <v>8.9802195527217757E-3</v>
      </c>
      <c r="L122" s="319">
        <v>8.9802195527217757E-3</v>
      </c>
      <c r="M122" s="318"/>
      <c r="N122" s="318"/>
      <c r="O122" s="320">
        <v>3.844653571570484E-3</v>
      </c>
      <c r="P122" s="319">
        <v>3.844653571570484E-3</v>
      </c>
      <c r="Q122" s="318"/>
      <c r="R122" s="318"/>
      <c r="S122" s="319">
        <v>1.8484929006319534E-4</v>
      </c>
      <c r="T122" s="319">
        <v>1.8484929006319534E-4</v>
      </c>
      <c r="U122" s="319">
        <v>3.599947780719189E-3</v>
      </c>
      <c r="V122" s="319">
        <v>3.599947780719189E-3</v>
      </c>
      <c r="W122" s="318"/>
      <c r="X122" s="318"/>
      <c r="Y122" s="319">
        <v>0</v>
      </c>
      <c r="Z122" s="319">
        <v>0</v>
      </c>
      <c r="AA122" s="318"/>
      <c r="AB122" s="318"/>
      <c r="AC122" s="319">
        <v>0</v>
      </c>
      <c r="AD122" s="319">
        <v>0</v>
      </c>
      <c r="AE122" s="321">
        <v>0</v>
      </c>
      <c r="AF122" s="321">
        <v>0</v>
      </c>
      <c r="AG122" s="370">
        <v>138</v>
      </c>
      <c r="AH122" s="370">
        <v>27</v>
      </c>
      <c r="AI122" s="321" t="str">
        <f>IF(K122&gt;'1d. STPIS MED Threshold'!$C$8,"Yes","NO")</f>
        <v>NO</v>
      </c>
      <c r="AJ122" s="323"/>
    </row>
    <row r="123" spans="1:36" x14ac:dyDescent="0.2">
      <c r="A123" s="307"/>
      <c r="B123" s="265">
        <v>41386</v>
      </c>
      <c r="C123" s="318"/>
      <c r="D123" s="318"/>
      <c r="E123" s="319">
        <v>2.5406243791308496E-3</v>
      </c>
      <c r="F123" s="319">
        <v>2.5406243791308496E-3</v>
      </c>
      <c r="G123" s="318"/>
      <c r="H123" s="318"/>
      <c r="I123" s="319">
        <v>1.2755370449530368E-2</v>
      </c>
      <c r="J123" s="319">
        <v>1.2755370449530368E-2</v>
      </c>
      <c r="K123" s="319">
        <v>3.2236137750754905E-3</v>
      </c>
      <c r="L123" s="319">
        <v>3.2236137750754905E-3</v>
      </c>
      <c r="M123" s="318"/>
      <c r="N123" s="318"/>
      <c r="O123" s="320">
        <v>2.1523463886938899E-5</v>
      </c>
      <c r="P123" s="319">
        <v>2.1523463886938899E-5</v>
      </c>
      <c r="Q123" s="318"/>
      <c r="R123" s="318"/>
      <c r="S123" s="319">
        <v>4.6212322515798834E-5</v>
      </c>
      <c r="T123" s="319">
        <v>4.6212322515798834E-5</v>
      </c>
      <c r="U123" s="319">
        <v>2.3174237046180847E-5</v>
      </c>
      <c r="V123" s="319">
        <v>2.3174237046180847E-5</v>
      </c>
      <c r="W123" s="318"/>
      <c r="X123" s="318"/>
      <c r="Y123" s="319">
        <v>0</v>
      </c>
      <c r="Z123" s="319">
        <v>0</v>
      </c>
      <c r="AA123" s="318"/>
      <c r="AB123" s="318"/>
      <c r="AC123" s="319">
        <v>2.3106161257899417E-5</v>
      </c>
      <c r="AD123" s="319">
        <v>2.3106161257899417E-5</v>
      </c>
      <c r="AE123" s="321">
        <v>1.5449491364120565E-6</v>
      </c>
      <c r="AF123" s="321">
        <v>1.5449491364120565E-6</v>
      </c>
      <c r="AG123" s="370">
        <v>534</v>
      </c>
      <c r="AH123" s="370">
        <v>205</v>
      </c>
      <c r="AI123" s="321" t="str">
        <f>IF(K123&gt;'1d. STPIS MED Threshold'!$C$8,"Yes","NO")</f>
        <v>NO</v>
      </c>
      <c r="AJ123" s="323"/>
    </row>
    <row r="124" spans="1:36" x14ac:dyDescent="0.2">
      <c r="A124" s="307"/>
      <c r="B124" s="265">
        <v>41387</v>
      </c>
      <c r="C124" s="318"/>
      <c r="D124" s="318"/>
      <c r="E124" s="319">
        <v>0.51440305666300212</v>
      </c>
      <c r="F124" s="319">
        <v>0.51440305666300212</v>
      </c>
      <c r="G124" s="318"/>
      <c r="H124" s="318"/>
      <c r="I124" s="319">
        <v>1.6624883025058632E-3</v>
      </c>
      <c r="J124" s="319">
        <v>1.6624883025058632E-3</v>
      </c>
      <c r="K124" s="319">
        <v>0.48011964240607291</v>
      </c>
      <c r="L124" s="319">
        <v>0.48011964240607291</v>
      </c>
      <c r="M124" s="318"/>
      <c r="N124" s="318"/>
      <c r="O124" s="320">
        <v>1.2004000052980838E-2</v>
      </c>
      <c r="P124" s="319">
        <v>1.2004000052980838E-2</v>
      </c>
      <c r="Q124" s="318"/>
      <c r="R124" s="318"/>
      <c r="S124" s="319">
        <v>4.6212322515798834E-5</v>
      </c>
      <c r="T124" s="319">
        <v>4.6212322515798834E-5</v>
      </c>
      <c r="U124" s="319">
        <v>1.1204465520983888E-2</v>
      </c>
      <c r="V124" s="319">
        <v>1.1204465520983888E-2</v>
      </c>
      <c r="W124" s="318"/>
      <c r="X124" s="318"/>
      <c r="Y124" s="319">
        <v>0</v>
      </c>
      <c r="Z124" s="319">
        <v>0</v>
      </c>
      <c r="AA124" s="318"/>
      <c r="AB124" s="318"/>
      <c r="AC124" s="319">
        <v>0</v>
      </c>
      <c r="AD124" s="319">
        <v>0</v>
      </c>
      <c r="AE124" s="321">
        <v>0</v>
      </c>
      <c r="AF124" s="321">
        <v>0</v>
      </c>
      <c r="AG124" s="370">
        <v>1109</v>
      </c>
      <c r="AH124" s="370">
        <v>289</v>
      </c>
      <c r="AI124" s="321" t="str">
        <f>IF(K124&gt;'1d. STPIS MED Threshold'!$C$8,"Yes","NO")</f>
        <v>NO</v>
      </c>
      <c r="AJ124" s="323"/>
    </row>
    <row r="125" spans="1:36" x14ac:dyDescent="0.2">
      <c r="A125" s="307"/>
      <c r="B125" s="265">
        <v>41388</v>
      </c>
      <c r="C125" s="318"/>
      <c r="D125" s="318"/>
      <c r="E125" s="319">
        <v>0.16597923730777889</v>
      </c>
      <c r="F125" s="319">
        <v>0.16597923730777889</v>
      </c>
      <c r="G125" s="318"/>
      <c r="H125" s="318"/>
      <c r="I125" s="319">
        <v>3.0339087537691923E-2</v>
      </c>
      <c r="J125" s="319">
        <v>3.0339087537691923E-2</v>
      </c>
      <c r="K125" s="319">
        <v>0.15690991895969303</v>
      </c>
      <c r="L125" s="319">
        <v>0.15690991895969303</v>
      </c>
      <c r="M125" s="318"/>
      <c r="N125" s="318"/>
      <c r="O125" s="320">
        <v>5.466794262175658E-4</v>
      </c>
      <c r="P125" s="319">
        <v>5.466794262175658E-4</v>
      </c>
      <c r="Q125" s="318"/>
      <c r="R125" s="318"/>
      <c r="S125" s="319">
        <v>9.2262901902792377E-4</v>
      </c>
      <c r="T125" s="319">
        <v>9.2262901902792377E-4</v>
      </c>
      <c r="U125" s="319">
        <v>5.7181657436883033E-4</v>
      </c>
      <c r="V125" s="319">
        <v>5.7181657436883033E-4</v>
      </c>
      <c r="W125" s="318"/>
      <c r="X125" s="318"/>
      <c r="Y125" s="319">
        <v>0</v>
      </c>
      <c r="Z125" s="319">
        <v>0</v>
      </c>
      <c r="AA125" s="318"/>
      <c r="AB125" s="318"/>
      <c r="AC125" s="319">
        <v>0</v>
      </c>
      <c r="AD125" s="319">
        <v>0</v>
      </c>
      <c r="AE125" s="321">
        <v>0</v>
      </c>
      <c r="AF125" s="321">
        <v>0</v>
      </c>
      <c r="AG125" s="370">
        <v>551</v>
      </c>
      <c r="AH125" s="370">
        <v>274</v>
      </c>
      <c r="AI125" s="321" t="str">
        <f>IF(K125&gt;'1d. STPIS MED Threshold'!$C$8,"Yes","NO")</f>
        <v>NO</v>
      </c>
      <c r="AJ125" s="323"/>
    </row>
    <row r="126" spans="1:36" x14ac:dyDescent="0.2">
      <c r="A126" s="307"/>
      <c r="B126" s="265">
        <v>41389</v>
      </c>
      <c r="C126" s="318"/>
      <c r="D126" s="318"/>
      <c r="E126" s="319">
        <v>1.5847329103696738E-4</v>
      </c>
      <c r="F126" s="319">
        <v>1.5847329103696738E-4</v>
      </c>
      <c r="G126" s="318"/>
      <c r="H126" s="318"/>
      <c r="I126" s="319">
        <v>3.1566875007220676E-3</v>
      </c>
      <c r="J126" s="319">
        <v>3.1566875007220676E-3</v>
      </c>
      <c r="K126" s="319">
        <v>3.5894313119476325E-4</v>
      </c>
      <c r="L126" s="319">
        <v>3.5894313119476325E-4</v>
      </c>
      <c r="M126" s="318"/>
      <c r="N126" s="318"/>
      <c r="O126" s="320">
        <v>4.9669532046782075E-6</v>
      </c>
      <c r="P126" s="319">
        <v>4.9669532046782075E-6</v>
      </c>
      <c r="Q126" s="318"/>
      <c r="R126" s="318"/>
      <c r="S126" s="319">
        <v>2.3106161257899417E-5</v>
      </c>
      <c r="T126" s="319">
        <v>2.3106161257899417E-5</v>
      </c>
      <c r="U126" s="319">
        <v>6.179796545648226E-6</v>
      </c>
      <c r="V126" s="319">
        <v>6.179796545648226E-6</v>
      </c>
      <c r="W126" s="318"/>
      <c r="X126" s="318"/>
      <c r="Y126" s="319">
        <v>1.5265102849044358E-3</v>
      </c>
      <c r="Z126" s="319">
        <v>1.5265102849044358E-3</v>
      </c>
      <c r="AA126" s="318"/>
      <c r="AB126" s="318"/>
      <c r="AC126" s="319">
        <v>3.9557748073523802E-2</v>
      </c>
      <c r="AD126" s="319">
        <v>3.9557748073523802E-2</v>
      </c>
      <c r="AE126" s="321">
        <v>4.0693960253093565E-3</v>
      </c>
      <c r="AF126" s="321">
        <v>4.0693960253093565E-3</v>
      </c>
      <c r="AG126" s="370">
        <v>115</v>
      </c>
      <c r="AH126" s="370">
        <v>14</v>
      </c>
      <c r="AI126" s="321" t="str">
        <f>IF(K126&gt;'1d. STPIS MED Threshold'!$C$8,"Yes","NO")</f>
        <v>NO</v>
      </c>
      <c r="AJ126" s="323"/>
    </row>
    <row r="127" spans="1:36" x14ac:dyDescent="0.2">
      <c r="A127" s="307"/>
      <c r="B127" s="265">
        <v>41390</v>
      </c>
      <c r="C127" s="318"/>
      <c r="D127" s="318"/>
      <c r="E127" s="319">
        <v>2.7097266188956144E-3</v>
      </c>
      <c r="F127" s="319">
        <v>2.7097266188956144E-3</v>
      </c>
      <c r="G127" s="318"/>
      <c r="H127" s="318"/>
      <c r="I127" s="319">
        <v>4.0940259020067699E-3</v>
      </c>
      <c r="J127" s="319">
        <v>4.0940259020067699E-3</v>
      </c>
      <c r="K127" s="319">
        <v>2.8022851342676667E-3</v>
      </c>
      <c r="L127" s="319">
        <v>2.8022851342676667E-3</v>
      </c>
      <c r="M127" s="318"/>
      <c r="N127" s="318"/>
      <c r="O127" s="320">
        <v>1.7549901323196334E-4</v>
      </c>
      <c r="P127" s="319">
        <v>1.7549901323196334E-4</v>
      </c>
      <c r="Q127" s="318"/>
      <c r="R127" s="318"/>
      <c r="S127" s="319">
        <v>2.3106161257899417E-5</v>
      </c>
      <c r="T127" s="319">
        <v>2.3106161257899417E-5</v>
      </c>
      <c r="U127" s="319">
        <v>1.6530955759609005E-4</v>
      </c>
      <c r="V127" s="319">
        <v>1.6530955759609005E-4</v>
      </c>
      <c r="W127" s="318"/>
      <c r="X127" s="318"/>
      <c r="Y127" s="319">
        <v>8.5050795374773183E-3</v>
      </c>
      <c r="Z127" s="319">
        <v>8.5050795374773183E-3</v>
      </c>
      <c r="AA127" s="318"/>
      <c r="AB127" s="318"/>
      <c r="AC127" s="319">
        <v>0</v>
      </c>
      <c r="AD127" s="319">
        <v>0</v>
      </c>
      <c r="AE127" s="321">
        <v>7.9364037137487336E-3</v>
      </c>
      <c r="AF127" s="321">
        <v>7.9364037137487336E-3</v>
      </c>
      <c r="AG127" s="370">
        <v>454</v>
      </c>
      <c r="AH127" s="370">
        <v>121</v>
      </c>
      <c r="AI127" s="321" t="str">
        <f>IF(K127&gt;'1d. STPIS MED Threshold'!$C$8,"Yes","NO")</f>
        <v>NO</v>
      </c>
      <c r="AJ127" s="323"/>
    </row>
    <row r="128" spans="1:36" x14ac:dyDescent="0.2">
      <c r="A128" s="307"/>
      <c r="B128" s="265">
        <v>41391</v>
      </c>
      <c r="C128" s="318"/>
      <c r="D128" s="318"/>
      <c r="E128" s="319">
        <v>0.22082523510245169</v>
      </c>
      <c r="F128" s="319">
        <v>0.22082523510245169</v>
      </c>
      <c r="G128" s="318"/>
      <c r="H128" s="318"/>
      <c r="I128" s="319">
        <v>1.8094227595688392</v>
      </c>
      <c r="J128" s="319">
        <v>1.8094227595688392</v>
      </c>
      <c r="K128" s="319">
        <v>0.32704376037529909</v>
      </c>
      <c r="L128" s="319">
        <v>0.32704376037529909</v>
      </c>
      <c r="M128" s="318"/>
      <c r="N128" s="318"/>
      <c r="O128" s="320">
        <v>3.8771374455290803E-3</v>
      </c>
      <c r="P128" s="319">
        <v>3.8771374455290803E-3</v>
      </c>
      <c r="Q128" s="318"/>
      <c r="R128" s="318"/>
      <c r="S128" s="319">
        <v>4.8245664706493989E-2</v>
      </c>
      <c r="T128" s="319">
        <v>4.8245664706493989E-2</v>
      </c>
      <c r="U128" s="319">
        <v>6.8437538865126716E-3</v>
      </c>
      <c r="V128" s="319">
        <v>6.8437538865126716E-3</v>
      </c>
      <c r="W128" s="318"/>
      <c r="X128" s="318"/>
      <c r="Y128" s="319">
        <v>4.0745572789043566E-3</v>
      </c>
      <c r="Z128" s="319">
        <v>4.0745572789043566E-3</v>
      </c>
      <c r="AA128" s="318"/>
      <c r="AB128" s="318"/>
      <c r="AC128" s="319">
        <v>0</v>
      </c>
      <c r="AD128" s="319">
        <v>0</v>
      </c>
      <c r="AE128" s="321">
        <v>3.8021198247100711E-3</v>
      </c>
      <c r="AF128" s="321">
        <v>3.8021198247100711E-3</v>
      </c>
      <c r="AG128" s="370">
        <v>744</v>
      </c>
      <c r="AH128" s="370">
        <v>82</v>
      </c>
      <c r="AI128" s="321" t="str">
        <f>IF(K128&gt;'1d. STPIS MED Threshold'!$C$8,"Yes","NO")</f>
        <v>NO</v>
      </c>
      <c r="AJ128" s="323"/>
    </row>
    <row r="129" spans="1:36" x14ac:dyDescent="0.2">
      <c r="A129" s="307"/>
      <c r="B129" s="265">
        <v>41392</v>
      </c>
      <c r="C129" s="318"/>
      <c r="D129" s="318"/>
      <c r="E129" s="319">
        <v>2.2391239453502697E-2</v>
      </c>
      <c r="F129" s="319">
        <v>2.2391239453502697E-2</v>
      </c>
      <c r="G129" s="318"/>
      <c r="H129" s="318"/>
      <c r="I129" s="319">
        <v>0</v>
      </c>
      <c r="J129" s="319">
        <v>0</v>
      </c>
      <c r="K129" s="319">
        <v>2.0894092191749817E-2</v>
      </c>
      <c r="L129" s="319">
        <v>2.0894092191749817E-2</v>
      </c>
      <c r="M129" s="318"/>
      <c r="N129" s="318"/>
      <c r="O129" s="320">
        <v>6.5646564855163648E-5</v>
      </c>
      <c r="P129" s="319">
        <v>6.5646564855163648E-5</v>
      </c>
      <c r="Q129" s="318"/>
      <c r="R129" s="318"/>
      <c r="S129" s="319">
        <v>0</v>
      </c>
      <c r="T129" s="319">
        <v>0</v>
      </c>
      <c r="U129" s="319">
        <v>6.1257233258738049E-5</v>
      </c>
      <c r="V129" s="319">
        <v>6.1257233258738049E-5</v>
      </c>
      <c r="W129" s="318"/>
      <c r="X129" s="318"/>
      <c r="Y129" s="319">
        <v>2.4155949085418352E-3</v>
      </c>
      <c r="Z129" s="319">
        <v>2.4155949085418352E-3</v>
      </c>
      <c r="AA129" s="318"/>
      <c r="AB129" s="318"/>
      <c r="AC129" s="319">
        <v>0</v>
      </c>
      <c r="AD129" s="319">
        <v>0</v>
      </c>
      <c r="AE129" s="321">
        <v>2.2540807900251906E-3</v>
      </c>
      <c r="AF129" s="321">
        <v>2.2540807900251906E-3</v>
      </c>
      <c r="AG129" s="370">
        <v>118</v>
      </c>
      <c r="AH129" s="370">
        <v>6</v>
      </c>
      <c r="AI129" s="321" t="str">
        <f>IF(K129&gt;'1d. STPIS MED Threshold'!$C$8,"Yes","NO")</f>
        <v>NO</v>
      </c>
      <c r="AJ129" s="323"/>
    </row>
    <row r="130" spans="1:36" x14ac:dyDescent="0.2">
      <c r="A130" s="307"/>
      <c r="B130" s="265">
        <v>41393</v>
      </c>
      <c r="C130" s="318"/>
      <c r="D130" s="318"/>
      <c r="E130" s="319">
        <v>3.5072313209446482E-2</v>
      </c>
      <c r="F130" s="319">
        <v>3.5072313209446482E-2</v>
      </c>
      <c r="G130" s="318"/>
      <c r="H130" s="318"/>
      <c r="I130" s="319">
        <v>5.5227584135309682E-3</v>
      </c>
      <c r="J130" s="319">
        <v>5.5227584135309682E-3</v>
      </c>
      <c r="K130" s="319">
        <v>3.309653892769715E-2</v>
      </c>
      <c r="L130" s="319">
        <v>3.309653892769715E-2</v>
      </c>
      <c r="M130" s="318"/>
      <c r="N130" s="318"/>
      <c r="O130" s="320">
        <v>4.6614855825904982E-4</v>
      </c>
      <c r="P130" s="319">
        <v>4.6614855825904982E-4</v>
      </c>
      <c r="Q130" s="318"/>
      <c r="R130" s="318"/>
      <c r="S130" s="319">
        <v>4.6212322515798834E-5</v>
      </c>
      <c r="T130" s="319">
        <v>4.6212322515798834E-5</v>
      </c>
      <c r="U130" s="319">
        <v>4.3807032762963863E-4</v>
      </c>
      <c r="V130" s="319">
        <v>4.3807032762963863E-4</v>
      </c>
      <c r="W130" s="318"/>
      <c r="X130" s="318"/>
      <c r="Y130" s="319">
        <v>1.3245208545808554E-4</v>
      </c>
      <c r="Z130" s="319">
        <v>1.3245208545808554E-4</v>
      </c>
      <c r="AA130" s="318"/>
      <c r="AB130" s="318"/>
      <c r="AC130" s="319">
        <v>0</v>
      </c>
      <c r="AD130" s="319">
        <v>0</v>
      </c>
      <c r="AE130" s="321">
        <v>1.2359593091296452E-4</v>
      </c>
      <c r="AF130" s="321">
        <v>1.2359593091296452E-4</v>
      </c>
      <c r="AG130" s="370">
        <v>495</v>
      </c>
      <c r="AH130" s="370">
        <v>172</v>
      </c>
      <c r="AI130" s="321" t="str">
        <f>IF(K130&gt;'1d. STPIS MED Threshold'!$C$8,"Yes","NO")</f>
        <v>NO</v>
      </c>
      <c r="AJ130" s="323"/>
    </row>
    <row r="131" spans="1:36" x14ac:dyDescent="0.2">
      <c r="A131" s="307"/>
      <c r="B131" s="265">
        <v>41394</v>
      </c>
      <c r="C131" s="318"/>
      <c r="D131" s="318"/>
      <c r="E131" s="319">
        <v>2.7131849759599466E-2</v>
      </c>
      <c r="F131" s="319">
        <v>2.7131849759599466E-2</v>
      </c>
      <c r="G131" s="318"/>
      <c r="H131" s="318"/>
      <c r="I131" s="319">
        <v>1.2621735965895307E-2</v>
      </c>
      <c r="J131" s="319">
        <v>1.2621735965895307E-2</v>
      </c>
      <c r="K131" s="319">
        <v>2.6161658842786744E-2</v>
      </c>
      <c r="L131" s="319">
        <v>2.6161658842786744E-2</v>
      </c>
      <c r="M131" s="318"/>
      <c r="N131" s="318"/>
      <c r="O131" s="320">
        <v>1.8543291964131974E-4</v>
      </c>
      <c r="P131" s="319">
        <v>1.8543291964131974E-4</v>
      </c>
      <c r="Q131" s="318"/>
      <c r="R131" s="318"/>
      <c r="S131" s="319">
        <v>1.3863696754739651E-4</v>
      </c>
      <c r="T131" s="319">
        <v>1.3863696754739651E-4</v>
      </c>
      <c r="U131" s="319">
        <v>1.8230399809662266E-4</v>
      </c>
      <c r="V131" s="319">
        <v>1.8230399809662266E-4</v>
      </c>
      <c r="W131" s="318"/>
      <c r="X131" s="318"/>
      <c r="Y131" s="319">
        <v>3.9669399594696618E-3</v>
      </c>
      <c r="Z131" s="319">
        <v>3.9669399594696618E-3</v>
      </c>
      <c r="AA131" s="318"/>
      <c r="AB131" s="318"/>
      <c r="AC131" s="319">
        <v>0</v>
      </c>
      <c r="AD131" s="319">
        <v>0</v>
      </c>
      <c r="AE131" s="321">
        <v>3.7016981308432874E-3</v>
      </c>
      <c r="AF131" s="321">
        <v>3.7016981308432874E-3</v>
      </c>
      <c r="AG131" s="370">
        <v>419</v>
      </c>
      <c r="AH131" s="370">
        <v>91</v>
      </c>
      <c r="AI131" s="321" t="str">
        <f>IF(K131&gt;'1d. STPIS MED Threshold'!$C$8,"Yes","NO")</f>
        <v>NO</v>
      </c>
      <c r="AJ131" s="323"/>
    </row>
    <row r="132" spans="1:36" x14ac:dyDescent="0.2">
      <c r="A132" s="307"/>
      <c r="B132" s="265">
        <v>41395</v>
      </c>
      <c r="C132" s="318"/>
      <c r="D132" s="318"/>
      <c r="E132" s="319">
        <v>5.8541805189472711E-3</v>
      </c>
      <c r="F132" s="319">
        <v>5.8541805189472711E-3</v>
      </c>
      <c r="G132" s="318"/>
      <c r="H132" s="318"/>
      <c r="I132" s="319">
        <v>2.8728675901429114E-3</v>
      </c>
      <c r="J132" s="319">
        <v>2.8728675901429114E-3</v>
      </c>
      <c r="K132" s="319">
        <v>5.6548407505053917E-3</v>
      </c>
      <c r="L132" s="319">
        <v>5.6548407505053917E-3</v>
      </c>
      <c r="M132" s="318"/>
      <c r="N132" s="318"/>
      <c r="O132" s="320">
        <v>1.3667399568206202E-4</v>
      </c>
      <c r="P132" s="319">
        <v>1.3667399568206202E-4</v>
      </c>
      <c r="Q132" s="318"/>
      <c r="R132" s="318"/>
      <c r="S132" s="319">
        <v>4.6212322515798834E-5</v>
      </c>
      <c r="T132" s="319">
        <v>4.6212322515798834E-5</v>
      </c>
      <c r="U132" s="319">
        <v>1.306254494836394E-4</v>
      </c>
      <c r="V132" s="319">
        <v>1.306254494836394E-4</v>
      </c>
      <c r="W132" s="318"/>
      <c r="X132" s="318"/>
      <c r="Y132" s="319">
        <v>8.3130240135630938E-3</v>
      </c>
      <c r="Z132" s="319">
        <v>8.3130240135630938E-3</v>
      </c>
      <c r="AA132" s="318"/>
      <c r="AB132" s="318"/>
      <c r="AC132" s="319">
        <v>0</v>
      </c>
      <c r="AD132" s="319">
        <v>0</v>
      </c>
      <c r="AE132" s="321">
        <v>7.7571896139249355E-3</v>
      </c>
      <c r="AF132" s="321">
        <v>7.7571896139249355E-3</v>
      </c>
      <c r="AG132" s="370">
        <v>444</v>
      </c>
      <c r="AH132" s="370">
        <v>147</v>
      </c>
      <c r="AI132" s="321" t="str">
        <f>IF(K132&gt;'1d. STPIS MED Threshold'!$C$8,"Yes","NO")</f>
        <v>NO</v>
      </c>
      <c r="AJ132" s="323"/>
    </row>
    <row r="133" spans="1:36" x14ac:dyDescent="0.2">
      <c r="A133" s="307"/>
      <c r="B133" s="265">
        <v>41396</v>
      </c>
      <c r="C133" s="318"/>
      <c r="D133" s="318"/>
      <c r="E133" s="319">
        <v>3.0554250387422349E-2</v>
      </c>
      <c r="F133" s="319">
        <v>3.0554250387422349E-2</v>
      </c>
      <c r="G133" s="318"/>
      <c r="H133" s="318"/>
      <c r="I133" s="319">
        <v>1.163818755271093E-2</v>
      </c>
      <c r="J133" s="319">
        <v>1.163818755271093E-2</v>
      </c>
      <c r="K133" s="319">
        <v>2.9289464142116781E-2</v>
      </c>
      <c r="L133" s="319">
        <v>2.9289464142116781E-2</v>
      </c>
      <c r="M133" s="318"/>
      <c r="N133" s="318"/>
      <c r="O133" s="320">
        <v>2.9629531516973734E-4</v>
      </c>
      <c r="P133" s="319">
        <v>2.9629531516973734E-4</v>
      </c>
      <c r="Q133" s="318"/>
      <c r="R133" s="318"/>
      <c r="S133" s="319">
        <v>2.3106161257899417E-5</v>
      </c>
      <c r="T133" s="319">
        <v>2.3106161257899417E-5</v>
      </c>
      <c r="U133" s="319">
        <v>2.7802904658871363E-4</v>
      </c>
      <c r="V133" s="319">
        <v>2.7802904658871363E-4</v>
      </c>
      <c r="W133" s="318"/>
      <c r="X133" s="318"/>
      <c r="Y133" s="319">
        <v>0</v>
      </c>
      <c r="Z133" s="319">
        <v>0</v>
      </c>
      <c r="AA133" s="318"/>
      <c r="AB133" s="318"/>
      <c r="AC133" s="319">
        <v>0</v>
      </c>
      <c r="AD133" s="319">
        <v>0</v>
      </c>
      <c r="AE133" s="321">
        <v>0</v>
      </c>
      <c r="AF133" s="321">
        <v>0</v>
      </c>
      <c r="AG133" s="370">
        <v>386</v>
      </c>
      <c r="AH133" s="370">
        <v>55</v>
      </c>
      <c r="AI133" s="321" t="str">
        <f>IF(K133&gt;'1d. STPIS MED Threshold'!$C$8,"Yes","NO")</f>
        <v>NO</v>
      </c>
      <c r="AJ133" s="323"/>
    </row>
    <row r="134" spans="1:36" x14ac:dyDescent="0.2">
      <c r="A134" s="307"/>
      <c r="B134" s="265">
        <v>41397</v>
      </c>
      <c r="C134" s="318"/>
      <c r="D134" s="318"/>
      <c r="E134" s="319">
        <v>0.21239165601531146</v>
      </c>
      <c r="F134" s="319">
        <v>0.21239165601531146</v>
      </c>
      <c r="G134" s="318"/>
      <c r="H134" s="318"/>
      <c r="I134" s="319">
        <v>2.5629349446029782E-2</v>
      </c>
      <c r="J134" s="319">
        <v>2.5629349446029782E-2</v>
      </c>
      <c r="K134" s="319">
        <v>0.19990415274603118</v>
      </c>
      <c r="L134" s="319">
        <v>0.19990415274603118</v>
      </c>
      <c r="M134" s="318"/>
      <c r="N134" s="318"/>
      <c r="O134" s="320">
        <v>1.1495185366693599E-2</v>
      </c>
      <c r="P134" s="319">
        <v>1.1495185366693599E-2</v>
      </c>
      <c r="Q134" s="318"/>
      <c r="R134" s="318"/>
      <c r="S134" s="319">
        <v>1.8484929006319534E-4</v>
      </c>
      <c r="T134" s="319">
        <v>1.8484929006319534E-4</v>
      </c>
      <c r="U134" s="319">
        <v>1.0738941447200204E-2</v>
      </c>
      <c r="V134" s="319">
        <v>1.0738941447200204E-2</v>
      </c>
      <c r="W134" s="318"/>
      <c r="X134" s="318"/>
      <c r="Y134" s="319">
        <v>1.9188995880740141E-3</v>
      </c>
      <c r="Z134" s="319">
        <v>1.9188995880740141E-3</v>
      </c>
      <c r="AA134" s="318"/>
      <c r="AB134" s="318"/>
      <c r="AC134" s="319">
        <v>0</v>
      </c>
      <c r="AD134" s="319">
        <v>0</v>
      </c>
      <c r="AE134" s="321">
        <v>1.7905960491015735E-3</v>
      </c>
      <c r="AF134" s="321">
        <v>1.7905960491015735E-3</v>
      </c>
      <c r="AG134" s="370">
        <v>756</v>
      </c>
      <c r="AH134" s="370">
        <v>147</v>
      </c>
      <c r="AI134" s="321" t="str">
        <f>IF(K134&gt;'1d. STPIS MED Threshold'!$C$8,"Yes","NO")</f>
        <v>NO</v>
      </c>
      <c r="AJ134" s="323"/>
    </row>
    <row r="135" spans="1:36" x14ac:dyDescent="0.2">
      <c r="A135" s="307"/>
      <c r="B135" s="265">
        <v>41398</v>
      </c>
      <c r="C135" s="318"/>
      <c r="D135" s="318"/>
      <c r="E135" s="319">
        <v>5.6083107061020675E-3</v>
      </c>
      <c r="F135" s="319">
        <v>5.6083107061020675E-3</v>
      </c>
      <c r="G135" s="318"/>
      <c r="H135" s="318"/>
      <c r="I135" s="319">
        <v>0</v>
      </c>
      <c r="J135" s="319">
        <v>0</v>
      </c>
      <c r="K135" s="319">
        <v>5.2333217719639624E-3</v>
      </c>
      <c r="L135" s="319">
        <v>5.2333217719639624E-3</v>
      </c>
      <c r="M135" s="318"/>
      <c r="N135" s="318"/>
      <c r="O135" s="320">
        <v>6.8461171671147967E-5</v>
      </c>
      <c r="P135" s="319">
        <v>6.8461171671147967E-5</v>
      </c>
      <c r="Q135" s="318"/>
      <c r="R135" s="318"/>
      <c r="S135" s="319">
        <v>0</v>
      </c>
      <c r="T135" s="319">
        <v>0</v>
      </c>
      <c r="U135" s="319">
        <v>6.3883646790638542E-5</v>
      </c>
      <c r="V135" s="319">
        <v>6.3883646790638542E-5</v>
      </c>
      <c r="W135" s="318"/>
      <c r="X135" s="318"/>
      <c r="Y135" s="319">
        <v>0</v>
      </c>
      <c r="Z135" s="319">
        <v>0</v>
      </c>
      <c r="AA135" s="318"/>
      <c r="AB135" s="318"/>
      <c r="AC135" s="319">
        <v>7.6573818408678676E-2</v>
      </c>
      <c r="AD135" s="319">
        <v>7.6573818408678676E-2</v>
      </c>
      <c r="AE135" s="321">
        <v>5.1199614380695556E-3</v>
      </c>
      <c r="AF135" s="321">
        <v>5.1199614380695556E-3</v>
      </c>
      <c r="AG135" s="370">
        <v>566</v>
      </c>
      <c r="AH135" s="370">
        <v>148</v>
      </c>
      <c r="AI135" s="321" t="str">
        <f>IF(K135&gt;'1d. STPIS MED Threshold'!$C$8,"Yes","NO")</f>
        <v>NO</v>
      </c>
      <c r="AJ135" s="323"/>
    </row>
    <row r="136" spans="1:36" x14ac:dyDescent="0.2">
      <c r="A136" s="307"/>
      <c r="B136" s="265">
        <v>41399</v>
      </c>
      <c r="C136" s="318"/>
      <c r="D136" s="318"/>
      <c r="E136" s="319">
        <v>0.33232029463966412</v>
      </c>
      <c r="F136" s="319">
        <v>0.33232029463966412</v>
      </c>
      <c r="G136" s="318"/>
      <c r="H136" s="318"/>
      <c r="I136" s="319">
        <v>0.12298407292304493</v>
      </c>
      <c r="J136" s="319">
        <v>0.12298407292304493</v>
      </c>
      <c r="K136" s="319">
        <v>0.31832342984888085</v>
      </c>
      <c r="L136" s="319">
        <v>0.31832342984888085</v>
      </c>
      <c r="M136" s="318"/>
      <c r="N136" s="318"/>
      <c r="O136" s="320">
        <v>1.5826699691386639E-3</v>
      </c>
      <c r="P136" s="319">
        <v>1.5826699691386639E-3</v>
      </c>
      <c r="Q136" s="318"/>
      <c r="R136" s="318"/>
      <c r="S136" s="319">
        <v>3.2348625761059187E-4</v>
      </c>
      <c r="T136" s="319">
        <v>3.2348625761059187E-4</v>
      </c>
      <c r="U136" s="319">
        <v>1.4984770663887819E-3</v>
      </c>
      <c r="V136" s="319">
        <v>1.4984770663887819E-3</v>
      </c>
      <c r="W136" s="318"/>
      <c r="X136" s="318"/>
      <c r="Y136" s="319">
        <v>5.1854991456840487E-3</v>
      </c>
      <c r="Z136" s="319">
        <v>5.1854991456840487E-3</v>
      </c>
      <c r="AA136" s="318"/>
      <c r="AB136" s="318"/>
      <c r="AC136" s="319">
        <v>0</v>
      </c>
      <c r="AD136" s="319">
        <v>0</v>
      </c>
      <c r="AE136" s="321">
        <v>4.8387806952425606E-3</v>
      </c>
      <c r="AF136" s="321">
        <v>4.8387806952425606E-3</v>
      </c>
      <c r="AG136" s="370">
        <v>613</v>
      </c>
      <c r="AH136" s="370">
        <v>133</v>
      </c>
      <c r="AI136" s="321" t="str">
        <f>IF(K136&gt;'1d. STPIS MED Threshold'!$C$8,"Yes","NO")</f>
        <v>NO</v>
      </c>
      <c r="AJ136" s="323"/>
    </row>
    <row r="137" spans="1:36" x14ac:dyDescent="0.2">
      <c r="A137" s="307"/>
      <c r="B137" s="265">
        <v>41400</v>
      </c>
      <c r="C137" s="318"/>
      <c r="D137" s="318"/>
      <c r="E137" s="319">
        <v>3.4909073298984093E-2</v>
      </c>
      <c r="F137" s="319">
        <v>3.4909073298984093E-2</v>
      </c>
      <c r="G137" s="318"/>
      <c r="H137" s="318"/>
      <c r="I137" s="319">
        <v>0</v>
      </c>
      <c r="J137" s="319">
        <v>0</v>
      </c>
      <c r="K137" s="319">
        <v>3.2574945096370066E-2</v>
      </c>
      <c r="L137" s="319">
        <v>3.2574945096370066E-2</v>
      </c>
      <c r="M137" s="318"/>
      <c r="N137" s="318"/>
      <c r="O137" s="320">
        <v>2.720234705095432E-4</v>
      </c>
      <c r="P137" s="319">
        <v>2.720234705095432E-4</v>
      </c>
      <c r="Q137" s="318"/>
      <c r="R137" s="318"/>
      <c r="S137" s="319">
        <v>0</v>
      </c>
      <c r="T137" s="319">
        <v>0</v>
      </c>
      <c r="U137" s="319">
        <v>2.5383514311250091E-4</v>
      </c>
      <c r="V137" s="319">
        <v>2.5383514311250091E-4</v>
      </c>
      <c r="W137" s="318"/>
      <c r="X137" s="318"/>
      <c r="Y137" s="319">
        <v>0</v>
      </c>
      <c r="Z137" s="319">
        <v>0</v>
      </c>
      <c r="AA137" s="318"/>
      <c r="AB137" s="318"/>
      <c r="AC137" s="319">
        <v>0</v>
      </c>
      <c r="AD137" s="319">
        <v>0</v>
      </c>
      <c r="AE137" s="321">
        <v>0</v>
      </c>
      <c r="AF137" s="321">
        <v>0</v>
      </c>
      <c r="AG137" s="370">
        <v>488</v>
      </c>
      <c r="AH137" s="370">
        <v>164</v>
      </c>
      <c r="AI137" s="321" t="str">
        <f>IF(K137&gt;'1d. STPIS MED Threshold'!$C$8,"Yes","NO")</f>
        <v>NO</v>
      </c>
      <c r="AJ137" s="323"/>
    </row>
    <row r="138" spans="1:36" x14ac:dyDescent="0.2">
      <c r="A138" s="307"/>
      <c r="B138" s="265">
        <v>41401</v>
      </c>
      <c r="C138" s="318"/>
      <c r="D138" s="318"/>
      <c r="E138" s="319">
        <v>3.5566048722499632E-2</v>
      </c>
      <c r="F138" s="319">
        <v>3.5566048722499632E-2</v>
      </c>
      <c r="G138" s="318"/>
      <c r="H138" s="318"/>
      <c r="I138" s="319">
        <v>0</v>
      </c>
      <c r="J138" s="319">
        <v>0</v>
      </c>
      <c r="K138" s="319">
        <v>3.3187993118796548E-2</v>
      </c>
      <c r="L138" s="319">
        <v>3.3187993118796548E-2</v>
      </c>
      <c r="M138" s="318"/>
      <c r="N138" s="318"/>
      <c r="O138" s="320">
        <v>1.3839587279301712E-4</v>
      </c>
      <c r="P138" s="319">
        <v>1.3839587279301712E-4</v>
      </c>
      <c r="Q138" s="318"/>
      <c r="R138" s="318"/>
      <c r="S138" s="319">
        <v>0</v>
      </c>
      <c r="T138" s="319">
        <v>0</v>
      </c>
      <c r="U138" s="319">
        <v>1.291422983126838E-4</v>
      </c>
      <c r="V138" s="319">
        <v>1.291422983126838E-4</v>
      </c>
      <c r="W138" s="318"/>
      <c r="X138" s="318"/>
      <c r="Y138" s="319">
        <v>0</v>
      </c>
      <c r="Z138" s="319">
        <v>0</v>
      </c>
      <c r="AA138" s="318"/>
      <c r="AB138" s="318"/>
      <c r="AC138" s="319">
        <v>7.5672678119620598E-2</v>
      </c>
      <c r="AD138" s="319">
        <v>7.5672678119620598E-2</v>
      </c>
      <c r="AE138" s="321">
        <v>5.0597084217494847E-3</v>
      </c>
      <c r="AF138" s="321">
        <v>5.0597084217494847E-3</v>
      </c>
      <c r="AG138" s="370">
        <v>473</v>
      </c>
      <c r="AH138" s="370">
        <v>157</v>
      </c>
      <c r="AI138" s="321" t="str">
        <f>IF(K138&gt;'1d. STPIS MED Threshold'!$C$8,"Yes","NO")</f>
        <v>NO</v>
      </c>
      <c r="AJ138" s="323"/>
    </row>
    <row r="139" spans="1:36" x14ac:dyDescent="0.2">
      <c r="A139" s="307"/>
      <c r="B139" s="265">
        <v>41402</v>
      </c>
      <c r="C139" s="318"/>
      <c r="D139" s="318"/>
      <c r="E139" s="319">
        <v>2.5049696850289408E-2</v>
      </c>
      <c r="F139" s="319">
        <v>2.5049696850289408E-2</v>
      </c>
      <c r="G139" s="318"/>
      <c r="H139" s="318"/>
      <c r="I139" s="319">
        <v>1.002114213755098E-2</v>
      </c>
      <c r="J139" s="319">
        <v>1.002114213755098E-2</v>
      </c>
      <c r="K139" s="319">
        <v>2.4044841376209793E-2</v>
      </c>
      <c r="L139" s="319">
        <v>2.4044841376209793E-2</v>
      </c>
      <c r="M139" s="318"/>
      <c r="N139" s="318"/>
      <c r="O139" s="320">
        <v>5.7947787387912424E-4</v>
      </c>
      <c r="P139" s="319">
        <v>5.7947787387912424E-4</v>
      </c>
      <c r="Q139" s="318"/>
      <c r="R139" s="318"/>
      <c r="S139" s="319">
        <v>4.6212322515798834E-5</v>
      </c>
      <c r="T139" s="319">
        <v>4.6212322515798834E-5</v>
      </c>
      <c r="U139" s="319">
        <v>5.4382209601704383E-4</v>
      </c>
      <c r="V139" s="319">
        <v>5.4382209601704383E-4</v>
      </c>
      <c r="W139" s="318"/>
      <c r="X139" s="318"/>
      <c r="Y139" s="319">
        <v>4.4172770500271524E-3</v>
      </c>
      <c r="Z139" s="319">
        <v>4.4172770500271524E-3</v>
      </c>
      <c r="AA139" s="318"/>
      <c r="AB139" s="318"/>
      <c r="AC139" s="319">
        <v>0</v>
      </c>
      <c r="AD139" s="319">
        <v>0</v>
      </c>
      <c r="AE139" s="321">
        <v>4.1219242959473663E-3</v>
      </c>
      <c r="AF139" s="321">
        <v>4.1219242959473663E-3</v>
      </c>
      <c r="AG139" s="370">
        <v>472</v>
      </c>
      <c r="AH139" s="370">
        <v>46</v>
      </c>
      <c r="AI139" s="321" t="str">
        <f>IF(K139&gt;'1d. STPIS MED Threshold'!$C$8,"Yes","NO")</f>
        <v>NO</v>
      </c>
      <c r="AJ139" s="323"/>
    </row>
    <row r="140" spans="1:36" x14ac:dyDescent="0.2">
      <c r="A140" s="307"/>
      <c r="B140" s="265">
        <v>41403</v>
      </c>
      <c r="C140" s="318"/>
      <c r="D140" s="318"/>
      <c r="E140" s="319">
        <v>3.6457878912303475E-2</v>
      </c>
      <c r="F140" s="319">
        <v>3.6457878912303475E-2</v>
      </c>
      <c r="G140" s="318"/>
      <c r="H140" s="318"/>
      <c r="I140" s="319">
        <v>1.652090298878196E-2</v>
      </c>
      <c r="J140" s="319">
        <v>1.652090298878196E-2</v>
      </c>
      <c r="K140" s="319">
        <v>3.5124831272242439E-2</v>
      </c>
      <c r="L140" s="319">
        <v>3.5124831272242439E-2</v>
      </c>
      <c r="M140" s="318"/>
      <c r="N140" s="318"/>
      <c r="O140" s="320">
        <v>3.7619703572232743E-4</v>
      </c>
      <c r="P140" s="319">
        <v>3.7619703572232743E-4</v>
      </c>
      <c r="Q140" s="318"/>
      <c r="R140" s="318"/>
      <c r="S140" s="319">
        <v>6.9318483773698255E-5</v>
      </c>
      <c r="T140" s="319">
        <v>6.9318483773698255E-5</v>
      </c>
      <c r="U140" s="319">
        <v>3.5567819018478362E-4</v>
      </c>
      <c r="V140" s="319">
        <v>3.5567819018478362E-4</v>
      </c>
      <c r="W140" s="318"/>
      <c r="X140" s="318"/>
      <c r="Y140" s="319">
        <v>2.1871150611266375E-3</v>
      </c>
      <c r="Z140" s="319">
        <v>2.1871150611266375E-3</v>
      </c>
      <c r="AA140" s="318"/>
      <c r="AB140" s="318"/>
      <c r="AC140" s="319">
        <v>5.9844957657959497E-2</v>
      </c>
      <c r="AD140" s="319">
        <v>5.9844957657959497E-2</v>
      </c>
      <c r="AE140" s="321">
        <v>6.0422960725075529E-3</v>
      </c>
      <c r="AF140" s="321">
        <v>6.0422960725075529E-3</v>
      </c>
      <c r="AG140" s="370">
        <v>406</v>
      </c>
      <c r="AH140" s="370">
        <v>53</v>
      </c>
      <c r="AI140" s="321" t="str">
        <f>IF(K140&gt;'1d. STPIS MED Threshold'!$C$8,"Yes","NO")</f>
        <v>NO</v>
      </c>
      <c r="AJ140" s="323"/>
    </row>
    <row r="141" spans="1:36" x14ac:dyDescent="0.2">
      <c r="A141" s="307"/>
      <c r="B141" s="265">
        <v>41404</v>
      </c>
      <c r="C141" s="318"/>
      <c r="D141" s="318"/>
      <c r="E141" s="319">
        <v>2.1114792911164386E-3</v>
      </c>
      <c r="F141" s="319">
        <v>2.1114792911164386E-3</v>
      </c>
      <c r="G141" s="318"/>
      <c r="H141" s="318"/>
      <c r="I141" s="319">
        <v>8.4245063946301272E-3</v>
      </c>
      <c r="J141" s="319">
        <v>8.4245063946301272E-3</v>
      </c>
      <c r="K141" s="319">
        <v>2.5335877349577959E-3</v>
      </c>
      <c r="L141" s="319">
        <v>2.5335877349577959E-3</v>
      </c>
      <c r="M141" s="318"/>
      <c r="N141" s="318"/>
      <c r="O141" s="320">
        <v>1.1589557477582484E-5</v>
      </c>
      <c r="P141" s="319">
        <v>1.1589557477582484E-5</v>
      </c>
      <c r="Q141" s="318"/>
      <c r="R141" s="318"/>
      <c r="S141" s="319">
        <v>4.6212322515798834E-5</v>
      </c>
      <c r="T141" s="319">
        <v>4.6212322515798834E-5</v>
      </c>
      <c r="U141" s="319">
        <v>1.3904542227708508E-5</v>
      </c>
      <c r="V141" s="319">
        <v>1.3904542227708508E-5</v>
      </c>
      <c r="W141" s="318"/>
      <c r="X141" s="318"/>
      <c r="Y141" s="319">
        <v>0</v>
      </c>
      <c r="Z141" s="319">
        <v>0</v>
      </c>
      <c r="AA141" s="318"/>
      <c r="AB141" s="318"/>
      <c r="AC141" s="319">
        <v>0</v>
      </c>
      <c r="AD141" s="319">
        <v>0</v>
      </c>
      <c r="AE141" s="321">
        <v>0</v>
      </c>
      <c r="AF141" s="321">
        <v>0</v>
      </c>
      <c r="AG141" s="370">
        <v>332</v>
      </c>
      <c r="AH141" s="370">
        <v>33</v>
      </c>
      <c r="AI141" s="321" t="str">
        <f>IF(K141&gt;'1d. STPIS MED Threshold'!$C$8,"Yes","NO")</f>
        <v>NO</v>
      </c>
      <c r="AJ141" s="323"/>
    </row>
    <row r="142" spans="1:36" x14ac:dyDescent="0.2">
      <c r="A142" s="307"/>
      <c r="B142" s="265">
        <v>41405</v>
      </c>
      <c r="C142" s="318"/>
      <c r="D142" s="318"/>
      <c r="E142" s="319">
        <v>1.1617979377210295E-2</v>
      </c>
      <c r="F142" s="319">
        <v>1.1617979377210295E-2</v>
      </c>
      <c r="G142" s="318"/>
      <c r="H142" s="318"/>
      <c r="I142" s="319">
        <v>2.1842335293506014</v>
      </c>
      <c r="J142" s="319">
        <v>2.1842335293506014</v>
      </c>
      <c r="K142" s="319">
        <v>0.15688574931191826</v>
      </c>
      <c r="L142" s="319">
        <v>0.15688574931191826</v>
      </c>
      <c r="M142" s="318"/>
      <c r="N142" s="318"/>
      <c r="O142" s="320">
        <v>3.6921018821441343E-4</v>
      </c>
      <c r="P142" s="319">
        <v>3.6921018821441343E-4</v>
      </c>
      <c r="Q142" s="318"/>
      <c r="R142" s="318"/>
      <c r="S142" s="319">
        <v>6.488210081218157E-2</v>
      </c>
      <c r="T142" s="319">
        <v>6.488210081218157E-2</v>
      </c>
      <c r="U142" s="319">
        <v>4.6827408324649428E-3</v>
      </c>
      <c r="V142" s="319">
        <v>4.6827408324649428E-3</v>
      </c>
      <c r="W142" s="318"/>
      <c r="X142" s="318"/>
      <c r="Y142" s="319">
        <v>1.47088040901204E-2</v>
      </c>
      <c r="Z142" s="319">
        <v>1.47088040901204E-2</v>
      </c>
      <c r="AA142" s="318"/>
      <c r="AB142" s="318"/>
      <c r="AC142" s="319">
        <v>0</v>
      </c>
      <c r="AD142" s="319">
        <v>0</v>
      </c>
      <c r="AE142" s="321">
        <v>1.372532812788471E-2</v>
      </c>
      <c r="AF142" s="321">
        <v>1.372532812788471E-2</v>
      </c>
      <c r="AG142" s="370">
        <v>427</v>
      </c>
      <c r="AH142" s="370">
        <v>42</v>
      </c>
      <c r="AI142" s="321" t="str">
        <f>IF(K142&gt;'1d. STPIS MED Threshold'!$C$8,"Yes","NO")</f>
        <v>NO</v>
      </c>
      <c r="AJ142" s="323"/>
    </row>
    <row r="143" spans="1:36" x14ac:dyDescent="0.2">
      <c r="A143" s="307"/>
      <c r="B143" s="265">
        <v>41406</v>
      </c>
      <c r="C143" s="318"/>
      <c r="D143" s="318"/>
      <c r="E143" s="319">
        <v>0.59501812159763712</v>
      </c>
      <c r="F143" s="319">
        <v>0.59501812159763712</v>
      </c>
      <c r="G143" s="318"/>
      <c r="H143" s="318"/>
      <c r="I143" s="319">
        <v>1.4519698533914069</v>
      </c>
      <c r="J143" s="319">
        <v>1.4519698533914069</v>
      </c>
      <c r="K143" s="319">
        <v>0.65231655482522377</v>
      </c>
      <c r="L143" s="319">
        <v>0.65231655482522377</v>
      </c>
      <c r="M143" s="318"/>
      <c r="N143" s="318"/>
      <c r="O143" s="320">
        <v>6.0911402800037087E-3</v>
      </c>
      <c r="P143" s="319">
        <v>6.0911402800037087E-3</v>
      </c>
      <c r="Q143" s="318"/>
      <c r="R143" s="318"/>
      <c r="S143" s="319">
        <v>1.6363783402844367E-3</v>
      </c>
      <c r="T143" s="319">
        <v>1.6363783402844367E-3</v>
      </c>
      <c r="U143" s="319">
        <v>5.7932811707006576E-3</v>
      </c>
      <c r="V143" s="319">
        <v>5.7932811707006576E-3</v>
      </c>
      <c r="W143" s="318"/>
      <c r="X143" s="318"/>
      <c r="Y143" s="319">
        <v>6.0927959310719346E-4</v>
      </c>
      <c r="Z143" s="319">
        <v>6.0927959310719346E-4</v>
      </c>
      <c r="AA143" s="318"/>
      <c r="AB143" s="318"/>
      <c r="AC143" s="319">
        <v>0</v>
      </c>
      <c r="AD143" s="319">
        <v>0</v>
      </c>
      <c r="AE143" s="321">
        <v>5.685412821996368E-4</v>
      </c>
      <c r="AF143" s="321">
        <v>5.685412821996368E-4</v>
      </c>
      <c r="AG143" s="370">
        <v>571</v>
      </c>
      <c r="AH143" s="370">
        <v>46</v>
      </c>
      <c r="AI143" s="321" t="str">
        <f>IF(K143&gt;'1d. STPIS MED Threshold'!$C$8,"Yes","NO")</f>
        <v>NO</v>
      </c>
      <c r="AJ143" s="323"/>
    </row>
    <row r="144" spans="1:36" x14ac:dyDescent="0.2">
      <c r="A144" s="307"/>
      <c r="B144" s="265">
        <v>41407</v>
      </c>
      <c r="C144" s="318"/>
      <c r="D144" s="318"/>
      <c r="E144" s="319">
        <v>1.9898073153286802E-2</v>
      </c>
      <c r="F144" s="319">
        <v>1.9898073153286802E-2</v>
      </c>
      <c r="G144" s="318"/>
      <c r="H144" s="318"/>
      <c r="I144" s="319">
        <v>1.8927411994408307E-2</v>
      </c>
      <c r="J144" s="319">
        <v>1.8927411994408307E-2</v>
      </c>
      <c r="K144" s="319">
        <v>1.9833171757402818E-2</v>
      </c>
      <c r="L144" s="319">
        <v>1.9833171757402818E-2</v>
      </c>
      <c r="M144" s="318"/>
      <c r="N144" s="318"/>
      <c r="O144" s="320">
        <v>3.8411104782844806E-3</v>
      </c>
      <c r="P144" s="319">
        <v>3.8411104782844806E-3</v>
      </c>
      <c r="Q144" s="318"/>
      <c r="R144" s="318"/>
      <c r="S144" s="319">
        <v>1.155308062894971E-4</v>
      </c>
      <c r="T144" s="319">
        <v>1.155308062894971E-4</v>
      </c>
      <c r="U144" s="319">
        <v>3.5920067421580312E-3</v>
      </c>
      <c r="V144" s="319">
        <v>3.5920067421580312E-3</v>
      </c>
      <c r="W144" s="318"/>
      <c r="X144" s="318"/>
      <c r="Y144" s="319">
        <v>6.8543954224559262E-3</v>
      </c>
      <c r="Z144" s="319">
        <v>6.8543954224559262E-3</v>
      </c>
      <c r="AA144" s="318"/>
      <c r="AB144" s="318"/>
      <c r="AC144" s="319">
        <v>0</v>
      </c>
      <c r="AD144" s="319">
        <v>0</v>
      </c>
      <c r="AE144" s="321">
        <v>6.3960894247459136E-3</v>
      </c>
      <c r="AF144" s="321">
        <v>6.3960894247459136E-3</v>
      </c>
      <c r="AG144" s="370">
        <v>537</v>
      </c>
      <c r="AH144" s="370">
        <v>129</v>
      </c>
      <c r="AI144" s="321" t="str">
        <f>IF(K144&gt;'1d. STPIS MED Threshold'!$C$8,"Yes","NO")</f>
        <v>NO</v>
      </c>
      <c r="AJ144" s="323"/>
    </row>
    <row r="145" spans="1:36" x14ac:dyDescent="0.2">
      <c r="A145" s="307"/>
      <c r="B145" s="265">
        <v>41408</v>
      </c>
      <c r="C145" s="318"/>
      <c r="D145" s="318"/>
      <c r="E145" s="319">
        <v>9.0170094968145282E-3</v>
      </c>
      <c r="F145" s="319">
        <v>9.0170094968145282E-3</v>
      </c>
      <c r="G145" s="318"/>
      <c r="H145" s="318"/>
      <c r="I145" s="319">
        <v>0</v>
      </c>
      <c r="J145" s="319">
        <v>0</v>
      </c>
      <c r="K145" s="319">
        <v>8.4141044586459601E-3</v>
      </c>
      <c r="L145" s="319">
        <v>8.4141044586459601E-3</v>
      </c>
      <c r="M145" s="318"/>
      <c r="N145" s="318"/>
      <c r="O145" s="320">
        <v>1.769510192187976E-3</v>
      </c>
      <c r="P145" s="319">
        <v>1.769510192187976E-3</v>
      </c>
      <c r="Q145" s="318"/>
      <c r="R145" s="318"/>
      <c r="S145" s="319">
        <v>0</v>
      </c>
      <c r="T145" s="319">
        <v>0</v>
      </c>
      <c r="U145" s="319">
        <v>1.6511952885231137E-3</v>
      </c>
      <c r="V145" s="319">
        <v>1.6511952885231137E-3</v>
      </c>
      <c r="W145" s="318"/>
      <c r="X145" s="318"/>
      <c r="Y145" s="319">
        <v>5.7997456919959209E-3</v>
      </c>
      <c r="Z145" s="319">
        <v>5.7997456919959209E-3</v>
      </c>
      <c r="AA145" s="318"/>
      <c r="AB145" s="318"/>
      <c r="AC145" s="319">
        <v>0</v>
      </c>
      <c r="AD145" s="319">
        <v>0</v>
      </c>
      <c r="AE145" s="321">
        <v>5.4119568248514336E-3</v>
      </c>
      <c r="AF145" s="321">
        <v>5.4119568248514336E-3</v>
      </c>
      <c r="AG145" s="370">
        <v>468</v>
      </c>
      <c r="AH145" s="370">
        <v>82</v>
      </c>
      <c r="AI145" s="321" t="str">
        <f>IF(K145&gt;'1d. STPIS MED Threshold'!$C$8,"Yes","NO")</f>
        <v>NO</v>
      </c>
      <c r="AJ145" s="323"/>
    </row>
    <row r="146" spans="1:36" x14ac:dyDescent="0.2">
      <c r="A146" s="307"/>
      <c r="B146" s="265">
        <v>41409</v>
      </c>
      <c r="C146" s="318"/>
      <c r="D146" s="318"/>
      <c r="E146" s="319">
        <v>0.15655200168214148</v>
      </c>
      <c r="F146" s="319">
        <v>0.15655200168214148</v>
      </c>
      <c r="G146" s="318"/>
      <c r="H146" s="318"/>
      <c r="I146" s="319">
        <v>5.471768053421445</v>
      </c>
      <c r="J146" s="319">
        <v>5.471768053421445</v>
      </c>
      <c r="K146" s="319">
        <v>0.51194372414624179</v>
      </c>
      <c r="L146" s="319">
        <v>0.51194372414624179</v>
      </c>
      <c r="M146" s="318"/>
      <c r="N146" s="318"/>
      <c r="O146" s="320">
        <v>2.1980423581769294E-3</v>
      </c>
      <c r="P146" s="319">
        <v>2.1980423581769294E-3</v>
      </c>
      <c r="Q146" s="318"/>
      <c r="R146" s="318"/>
      <c r="S146" s="319">
        <v>5.9821851496701599E-2</v>
      </c>
      <c r="T146" s="319">
        <v>5.9821851496701599E-2</v>
      </c>
      <c r="U146" s="319">
        <v>6.0509477876714603E-3</v>
      </c>
      <c r="V146" s="319">
        <v>6.0509477876714603E-3</v>
      </c>
      <c r="W146" s="318"/>
      <c r="X146" s="318"/>
      <c r="Y146" s="319">
        <v>5.4520589676684463E-3</v>
      </c>
      <c r="Z146" s="319">
        <v>5.4520589676684463E-3</v>
      </c>
      <c r="AA146" s="318"/>
      <c r="AB146" s="318"/>
      <c r="AC146" s="319">
        <v>0</v>
      </c>
      <c r="AD146" s="319">
        <v>0</v>
      </c>
      <c r="AE146" s="321">
        <v>5.0875175062049024E-3</v>
      </c>
      <c r="AF146" s="321">
        <v>5.0875175062049024E-3</v>
      </c>
      <c r="AG146" s="370">
        <v>1124</v>
      </c>
      <c r="AH146" s="370">
        <v>157</v>
      </c>
      <c r="AI146" s="321" t="str">
        <f>IF(K146&gt;'1d. STPIS MED Threshold'!$C$8,"Yes","NO")</f>
        <v>NO</v>
      </c>
      <c r="AJ146" s="323"/>
    </row>
    <row r="147" spans="1:36" x14ac:dyDescent="0.2">
      <c r="A147" s="307"/>
      <c r="B147" s="265">
        <v>41410</v>
      </c>
      <c r="C147" s="318"/>
      <c r="D147" s="318"/>
      <c r="E147" s="319">
        <v>1.2944751751678829E-2</v>
      </c>
      <c r="F147" s="319">
        <v>1.2944751751678829E-2</v>
      </c>
      <c r="G147" s="318"/>
      <c r="H147" s="318"/>
      <c r="I147" s="319">
        <v>1.7429753803851797E-2</v>
      </c>
      <c r="J147" s="319">
        <v>1.7429753803851797E-2</v>
      </c>
      <c r="K147" s="319">
        <v>1.3244632808076372E-2</v>
      </c>
      <c r="L147" s="319">
        <v>1.3244632808076372E-2</v>
      </c>
      <c r="M147" s="318"/>
      <c r="N147" s="318"/>
      <c r="O147" s="320">
        <v>3.4295818487662089E-3</v>
      </c>
      <c r="P147" s="319">
        <v>3.4295818487662089E-3</v>
      </c>
      <c r="Q147" s="318"/>
      <c r="R147" s="318"/>
      <c r="S147" s="319">
        <v>2.5416777383689362E-4</v>
      </c>
      <c r="T147" s="319">
        <v>2.5416777383689362E-4</v>
      </c>
      <c r="U147" s="319">
        <v>3.2172638796299229E-3</v>
      </c>
      <c r="V147" s="319">
        <v>3.2172638796299229E-3</v>
      </c>
      <c r="W147" s="318"/>
      <c r="X147" s="318"/>
      <c r="Y147" s="319">
        <v>1.6308163022026782E-3</v>
      </c>
      <c r="Z147" s="319">
        <v>1.6308163022026782E-3</v>
      </c>
      <c r="AA147" s="318"/>
      <c r="AB147" s="318"/>
      <c r="AC147" s="319">
        <v>0</v>
      </c>
      <c r="AD147" s="319">
        <v>0</v>
      </c>
      <c r="AE147" s="321">
        <v>1.5217748993658757E-3</v>
      </c>
      <c r="AF147" s="321">
        <v>1.5217748993658757E-3</v>
      </c>
      <c r="AG147" s="370">
        <v>469</v>
      </c>
      <c r="AH147" s="370">
        <v>63</v>
      </c>
      <c r="AI147" s="321" t="str">
        <f>IF(K147&gt;'1d. STPIS MED Threshold'!$C$8,"Yes","NO")</f>
        <v>NO</v>
      </c>
      <c r="AJ147" s="323"/>
    </row>
    <row r="148" spans="1:36" x14ac:dyDescent="0.2">
      <c r="A148" s="307"/>
      <c r="B148" s="265">
        <v>41411</v>
      </c>
      <c r="C148" s="318"/>
      <c r="D148" s="318"/>
      <c r="E148" s="319">
        <v>0.10816357385528284</v>
      </c>
      <c r="F148" s="319">
        <v>0.10816357385528284</v>
      </c>
      <c r="G148" s="318"/>
      <c r="H148" s="318"/>
      <c r="I148" s="319">
        <v>5.6312418406368053E-2</v>
      </c>
      <c r="J148" s="319">
        <v>5.6312418406368053E-2</v>
      </c>
      <c r="K148" s="319">
        <v>0.10469664583817738</v>
      </c>
      <c r="L148" s="319">
        <v>0.10469664583817738</v>
      </c>
      <c r="M148" s="318"/>
      <c r="N148" s="318"/>
      <c r="O148" s="320">
        <v>6.8212824010914052E-4</v>
      </c>
      <c r="P148" s="319">
        <v>6.8212824010914052E-4</v>
      </c>
      <c r="Q148" s="318"/>
      <c r="R148" s="318"/>
      <c r="S148" s="319">
        <v>4.845362015781508E-4</v>
      </c>
      <c r="T148" s="319">
        <v>4.845362015781508E-4</v>
      </c>
      <c r="U148" s="319">
        <v>6.6891662759232813E-4</v>
      </c>
      <c r="V148" s="319">
        <v>6.6891662759232813E-4</v>
      </c>
      <c r="W148" s="318"/>
      <c r="X148" s="318"/>
      <c r="Y148" s="319">
        <v>3.9073365210135234E-4</v>
      </c>
      <c r="Z148" s="319">
        <v>3.9073365210135234E-4</v>
      </c>
      <c r="AA148" s="318"/>
      <c r="AB148" s="318"/>
      <c r="AC148" s="319">
        <v>0</v>
      </c>
      <c r="AD148" s="319">
        <v>0</v>
      </c>
      <c r="AE148" s="321">
        <v>3.6460799619324533E-4</v>
      </c>
      <c r="AF148" s="321">
        <v>3.6460799619324533E-4</v>
      </c>
      <c r="AG148" s="370">
        <v>622</v>
      </c>
      <c r="AH148" s="370">
        <v>109</v>
      </c>
      <c r="AI148" s="321" t="str">
        <f>IF(K148&gt;'1d. STPIS MED Threshold'!$C$8,"Yes","NO")</f>
        <v>NO</v>
      </c>
      <c r="AJ148" s="323"/>
    </row>
    <row r="149" spans="1:36" x14ac:dyDescent="0.2">
      <c r="A149" s="307"/>
      <c r="B149" s="265">
        <v>41412</v>
      </c>
      <c r="C149" s="318"/>
      <c r="D149" s="318"/>
      <c r="E149" s="319">
        <v>0.12416025361263062</v>
      </c>
      <c r="F149" s="319">
        <v>0.12416025361263062</v>
      </c>
      <c r="G149" s="318"/>
      <c r="H149" s="318"/>
      <c r="I149" s="319">
        <v>1.1440036045611564E-2</v>
      </c>
      <c r="J149" s="319">
        <v>1.1440036045611564E-2</v>
      </c>
      <c r="K149" s="319">
        <v>0.11662343255254179</v>
      </c>
      <c r="L149" s="319">
        <v>0.11662343255254179</v>
      </c>
      <c r="M149" s="318"/>
      <c r="N149" s="318"/>
      <c r="O149" s="320">
        <v>3.0463979655359673E-4</v>
      </c>
      <c r="P149" s="319">
        <v>3.0463979655359673E-4</v>
      </c>
      <c r="Q149" s="318"/>
      <c r="R149" s="318"/>
      <c r="S149" s="319">
        <v>6.1231327333433454E-5</v>
      </c>
      <c r="T149" s="319">
        <v>6.1231327333433454E-5</v>
      </c>
      <c r="U149" s="319">
        <v>2.8836475631131034E-4</v>
      </c>
      <c r="V149" s="319">
        <v>2.8836475631131034E-4</v>
      </c>
      <c r="W149" s="318"/>
      <c r="X149" s="318"/>
      <c r="Y149" s="319">
        <v>4.0944250917230689E-3</v>
      </c>
      <c r="Z149" s="319">
        <v>4.0944250917230689E-3</v>
      </c>
      <c r="AA149" s="318"/>
      <c r="AB149" s="318"/>
      <c r="AC149" s="319">
        <v>0</v>
      </c>
      <c r="AD149" s="319">
        <v>0</v>
      </c>
      <c r="AE149" s="321">
        <v>3.8206592143470155E-3</v>
      </c>
      <c r="AF149" s="321">
        <v>3.8206592143470155E-3</v>
      </c>
      <c r="AG149" s="370">
        <v>318</v>
      </c>
      <c r="AH149" s="370">
        <v>90</v>
      </c>
      <c r="AI149" s="321" t="str">
        <f>IF(K149&gt;'1d. STPIS MED Threshold'!$C$8,"Yes","NO")</f>
        <v>NO</v>
      </c>
      <c r="AJ149" s="323"/>
    </row>
    <row r="150" spans="1:36" x14ac:dyDescent="0.2">
      <c r="A150" s="307"/>
      <c r="B150" s="265">
        <v>41413</v>
      </c>
      <c r="C150" s="318"/>
      <c r="D150" s="318"/>
      <c r="E150" s="319">
        <v>1.6595709876952011E-2</v>
      </c>
      <c r="F150" s="319">
        <v>1.6595709876952011E-2</v>
      </c>
      <c r="G150" s="318"/>
      <c r="H150" s="318"/>
      <c r="I150" s="319">
        <v>0</v>
      </c>
      <c r="J150" s="319">
        <v>0</v>
      </c>
      <c r="K150" s="319">
        <v>1.5486069579874256E-2</v>
      </c>
      <c r="L150" s="319">
        <v>1.5486069579874256E-2</v>
      </c>
      <c r="M150" s="318"/>
      <c r="N150" s="318"/>
      <c r="O150" s="320">
        <v>1.5364441913137922E-4</v>
      </c>
      <c r="P150" s="319">
        <v>1.5364441913137922E-4</v>
      </c>
      <c r="Q150" s="318"/>
      <c r="R150" s="318"/>
      <c r="S150" s="319">
        <v>0</v>
      </c>
      <c r="T150" s="319">
        <v>0</v>
      </c>
      <c r="U150" s="319">
        <v>1.4337127985903885E-4</v>
      </c>
      <c r="V150" s="319">
        <v>1.4337127985903885E-4</v>
      </c>
      <c r="W150" s="318"/>
      <c r="X150" s="318"/>
      <c r="Y150" s="319">
        <v>0</v>
      </c>
      <c r="Z150" s="319">
        <v>0</v>
      </c>
      <c r="AA150" s="318"/>
      <c r="AB150" s="318"/>
      <c r="AC150" s="319">
        <v>0</v>
      </c>
      <c r="AD150" s="319">
        <v>0</v>
      </c>
      <c r="AE150" s="321">
        <v>0</v>
      </c>
      <c r="AF150" s="321">
        <v>0</v>
      </c>
      <c r="AG150" s="370">
        <v>198</v>
      </c>
      <c r="AH150" s="370">
        <v>53</v>
      </c>
      <c r="AI150" s="321" t="str">
        <f>IF(K150&gt;'1d. STPIS MED Threshold'!$C$8,"Yes","NO")</f>
        <v>NO</v>
      </c>
      <c r="AJ150" s="323"/>
    </row>
    <row r="151" spans="1:36" x14ac:dyDescent="0.2">
      <c r="A151" s="307"/>
      <c r="B151" s="265">
        <v>41414</v>
      </c>
      <c r="C151" s="318"/>
      <c r="D151" s="318"/>
      <c r="E151" s="319">
        <v>8.0713026828169915E-2</v>
      </c>
      <c r="F151" s="319">
        <v>8.0713026828169915E-2</v>
      </c>
      <c r="G151" s="318"/>
      <c r="H151" s="318"/>
      <c r="I151" s="319">
        <v>2.6470472220617629</v>
      </c>
      <c r="J151" s="319">
        <v>2.6470472220617629</v>
      </c>
      <c r="K151" s="319">
        <v>0.25230603851094707</v>
      </c>
      <c r="L151" s="319">
        <v>0.25230603851094707</v>
      </c>
      <c r="M151" s="318"/>
      <c r="N151" s="318"/>
      <c r="O151" s="320">
        <v>8.9408468986344183E-4</v>
      </c>
      <c r="P151" s="319">
        <v>8.9408468986344183E-4</v>
      </c>
      <c r="Q151" s="318"/>
      <c r="R151" s="318"/>
      <c r="S151" s="319">
        <v>5.2150605959078986E-2</v>
      </c>
      <c r="T151" s="319">
        <v>5.2150605959078986E-2</v>
      </c>
      <c r="U151" s="319">
        <v>4.3212536335272504E-3</v>
      </c>
      <c r="V151" s="319">
        <v>4.3212536335272504E-3</v>
      </c>
      <c r="W151" s="318"/>
      <c r="X151" s="318"/>
      <c r="Y151" s="319">
        <v>3.0960674975827494E-3</v>
      </c>
      <c r="Z151" s="319">
        <v>3.0960674975827494E-3</v>
      </c>
      <c r="AA151" s="318"/>
      <c r="AB151" s="318"/>
      <c r="AC151" s="319">
        <v>0</v>
      </c>
      <c r="AD151" s="319">
        <v>0</v>
      </c>
      <c r="AE151" s="321">
        <v>2.8890548850905454E-3</v>
      </c>
      <c r="AF151" s="321">
        <v>2.8890548850905454E-3</v>
      </c>
      <c r="AG151" s="370">
        <v>1099</v>
      </c>
      <c r="AH151" s="370">
        <v>281</v>
      </c>
      <c r="AI151" s="321" t="str">
        <f>IF(K151&gt;'1d. STPIS MED Threshold'!$C$8,"Yes","NO")</f>
        <v>NO</v>
      </c>
      <c r="AJ151" s="323"/>
    </row>
    <row r="152" spans="1:36" x14ac:dyDescent="0.2">
      <c r="A152" s="307"/>
      <c r="B152" s="265">
        <v>41415</v>
      </c>
      <c r="C152" s="318"/>
      <c r="D152" s="318"/>
      <c r="E152" s="319">
        <v>2.1245632226916909E-2</v>
      </c>
      <c r="F152" s="319">
        <v>2.1245632226916909E-2</v>
      </c>
      <c r="G152" s="318"/>
      <c r="H152" s="318"/>
      <c r="I152" s="319">
        <v>3.5618147579051956E-3</v>
      </c>
      <c r="J152" s="319">
        <v>3.5618147579051956E-3</v>
      </c>
      <c r="K152" s="319">
        <v>2.0063237703556704E-2</v>
      </c>
      <c r="L152" s="319">
        <v>2.0063237703556704E-2</v>
      </c>
      <c r="M152" s="318"/>
      <c r="N152" s="318"/>
      <c r="O152" s="320">
        <v>1.9922449303964293E-4</v>
      </c>
      <c r="P152" s="319">
        <v>1.9922449303964293E-4</v>
      </c>
      <c r="Q152" s="318"/>
      <c r="R152" s="318"/>
      <c r="S152" s="319">
        <v>2.3106161257899417E-5</v>
      </c>
      <c r="T152" s="319">
        <v>2.3106161257899417E-5</v>
      </c>
      <c r="U152" s="319">
        <v>1.8744867872087483E-4</v>
      </c>
      <c r="V152" s="319">
        <v>1.8744867872087483E-4</v>
      </c>
      <c r="W152" s="318"/>
      <c r="X152" s="318"/>
      <c r="Y152" s="319">
        <v>0</v>
      </c>
      <c r="Z152" s="319">
        <v>0</v>
      </c>
      <c r="AA152" s="318"/>
      <c r="AB152" s="318"/>
      <c r="AC152" s="319">
        <v>0</v>
      </c>
      <c r="AD152" s="319">
        <v>0</v>
      </c>
      <c r="AE152" s="321">
        <v>0</v>
      </c>
      <c r="AF152" s="321">
        <v>0</v>
      </c>
      <c r="AG152" s="370">
        <v>491</v>
      </c>
      <c r="AH152" s="370">
        <v>73</v>
      </c>
      <c r="AI152" s="321" t="str">
        <f>IF(K152&gt;'1d. STPIS MED Threshold'!$C$8,"Yes","NO")</f>
        <v>NO</v>
      </c>
      <c r="AJ152" s="323"/>
    </row>
    <row r="153" spans="1:36" x14ac:dyDescent="0.2">
      <c r="A153" s="307"/>
      <c r="B153" s="265">
        <v>41416</v>
      </c>
      <c r="C153" s="318"/>
      <c r="D153" s="318"/>
      <c r="E153" s="319">
        <v>1.0418342627054661E-2</v>
      </c>
      <c r="F153" s="319">
        <v>1.0418342627054661E-2</v>
      </c>
      <c r="G153" s="318"/>
      <c r="H153" s="318"/>
      <c r="I153" s="319">
        <v>0</v>
      </c>
      <c r="J153" s="319">
        <v>0</v>
      </c>
      <c r="K153" s="319">
        <v>9.7217401380103041E-3</v>
      </c>
      <c r="L153" s="319">
        <v>9.7217401380103041E-3</v>
      </c>
      <c r="M153" s="318"/>
      <c r="N153" s="318"/>
      <c r="O153" s="320">
        <v>5.9340189936290546E-4</v>
      </c>
      <c r="P153" s="319">
        <v>5.9340189936290546E-4</v>
      </c>
      <c r="Q153" s="318"/>
      <c r="R153" s="318"/>
      <c r="S153" s="319">
        <v>0</v>
      </c>
      <c r="T153" s="319">
        <v>0</v>
      </c>
      <c r="U153" s="319">
        <v>5.537252199814452E-4</v>
      </c>
      <c r="V153" s="319">
        <v>5.537252199814452E-4</v>
      </c>
      <c r="W153" s="318"/>
      <c r="X153" s="318"/>
      <c r="Y153" s="319">
        <v>0</v>
      </c>
      <c r="Z153" s="319">
        <v>0</v>
      </c>
      <c r="AA153" s="318"/>
      <c r="AB153" s="318"/>
      <c r="AC153" s="319">
        <v>0</v>
      </c>
      <c r="AD153" s="319">
        <v>0</v>
      </c>
      <c r="AE153" s="321">
        <v>0</v>
      </c>
      <c r="AF153" s="321">
        <v>0</v>
      </c>
      <c r="AG153" s="370">
        <v>480</v>
      </c>
      <c r="AH153" s="370">
        <v>170</v>
      </c>
      <c r="AI153" s="321" t="str">
        <f>IF(K153&gt;'1d. STPIS MED Threshold'!$C$8,"Yes","NO")</f>
        <v>NO</v>
      </c>
      <c r="AJ153" s="323"/>
    </row>
    <row r="154" spans="1:36" x14ac:dyDescent="0.2">
      <c r="A154" s="307"/>
      <c r="B154" s="265">
        <v>41417</v>
      </c>
      <c r="C154" s="318"/>
      <c r="D154" s="318"/>
      <c r="E154" s="319">
        <v>2.3352502019894302E-2</v>
      </c>
      <c r="F154" s="319">
        <v>2.3352502019894302E-2</v>
      </c>
      <c r="G154" s="318"/>
      <c r="H154" s="318"/>
      <c r="I154" s="319">
        <v>0</v>
      </c>
      <c r="J154" s="319">
        <v>0</v>
      </c>
      <c r="K154" s="319">
        <v>2.1791081781110059E-2</v>
      </c>
      <c r="L154" s="319">
        <v>2.1791081781110059E-2</v>
      </c>
      <c r="M154" s="318"/>
      <c r="N154" s="318"/>
      <c r="O154" s="320">
        <v>1.7781692472747983E-4</v>
      </c>
      <c r="P154" s="319">
        <v>1.7781692472747983E-4</v>
      </c>
      <c r="Q154" s="318"/>
      <c r="R154" s="318"/>
      <c r="S154" s="319">
        <v>0</v>
      </c>
      <c r="T154" s="319">
        <v>0</v>
      </c>
      <c r="U154" s="319">
        <v>1.6592753725065487E-4</v>
      </c>
      <c r="V154" s="319">
        <v>1.6592753725065487E-4</v>
      </c>
      <c r="W154" s="318"/>
      <c r="X154" s="318"/>
      <c r="Y154" s="319">
        <v>0</v>
      </c>
      <c r="Z154" s="319">
        <v>0</v>
      </c>
      <c r="AA154" s="318"/>
      <c r="AB154" s="318"/>
      <c r="AC154" s="319">
        <v>0</v>
      </c>
      <c r="AD154" s="319">
        <v>0</v>
      </c>
      <c r="AE154" s="321">
        <v>0</v>
      </c>
      <c r="AF154" s="321">
        <v>0</v>
      </c>
      <c r="AG154" s="370">
        <v>486</v>
      </c>
      <c r="AH154" s="370">
        <v>68</v>
      </c>
      <c r="AI154" s="321" t="str">
        <f>IF(K154&gt;'1d. STPIS MED Threshold'!$C$8,"Yes","NO")</f>
        <v>NO</v>
      </c>
      <c r="AJ154" s="323"/>
    </row>
    <row r="155" spans="1:36" x14ac:dyDescent="0.2">
      <c r="A155" s="307"/>
      <c r="B155" s="265">
        <v>41418</v>
      </c>
      <c r="C155" s="318"/>
      <c r="D155" s="318"/>
      <c r="E155" s="319">
        <v>1.1832439833640181E-2</v>
      </c>
      <c r="F155" s="319">
        <v>1.1832439833640181E-2</v>
      </c>
      <c r="G155" s="318"/>
      <c r="H155" s="318"/>
      <c r="I155" s="319">
        <v>5.0775789364233973E-3</v>
      </c>
      <c r="J155" s="319">
        <v>5.0775789364233973E-3</v>
      </c>
      <c r="K155" s="319">
        <v>1.1380789020973458E-2</v>
      </c>
      <c r="L155" s="319">
        <v>1.1380789020973458E-2</v>
      </c>
      <c r="M155" s="318"/>
      <c r="N155" s="318"/>
      <c r="O155" s="320">
        <v>1.1715386958767664E-4</v>
      </c>
      <c r="P155" s="319">
        <v>1.1715386958767664E-4</v>
      </c>
      <c r="Q155" s="318"/>
      <c r="R155" s="318"/>
      <c r="S155" s="319">
        <v>4.6212322515798834E-5</v>
      </c>
      <c r="T155" s="319">
        <v>4.6212322515798834E-5</v>
      </c>
      <c r="U155" s="319">
        <v>1.1241049916534124E-4</v>
      </c>
      <c r="V155" s="319">
        <v>1.1241049916534124E-4</v>
      </c>
      <c r="W155" s="318"/>
      <c r="X155" s="318"/>
      <c r="Y155" s="319">
        <v>0</v>
      </c>
      <c r="Z155" s="319">
        <v>0</v>
      </c>
      <c r="AA155" s="318"/>
      <c r="AB155" s="318"/>
      <c r="AC155" s="319">
        <v>0</v>
      </c>
      <c r="AD155" s="319">
        <v>0</v>
      </c>
      <c r="AE155" s="321">
        <v>0</v>
      </c>
      <c r="AF155" s="321">
        <v>0</v>
      </c>
      <c r="AG155" s="370">
        <v>547</v>
      </c>
      <c r="AH155" s="370">
        <v>125</v>
      </c>
      <c r="AI155" s="321" t="str">
        <f>IF(K155&gt;'1d. STPIS MED Threshold'!$C$8,"Yes","NO")</f>
        <v>NO</v>
      </c>
      <c r="AJ155" s="323"/>
    </row>
    <row r="156" spans="1:36" x14ac:dyDescent="0.2">
      <c r="A156" s="307"/>
      <c r="B156" s="265">
        <v>41419</v>
      </c>
      <c r="C156" s="318"/>
      <c r="D156" s="318"/>
      <c r="E156" s="319">
        <v>9.1265379342772759E-3</v>
      </c>
      <c r="F156" s="319">
        <v>9.1265379342772759E-3</v>
      </c>
      <c r="G156" s="318"/>
      <c r="H156" s="318"/>
      <c r="I156" s="319">
        <v>0</v>
      </c>
      <c r="J156" s="319">
        <v>0</v>
      </c>
      <c r="K156" s="319">
        <v>8.5163094873009059E-3</v>
      </c>
      <c r="L156" s="319">
        <v>8.5163094873009059E-3</v>
      </c>
      <c r="M156" s="318"/>
      <c r="N156" s="318"/>
      <c r="O156" s="320">
        <v>4.5215830673253953E-3</v>
      </c>
      <c r="P156" s="319">
        <v>4.5215830673253953E-3</v>
      </c>
      <c r="Q156" s="318"/>
      <c r="R156" s="318"/>
      <c r="S156" s="319">
        <v>0</v>
      </c>
      <c r="T156" s="319">
        <v>0</v>
      </c>
      <c r="U156" s="319">
        <v>4.219256091541326E-3</v>
      </c>
      <c r="V156" s="319">
        <v>4.219256091541326E-3</v>
      </c>
      <c r="W156" s="318"/>
      <c r="X156" s="318"/>
      <c r="Y156" s="319">
        <v>0</v>
      </c>
      <c r="Z156" s="319">
        <v>0</v>
      </c>
      <c r="AA156" s="318"/>
      <c r="AB156" s="318"/>
      <c r="AC156" s="319">
        <v>0</v>
      </c>
      <c r="AD156" s="319">
        <v>0</v>
      </c>
      <c r="AE156" s="321">
        <v>0</v>
      </c>
      <c r="AF156" s="321">
        <v>0</v>
      </c>
      <c r="AG156" s="370">
        <v>170</v>
      </c>
      <c r="AH156" s="370">
        <v>32</v>
      </c>
      <c r="AI156" s="321" t="str">
        <f>IF(K156&gt;'1d. STPIS MED Threshold'!$C$8,"Yes","NO")</f>
        <v>NO</v>
      </c>
      <c r="AJ156" s="323"/>
    </row>
    <row r="157" spans="1:36" x14ac:dyDescent="0.2">
      <c r="A157" s="307"/>
      <c r="B157" s="265">
        <v>41420</v>
      </c>
      <c r="C157" s="318"/>
      <c r="D157" s="318"/>
      <c r="E157" s="319">
        <v>2.0659615193578718E-2</v>
      </c>
      <c r="F157" s="319">
        <v>2.0659615193578718E-2</v>
      </c>
      <c r="G157" s="318"/>
      <c r="H157" s="318"/>
      <c r="I157" s="319">
        <v>0.22484374458449344</v>
      </c>
      <c r="J157" s="319">
        <v>0.22484374458449344</v>
      </c>
      <c r="K157" s="319">
        <v>3.431199521683747E-2</v>
      </c>
      <c r="L157" s="319">
        <v>3.431199521683747E-2</v>
      </c>
      <c r="M157" s="318"/>
      <c r="N157" s="318"/>
      <c r="O157" s="320">
        <v>2.2593014477012942E-4</v>
      </c>
      <c r="P157" s="319">
        <v>2.2593014477012942E-4</v>
      </c>
      <c r="Q157" s="318"/>
      <c r="R157" s="318"/>
      <c r="S157" s="319">
        <v>9.9356493408967492E-4</v>
      </c>
      <c r="T157" s="319">
        <v>9.9356493408967492E-4</v>
      </c>
      <c r="U157" s="319">
        <v>2.7725657202050765E-4</v>
      </c>
      <c r="V157" s="319">
        <v>2.7725657202050765E-4</v>
      </c>
      <c r="W157" s="318"/>
      <c r="X157" s="318"/>
      <c r="Y157" s="319">
        <v>0</v>
      </c>
      <c r="Z157" s="319">
        <v>0</v>
      </c>
      <c r="AA157" s="318"/>
      <c r="AB157" s="318"/>
      <c r="AC157" s="319">
        <v>0</v>
      </c>
      <c r="AD157" s="319">
        <v>0</v>
      </c>
      <c r="AE157" s="321">
        <v>0</v>
      </c>
      <c r="AF157" s="321">
        <v>0</v>
      </c>
      <c r="AG157" s="370">
        <v>172</v>
      </c>
      <c r="AH157" s="370">
        <v>32</v>
      </c>
      <c r="AI157" s="321" t="str">
        <f>IF(K157&gt;'1d. STPIS MED Threshold'!$C$8,"Yes","NO")</f>
        <v>NO</v>
      </c>
      <c r="AJ157" s="323"/>
    </row>
    <row r="158" spans="1:36" x14ac:dyDescent="0.2">
      <c r="A158" s="307"/>
      <c r="B158" s="265">
        <v>41421</v>
      </c>
      <c r="C158" s="318"/>
      <c r="D158" s="318"/>
      <c r="E158" s="319">
        <v>1.8749620524775159E-2</v>
      </c>
      <c r="F158" s="319">
        <v>1.8749620524775159E-2</v>
      </c>
      <c r="G158" s="318"/>
      <c r="H158" s="318"/>
      <c r="I158" s="319">
        <v>1.9420728537264461E-3</v>
      </c>
      <c r="J158" s="319">
        <v>1.9420728537264461E-3</v>
      </c>
      <c r="K158" s="319">
        <v>1.7625816100069445E-2</v>
      </c>
      <c r="L158" s="319">
        <v>1.7625816100069445E-2</v>
      </c>
      <c r="M158" s="318"/>
      <c r="N158" s="318"/>
      <c r="O158" s="320">
        <v>1.2369369130716965E-4</v>
      </c>
      <c r="P158" s="319">
        <v>1.2369369130716965E-4</v>
      </c>
      <c r="Q158" s="318"/>
      <c r="R158" s="318"/>
      <c r="S158" s="319">
        <v>2.3106161257899417E-5</v>
      </c>
      <c r="T158" s="319">
        <v>2.3106161257899417E-5</v>
      </c>
      <c r="U158" s="319">
        <v>1.169680991177568E-4</v>
      </c>
      <c r="V158" s="319">
        <v>1.169680991177568E-4</v>
      </c>
      <c r="W158" s="318"/>
      <c r="X158" s="318"/>
      <c r="Y158" s="319">
        <v>3.9570060530603052E-3</v>
      </c>
      <c r="Z158" s="319">
        <v>3.9570060530603052E-3</v>
      </c>
      <c r="AA158" s="318"/>
      <c r="AB158" s="318"/>
      <c r="AC158" s="319">
        <v>0</v>
      </c>
      <c r="AD158" s="319">
        <v>0</v>
      </c>
      <c r="AE158" s="321">
        <v>3.692428436024815E-3</v>
      </c>
      <c r="AF158" s="321">
        <v>3.692428436024815E-3</v>
      </c>
      <c r="AG158" s="370">
        <v>472</v>
      </c>
      <c r="AH158" s="370">
        <v>70</v>
      </c>
      <c r="AI158" s="321" t="str">
        <f>IF(K158&gt;'1d. STPIS MED Threshold'!$C$8,"Yes","NO")</f>
        <v>NO</v>
      </c>
      <c r="AJ158" s="323"/>
    </row>
    <row r="159" spans="1:36" x14ac:dyDescent="0.2">
      <c r="A159" s="307"/>
      <c r="B159" s="265">
        <v>41422</v>
      </c>
      <c r="C159" s="318"/>
      <c r="D159" s="318"/>
      <c r="E159" s="319">
        <v>1.3730733022953948E-2</v>
      </c>
      <c r="F159" s="319">
        <v>1.3730733022953948E-2</v>
      </c>
      <c r="G159" s="318"/>
      <c r="H159" s="318"/>
      <c r="I159" s="319">
        <v>2.0032658248321913E-2</v>
      </c>
      <c r="J159" s="319">
        <v>2.0032658248321913E-2</v>
      </c>
      <c r="K159" s="319">
        <v>1.4152099161015372E-2</v>
      </c>
      <c r="L159" s="319">
        <v>1.4152099161015372E-2</v>
      </c>
      <c r="M159" s="318"/>
      <c r="N159" s="318"/>
      <c r="O159" s="320">
        <v>2.2790036954131843E-4</v>
      </c>
      <c r="P159" s="319">
        <v>2.2790036954131843E-4</v>
      </c>
      <c r="Q159" s="318"/>
      <c r="R159" s="318"/>
      <c r="S159" s="319">
        <v>1.3863696754739651E-4</v>
      </c>
      <c r="T159" s="319">
        <v>1.3863696754739651E-4</v>
      </c>
      <c r="U159" s="319">
        <v>2.2193194344559191E-4</v>
      </c>
      <c r="V159" s="319">
        <v>2.2193194344559191E-4</v>
      </c>
      <c r="W159" s="318"/>
      <c r="X159" s="318"/>
      <c r="Y159" s="319">
        <v>1.7632683876607636E-3</v>
      </c>
      <c r="Z159" s="319">
        <v>1.7632683876607636E-3</v>
      </c>
      <c r="AA159" s="318"/>
      <c r="AB159" s="318"/>
      <c r="AC159" s="319">
        <v>0</v>
      </c>
      <c r="AD159" s="319">
        <v>0</v>
      </c>
      <c r="AE159" s="321">
        <v>1.6453708302788402E-3</v>
      </c>
      <c r="AF159" s="321">
        <v>1.6453708302788402E-3</v>
      </c>
      <c r="AG159" s="370">
        <v>454</v>
      </c>
      <c r="AH159" s="370">
        <v>102</v>
      </c>
      <c r="AI159" s="321" t="str">
        <f>IF(K159&gt;'1d. STPIS MED Threshold'!$C$8,"Yes","NO")</f>
        <v>NO</v>
      </c>
      <c r="AJ159" s="323"/>
    </row>
    <row r="160" spans="1:36" x14ac:dyDescent="0.2">
      <c r="A160" s="307"/>
      <c r="B160" s="265">
        <v>41423</v>
      </c>
      <c r="C160" s="318"/>
      <c r="D160" s="318"/>
      <c r="E160" s="319">
        <v>3.0479674896356244E-2</v>
      </c>
      <c r="F160" s="319">
        <v>3.0479674896356244E-2</v>
      </c>
      <c r="G160" s="318"/>
      <c r="H160" s="318"/>
      <c r="I160" s="319">
        <v>1.6086893030026458E-2</v>
      </c>
      <c r="J160" s="319">
        <v>1.6086893030026458E-2</v>
      </c>
      <c r="K160" s="319">
        <v>2.9517329153730936E-2</v>
      </c>
      <c r="L160" s="319">
        <v>2.9517329153730936E-2</v>
      </c>
      <c r="M160" s="318"/>
      <c r="N160" s="318"/>
      <c r="O160" s="320">
        <v>2.0978754685492521E-4</v>
      </c>
      <c r="P160" s="319">
        <v>2.0978754685492521E-4</v>
      </c>
      <c r="Q160" s="318"/>
      <c r="R160" s="318"/>
      <c r="S160" s="319">
        <v>4.6212322515798834E-5</v>
      </c>
      <c r="T160" s="319">
        <v>4.6212322515798834E-5</v>
      </c>
      <c r="U160" s="319">
        <v>1.9885040334759581E-4</v>
      </c>
      <c r="V160" s="319">
        <v>1.9885040334759581E-4</v>
      </c>
      <c r="W160" s="318"/>
      <c r="X160" s="318"/>
      <c r="Y160" s="319">
        <v>3.3758725281129551E-3</v>
      </c>
      <c r="Z160" s="319">
        <v>3.3758725281129551E-3</v>
      </c>
      <c r="AA160" s="318"/>
      <c r="AB160" s="318"/>
      <c r="AC160" s="319">
        <v>0</v>
      </c>
      <c r="AD160" s="319">
        <v>0</v>
      </c>
      <c r="AE160" s="321">
        <v>3.1501512891441833E-3</v>
      </c>
      <c r="AF160" s="321">
        <v>3.1501512891441833E-3</v>
      </c>
      <c r="AG160" s="370">
        <v>529</v>
      </c>
      <c r="AH160" s="370">
        <v>160</v>
      </c>
      <c r="AI160" s="321" t="str">
        <f>IF(K160&gt;'1d. STPIS MED Threshold'!$C$8,"Yes","NO")</f>
        <v>NO</v>
      </c>
      <c r="AJ160" s="323"/>
    </row>
    <row r="161" spans="1:36" x14ac:dyDescent="0.2">
      <c r="A161" s="307"/>
      <c r="B161" s="265">
        <v>41424</v>
      </c>
      <c r="C161" s="318"/>
      <c r="D161" s="318"/>
      <c r="E161" s="319">
        <v>7.4220592325726174E-3</v>
      </c>
      <c r="F161" s="319">
        <v>7.4220592325726174E-3</v>
      </c>
      <c r="G161" s="318"/>
      <c r="H161" s="318"/>
      <c r="I161" s="319">
        <v>3.034608408332082E-3</v>
      </c>
      <c r="J161" s="319">
        <v>3.034608408332082E-3</v>
      </c>
      <c r="K161" s="319">
        <v>7.1287007518494984E-3</v>
      </c>
      <c r="L161" s="319">
        <v>7.1287007518494984E-3</v>
      </c>
      <c r="M161" s="318"/>
      <c r="N161" s="318"/>
      <c r="O161" s="320">
        <v>1.3576338759453766E-4</v>
      </c>
      <c r="P161" s="319">
        <v>1.3576338759453766E-4</v>
      </c>
      <c r="Q161" s="318"/>
      <c r="R161" s="318"/>
      <c r="S161" s="319">
        <v>2.3106161257899417E-5</v>
      </c>
      <c r="T161" s="319">
        <v>2.3106161257899417E-5</v>
      </c>
      <c r="U161" s="319">
        <v>1.282307783222007E-4</v>
      </c>
      <c r="V161" s="319">
        <v>1.282307783222007E-4</v>
      </c>
      <c r="W161" s="318"/>
      <c r="X161" s="318"/>
      <c r="Y161" s="319">
        <v>0</v>
      </c>
      <c r="Z161" s="319">
        <v>0</v>
      </c>
      <c r="AA161" s="318"/>
      <c r="AB161" s="318"/>
      <c r="AC161" s="319">
        <v>0</v>
      </c>
      <c r="AD161" s="319">
        <v>0</v>
      </c>
      <c r="AE161" s="321">
        <v>0</v>
      </c>
      <c r="AF161" s="321">
        <v>0</v>
      </c>
      <c r="AG161" s="370">
        <v>554</v>
      </c>
      <c r="AH161" s="370">
        <v>72</v>
      </c>
      <c r="AI161" s="321" t="str">
        <f>IF(K161&gt;'1d. STPIS MED Threshold'!$C$8,"Yes","NO")</f>
        <v>NO</v>
      </c>
      <c r="AJ161" s="323"/>
    </row>
    <row r="162" spans="1:36" x14ac:dyDescent="0.2">
      <c r="A162" s="307"/>
      <c r="B162" s="265">
        <v>41425</v>
      </c>
      <c r="C162" s="318"/>
      <c r="D162" s="318"/>
      <c r="E162" s="319">
        <v>0.3029107266321408</v>
      </c>
      <c r="F162" s="319">
        <v>0.3029107266321408</v>
      </c>
      <c r="G162" s="318"/>
      <c r="H162" s="318"/>
      <c r="I162" s="319">
        <v>1.0800591517728202E-2</v>
      </c>
      <c r="J162" s="319">
        <v>1.0800591517728202E-2</v>
      </c>
      <c r="K162" s="319">
        <v>0.28337934294858175</v>
      </c>
      <c r="L162" s="319">
        <v>0.28337934294858175</v>
      </c>
      <c r="M162" s="318"/>
      <c r="N162" s="318"/>
      <c r="O162" s="320">
        <v>5.3878859322640032E-3</v>
      </c>
      <c r="P162" s="319">
        <v>5.3878859322640032E-3</v>
      </c>
      <c r="Q162" s="318"/>
      <c r="R162" s="318"/>
      <c r="S162" s="319">
        <v>4.6212322515798834E-5</v>
      </c>
      <c r="T162" s="319">
        <v>4.6212322515798834E-5</v>
      </c>
      <c r="U162" s="319">
        <v>5.0307251759503947E-3</v>
      </c>
      <c r="V162" s="319">
        <v>5.0307251759503947E-3</v>
      </c>
      <c r="W162" s="318"/>
      <c r="X162" s="318"/>
      <c r="Y162" s="319">
        <v>9.3908528589782651E-3</v>
      </c>
      <c r="Z162" s="319">
        <v>9.3908528589782651E-3</v>
      </c>
      <c r="AA162" s="318"/>
      <c r="AB162" s="318"/>
      <c r="AC162" s="319">
        <v>0</v>
      </c>
      <c r="AD162" s="319">
        <v>0</v>
      </c>
      <c r="AE162" s="321">
        <v>8.762951501729184E-3</v>
      </c>
      <c r="AF162" s="321">
        <v>8.762951501729184E-3</v>
      </c>
      <c r="AG162" s="370">
        <v>809</v>
      </c>
      <c r="AH162" s="370">
        <v>178</v>
      </c>
      <c r="AI162" s="321" t="str">
        <f>IF(K162&gt;'1d. STPIS MED Threshold'!$C$8,"Yes","NO")</f>
        <v>NO</v>
      </c>
      <c r="AJ162" s="323"/>
    </row>
    <row r="163" spans="1:36" x14ac:dyDescent="0.2">
      <c r="A163" s="307"/>
      <c r="B163" s="265">
        <v>41426</v>
      </c>
      <c r="C163" s="318"/>
      <c r="D163" s="318"/>
      <c r="E163" s="319">
        <v>0.3981087189896555</v>
      </c>
      <c r="F163" s="319">
        <v>0.3981087189896555</v>
      </c>
      <c r="G163" s="318"/>
      <c r="H163" s="318"/>
      <c r="I163" s="319">
        <v>1.7483665099298728E-2</v>
      </c>
      <c r="J163" s="319">
        <v>1.7483665099298728E-2</v>
      </c>
      <c r="K163" s="319">
        <v>0.3726589551045506</v>
      </c>
      <c r="L163" s="319">
        <v>0.3726589551045506</v>
      </c>
      <c r="M163" s="318"/>
      <c r="N163" s="318"/>
      <c r="O163" s="320">
        <v>6.1409257076252667E-3</v>
      </c>
      <c r="P163" s="319">
        <v>6.1409257076252667E-3</v>
      </c>
      <c r="Q163" s="318"/>
      <c r="R163" s="318"/>
      <c r="S163" s="319">
        <v>9.2424645031597669E-5</v>
      </c>
      <c r="T163" s="319">
        <v>9.2424645031597669E-5</v>
      </c>
      <c r="U163" s="319">
        <v>5.7365042899375149E-3</v>
      </c>
      <c r="V163" s="319">
        <v>5.7365042899375149E-3</v>
      </c>
      <c r="W163" s="318"/>
      <c r="X163" s="318"/>
      <c r="Y163" s="319">
        <v>1.435449476152002E-3</v>
      </c>
      <c r="Z163" s="319">
        <v>1.435449476152002E-3</v>
      </c>
      <c r="AA163" s="318"/>
      <c r="AB163" s="318"/>
      <c r="AC163" s="319">
        <v>0</v>
      </c>
      <c r="AD163" s="319">
        <v>0</v>
      </c>
      <c r="AE163" s="321">
        <v>1.339470901269253E-3</v>
      </c>
      <c r="AF163" s="321">
        <v>1.339470901269253E-3</v>
      </c>
      <c r="AG163" s="370">
        <v>949</v>
      </c>
      <c r="AH163" s="370">
        <v>545</v>
      </c>
      <c r="AI163" s="321" t="str">
        <f>IF(K163&gt;'1d. STPIS MED Threshold'!$C$8,"Yes","NO")</f>
        <v>NO</v>
      </c>
      <c r="AJ163" s="323"/>
    </row>
    <row r="164" spans="1:36" x14ac:dyDescent="0.2">
      <c r="A164" s="307"/>
      <c r="B164" s="265">
        <v>41427</v>
      </c>
      <c r="C164" s="318"/>
      <c r="D164" s="318"/>
      <c r="E164" s="319">
        <v>0.3836332915005497</v>
      </c>
      <c r="F164" s="319">
        <v>0.3836332915005497</v>
      </c>
      <c r="G164" s="318"/>
      <c r="H164" s="318"/>
      <c r="I164" s="319">
        <v>0</v>
      </c>
      <c r="J164" s="319">
        <v>0</v>
      </c>
      <c r="K164" s="319">
        <v>0.35798238757984491</v>
      </c>
      <c r="L164" s="319">
        <v>0.35798238757984491</v>
      </c>
      <c r="M164" s="318"/>
      <c r="N164" s="318"/>
      <c r="O164" s="320">
        <v>1.9103895415833324E-3</v>
      </c>
      <c r="P164" s="319">
        <v>1.9103895415833324E-3</v>
      </c>
      <c r="Q164" s="318"/>
      <c r="R164" s="318"/>
      <c r="S164" s="319">
        <v>0</v>
      </c>
      <c r="T164" s="319">
        <v>0</v>
      </c>
      <c r="U164" s="319">
        <v>1.7826550105404157E-3</v>
      </c>
      <c r="V164" s="319">
        <v>1.7826550105404157E-3</v>
      </c>
      <c r="W164" s="318"/>
      <c r="X164" s="318"/>
      <c r="Y164" s="319">
        <v>0</v>
      </c>
      <c r="Z164" s="319">
        <v>0</v>
      </c>
      <c r="AA164" s="318"/>
      <c r="AB164" s="318"/>
      <c r="AC164" s="319">
        <v>0</v>
      </c>
      <c r="AD164" s="319">
        <v>0</v>
      </c>
      <c r="AE164" s="321">
        <v>0</v>
      </c>
      <c r="AF164" s="321">
        <v>0</v>
      </c>
      <c r="AG164" s="370">
        <v>353</v>
      </c>
      <c r="AH164" s="370">
        <v>74</v>
      </c>
      <c r="AI164" s="321" t="str">
        <f>IF(K164&gt;'1d. STPIS MED Threshold'!$C$8,"Yes","NO")</f>
        <v>NO</v>
      </c>
      <c r="AJ164" s="323"/>
    </row>
    <row r="165" spans="1:36" x14ac:dyDescent="0.2">
      <c r="A165" s="307"/>
      <c r="B165" s="265">
        <v>41428</v>
      </c>
      <c r="C165" s="318"/>
      <c r="D165" s="318"/>
      <c r="E165" s="319">
        <v>1.4734168498920517E-2</v>
      </c>
      <c r="F165" s="319">
        <v>1.4734168498920517E-2</v>
      </c>
      <c r="G165" s="318"/>
      <c r="H165" s="318"/>
      <c r="I165" s="319">
        <v>0</v>
      </c>
      <c r="J165" s="319">
        <v>0</v>
      </c>
      <c r="K165" s="319">
        <v>1.3748996594159629E-2</v>
      </c>
      <c r="L165" s="319">
        <v>1.3748996594159629E-2</v>
      </c>
      <c r="M165" s="318"/>
      <c r="N165" s="318"/>
      <c r="O165" s="320">
        <v>2.2419171114849203E-4</v>
      </c>
      <c r="P165" s="319">
        <v>2.2419171114849203E-4</v>
      </c>
      <c r="Q165" s="318"/>
      <c r="R165" s="318"/>
      <c r="S165" s="319">
        <v>0</v>
      </c>
      <c r="T165" s="319">
        <v>0</v>
      </c>
      <c r="U165" s="319">
        <v>2.0920156256155656E-4</v>
      </c>
      <c r="V165" s="319">
        <v>2.0920156256155656E-4</v>
      </c>
      <c r="W165" s="318"/>
      <c r="X165" s="318"/>
      <c r="Y165" s="319">
        <v>0</v>
      </c>
      <c r="Z165" s="319">
        <v>0</v>
      </c>
      <c r="AA165" s="318"/>
      <c r="AB165" s="318"/>
      <c r="AC165" s="319">
        <v>0</v>
      </c>
      <c r="AD165" s="319">
        <v>0</v>
      </c>
      <c r="AE165" s="321">
        <v>0</v>
      </c>
      <c r="AF165" s="321">
        <v>0</v>
      </c>
      <c r="AG165" s="370">
        <v>534</v>
      </c>
      <c r="AH165" s="370">
        <v>196</v>
      </c>
      <c r="AI165" s="321" t="str">
        <f>IF(K165&gt;'1d. STPIS MED Threshold'!$C$8,"Yes","NO")</f>
        <v>NO</v>
      </c>
      <c r="AJ165" s="323"/>
    </row>
    <row r="166" spans="1:36" x14ac:dyDescent="0.2">
      <c r="A166" s="307"/>
      <c r="B166" s="265">
        <v>41429</v>
      </c>
      <c r="C166" s="318"/>
      <c r="D166" s="318"/>
      <c r="E166" s="319">
        <v>9.099762082941493E-3</v>
      </c>
      <c r="F166" s="319">
        <v>9.099762082941493E-3</v>
      </c>
      <c r="G166" s="318"/>
      <c r="H166" s="318"/>
      <c r="I166" s="319">
        <v>3.5128528021997063E-2</v>
      </c>
      <c r="J166" s="319">
        <v>3.5128528021997063E-2</v>
      </c>
      <c r="K166" s="319">
        <v>1.0840125573465803E-2</v>
      </c>
      <c r="L166" s="319">
        <v>1.0840125573465803E-2</v>
      </c>
      <c r="M166" s="318"/>
      <c r="N166" s="318"/>
      <c r="O166" s="320">
        <v>6.622604272904277E-5</v>
      </c>
      <c r="P166" s="319">
        <v>6.622604272904277E-5</v>
      </c>
      <c r="Q166" s="318"/>
      <c r="R166" s="318"/>
      <c r="S166" s="319">
        <v>5.1850225862726295E-4</v>
      </c>
      <c r="T166" s="319">
        <v>5.1850225862726295E-4</v>
      </c>
      <c r="U166" s="319">
        <v>9.6466624077568805E-5</v>
      </c>
      <c r="V166" s="319">
        <v>9.6466624077568805E-5</v>
      </c>
      <c r="W166" s="318"/>
      <c r="X166" s="318"/>
      <c r="Y166" s="319">
        <v>4.7235724976489755E-3</v>
      </c>
      <c r="Z166" s="319">
        <v>4.7235724976489755E-3</v>
      </c>
      <c r="AA166" s="318"/>
      <c r="AB166" s="318"/>
      <c r="AC166" s="319">
        <v>0</v>
      </c>
      <c r="AD166" s="319">
        <v>0</v>
      </c>
      <c r="AE166" s="321">
        <v>4.4077398861835969E-3</v>
      </c>
      <c r="AF166" s="321">
        <v>4.4077398861835969E-3</v>
      </c>
      <c r="AG166" s="370">
        <v>550</v>
      </c>
      <c r="AH166" s="370">
        <v>203</v>
      </c>
      <c r="AI166" s="321" t="str">
        <f>IF(K166&gt;'1d. STPIS MED Threshold'!$C$8,"Yes","NO")</f>
        <v>NO</v>
      </c>
      <c r="AJ166" s="323"/>
    </row>
    <row r="167" spans="1:36" x14ac:dyDescent="0.2">
      <c r="A167" s="307"/>
      <c r="B167" s="265">
        <v>41430</v>
      </c>
      <c r="C167" s="318"/>
      <c r="D167" s="318"/>
      <c r="E167" s="319">
        <v>0.51363849783693705</v>
      </c>
      <c r="F167" s="319">
        <v>0.51363849783693705</v>
      </c>
      <c r="G167" s="318"/>
      <c r="H167" s="318"/>
      <c r="I167" s="319">
        <v>0.98169404703195806</v>
      </c>
      <c r="J167" s="319">
        <v>0.98169404703195806</v>
      </c>
      <c r="K167" s="319">
        <v>0.54493413402897217</v>
      </c>
      <c r="L167" s="319">
        <v>0.54493413402897217</v>
      </c>
      <c r="M167" s="318"/>
      <c r="N167" s="318"/>
      <c r="O167" s="320">
        <v>3.5417821752167095E-2</v>
      </c>
      <c r="P167" s="319">
        <v>3.5417821752167095E-2</v>
      </c>
      <c r="Q167" s="318"/>
      <c r="R167" s="318"/>
      <c r="S167" s="319">
        <v>6.7814711791422802E-2</v>
      </c>
      <c r="T167" s="319">
        <v>6.7814711791422802E-2</v>
      </c>
      <c r="U167" s="319">
        <v>3.7583977641496097E-2</v>
      </c>
      <c r="V167" s="319">
        <v>3.7583977641496097E-2</v>
      </c>
      <c r="W167" s="318"/>
      <c r="X167" s="318"/>
      <c r="Y167" s="319">
        <v>4.9669532046782075E-6</v>
      </c>
      <c r="Z167" s="319">
        <v>4.9669532046782075E-6</v>
      </c>
      <c r="AA167" s="318"/>
      <c r="AB167" s="318"/>
      <c r="AC167" s="319">
        <v>0</v>
      </c>
      <c r="AD167" s="319">
        <v>0</v>
      </c>
      <c r="AE167" s="321">
        <v>4.6348474092361693E-6</v>
      </c>
      <c r="AF167" s="321">
        <v>4.6348474092361693E-6</v>
      </c>
      <c r="AG167" s="370">
        <v>1534</v>
      </c>
      <c r="AH167" s="370">
        <v>232</v>
      </c>
      <c r="AI167" s="321" t="str">
        <f>IF(K167&gt;'1d. STPIS MED Threshold'!$C$8,"Yes","NO")</f>
        <v>NO</v>
      </c>
      <c r="AJ167" s="323"/>
    </row>
    <row r="168" spans="1:36" x14ac:dyDescent="0.2">
      <c r="A168" s="307"/>
      <c r="B168" s="265">
        <v>41431</v>
      </c>
      <c r="C168" s="318"/>
      <c r="D168" s="318"/>
      <c r="E168" s="319">
        <v>4.6385548152955668E-3</v>
      </c>
      <c r="F168" s="319">
        <v>4.6385548152955668E-3</v>
      </c>
      <c r="G168" s="318"/>
      <c r="H168" s="318"/>
      <c r="I168" s="319">
        <v>0.28559215314763681</v>
      </c>
      <c r="J168" s="319">
        <v>0.28559215314763681</v>
      </c>
      <c r="K168" s="319">
        <v>2.3423978074081857E-2</v>
      </c>
      <c r="L168" s="319">
        <v>2.3423978074081857E-2</v>
      </c>
      <c r="M168" s="318"/>
      <c r="N168" s="318"/>
      <c r="O168" s="320">
        <v>2.4834766023391037E-5</v>
      </c>
      <c r="P168" s="319">
        <v>2.4834766023391037E-5</v>
      </c>
      <c r="Q168" s="318"/>
      <c r="R168" s="318"/>
      <c r="S168" s="319">
        <v>6.9318483773698255E-4</v>
      </c>
      <c r="T168" s="319">
        <v>6.9318483773698255E-4</v>
      </c>
      <c r="U168" s="319">
        <v>6.9522711138542546E-5</v>
      </c>
      <c r="V168" s="319">
        <v>6.9522711138542546E-5</v>
      </c>
      <c r="W168" s="318"/>
      <c r="X168" s="318"/>
      <c r="Y168" s="319">
        <v>1.6556510682260693E-6</v>
      </c>
      <c r="Z168" s="319">
        <v>1.6556510682260693E-6</v>
      </c>
      <c r="AA168" s="318"/>
      <c r="AB168" s="318"/>
      <c r="AC168" s="319">
        <v>0</v>
      </c>
      <c r="AD168" s="319">
        <v>0</v>
      </c>
      <c r="AE168" s="321">
        <v>1.5449491364120565E-6</v>
      </c>
      <c r="AF168" s="321">
        <v>1.5449491364120565E-6</v>
      </c>
      <c r="AG168" s="370">
        <v>401</v>
      </c>
      <c r="AH168" s="370">
        <v>76</v>
      </c>
      <c r="AI168" s="321" t="str">
        <f>IF(K168&gt;'1d. STPIS MED Threshold'!$C$8,"Yes","NO")</f>
        <v>NO</v>
      </c>
      <c r="AJ168" s="323"/>
    </row>
    <row r="169" spans="1:36" x14ac:dyDescent="0.2">
      <c r="A169" s="307"/>
      <c r="B169" s="265">
        <v>41432</v>
      </c>
      <c r="C169" s="318"/>
      <c r="D169" s="318"/>
      <c r="E169" s="319">
        <v>5.7526320216161803E-2</v>
      </c>
      <c r="F169" s="319">
        <v>5.7526320216161803E-2</v>
      </c>
      <c r="G169" s="318"/>
      <c r="H169" s="318"/>
      <c r="I169" s="319">
        <v>1.0222937486280717E-2</v>
      </c>
      <c r="J169" s="319">
        <v>1.0222937486280717E-2</v>
      </c>
      <c r="K169" s="319">
        <v>5.4363470295649183E-2</v>
      </c>
      <c r="L169" s="319">
        <v>5.4363470295649183E-2</v>
      </c>
      <c r="M169" s="318"/>
      <c r="N169" s="318"/>
      <c r="O169" s="320">
        <v>4.2651227168571769E-4</v>
      </c>
      <c r="P169" s="319">
        <v>4.2651227168571769E-4</v>
      </c>
      <c r="Q169" s="318"/>
      <c r="R169" s="318"/>
      <c r="S169" s="319">
        <v>9.2424645031597669E-5</v>
      </c>
      <c r="T169" s="319">
        <v>9.2424645031597669E-5</v>
      </c>
      <c r="U169" s="319">
        <v>4.041741435767581E-4</v>
      </c>
      <c r="V169" s="319">
        <v>4.041741435767581E-4</v>
      </c>
      <c r="W169" s="318"/>
      <c r="X169" s="318"/>
      <c r="Y169" s="319">
        <v>8.1309023960582268E-3</v>
      </c>
      <c r="Z169" s="319">
        <v>8.1309023960582268E-3</v>
      </c>
      <c r="AA169" s="318"/>
      <c r="AB169" s="318"/>
      <c r="AC169" s="319">
        <v>0</v>
      </c>
      <c r="AD169" s="319">
        <v>0</v>
      </c>
      <c r="AE169" s="321">
        <v>7.5872452089196093E-3</v>
      </c>
      <c r="AF169" s="321">
        <v>7.5872452089196093E-3</v>
      </c>
      <c r="AG169" s="370">
        <v>489</v>
      </c>
      <c r="AH169" s="370">
        <v>145</v>
      </c>
      <c r="AI169" s="321" t="str">
        <f>IF(K169&gt;'1d. STPIS MED Threshold'!$C$8,"Yes","NO")</f>
        <v>NO</v>
      </c>
      <c r="AJ169" s="323"/>
    </row>
    <row r="170" spans="1:36" x14ac:dyDescent="0.2">
      <c r="A170" s="307"/>
      <c r="B170" s="265">
        <v>41433</v>
      </c>
      <c r="C170" s="318"/>
      <c r="D170" s="318"/>
      <c r="E170" s="319">
        <v>4.933361369024755E-3</v>
      </c>
      <c r="F170" s="319">
        <v>4.933361369024755E-3</v>
      </c>
      <c r="G170" s="318"/>
      <c r="H170" s="318"/>
      <c r="I170" s="319">
        <v>1.044090483727486E-2</v>
      </c>
      <c r="J170" s="319">
        <v>1.044090483727486E-2</v>
      </c>
      <c r="K170" s="319">
        <v>5.3016126951560437E-3</v>
      </c>
      <c r="L170" s="319">
        <v>5.3016126951560437E-3</v>
      </c>
      <c r="M170" s="318"/>
      <c r="N170" s="318"/>
      <c r="O170" s="320">
        <v>4.867614140584643E-5</v>
      </c>
      <c r="P170" s="319">
        <v>4.867614140584643E-5</v>
      </c>
      <c r="Q170" s="318"/>
      <c r="R170" s="318"/>
      <c r="S170" s="319">
        <v>1.3863696754739651E-4</v>
      </c>
      <c r="T170" s="319">
        <v>1.3863696754739651E-4</v>
      </c>
      <c r="U170" s="319">
        <v>5.4691199428986795E-5</v>
      </c>
      <c r="V170" s="319">
        <v>5.4691199428986795E-5</v>
      </c>
      <c r="W170" s="318"/>
      <c r="X170" s="318"/>
      <c r="Y170" s="319">
        <v>0</v>
      </c>
      <c r="Z170" s="319">
        <v>0</v>
      </c>
      <c r="AA170" s="318"/>
      <c r="AB170" s="318"/>
      <c r="AC170" s="319">
        <v>3.907251868710792E-2</v>
      </c>
      <c r="AD170" s="319">
        <v>3.907251868710792E-2</v>
      </c>
      <c r="AE170" s="321">
        <v>2.6125089896727877E-3</v>
      </c>
      <c r="AF170" s="321">
        <v>2.6125089896727877E-3</v>
      </c>
      <c r="AG170" s="370">
        <v>231</v>
      </c>
      <c r="AH170" s="370">
        <v>80</v>
      </c>
      <c r="AI170" s="321" t="str">
        <f>IF(K170&gt;'1d. STPIS MED Threshold'!$C$8,"Yes","NO")</f>
        <v>NO</v>
      </c>
      <c r="AJ170" s="323"/>
    </row>
    <row r="171" spans="1:36" x14ac:dyDescent="0.2">
      <c r="A171" s="307"/>
      <c r="B171" s="265">
        <v>41434</v>
      </c>
      <c r="C171" s="318"/>
      <c r="D171" s="318"/>
      <c r="E171" s="319">
        <v>6.0246038026993739E-3</v>
      </c>
      <c r="F171" s="319">
        <v>6.0246038026993739E-3</v>
      </c>
      <c r="G171" s="318"/>
      <c r="H171" s="318"/>
      <c r="I171" s="319">
        <v>4.6974848943470773E-3</v>
      </c>
      <c r="J171" s="319">
        <v>4.6974848943470773E-3</v>
      </c>
      <c r="K171" s="319">
        <v>5.9358685433678806E-3</v>
      </c>
      <c r="L171" s="319">
        <v>5.9358685433678806E-3</v>
      </c>
      <c r="M171" s="318"/>
      <c r="N171" s="318"/>
      <c r="O171" s="320">
        <v>6.9007536523662559E-5</v>
      </c>
      <c r="P171" s="319">
        <v>6.9007536523662559E-5</v>
      </c>
      <c r="Q171" s="318"/>
      <c r="R171" s="318"/>
      <c r="S171" s="319">
        <v>9.2424645031597669E-5</v>
      </c>
      <c r="T171" s="319">
        <v>9.2424645031597669E-5</v>
      </c>
      <c r="U171" s="319">
        <v>7.0573276551302736E-5</v>
      </c>
      <c r="V171" s="319">
        <v>7.0573276551302736E-5</v>
      </c>
      <c r="W171" s="318"/>
      <c r="X171" s="318"/>
      <c r="Y171" s="319">
        <v>0</v>
      </c>
      <c r="Z171" s="319">
        <v>0</v>
      </c>
      <c r="AA171" s="318"/>
      <c r="AB171" s="318"/>
      <c r="AC171" s="319">
        <v>0</v>
      </c>
      <c r="AD171" s="319">
        <v>0</v>
      </c>
      <c r="AE171" s="321">
        <v>0</v>
      </c>
      <c r="AF171" s="321">
        <v>0</v>
      </c>
      <c r="AG171" s="370">
        <v>159</v>
      </c>
      <c r="AH171" s="370">
        <v>21</v>
      </c>
      <c r="AI171" s="321" t="str">
        <f>IF(K171&gt;'1d. STPIS MED Threshold'!$C$8,"Yes","NO")</f>
        <v>NO</v>
      </c>
      <c r="AJ171" s="323"/>
    </row>
    <row r="172" spans="1:36" x14ac:dyDescent="0.2">
      <c r="A172" s="307"/>
      <c r="B172" s="265">
        <v>41435</v>
      </c>
      <c r="C172" s="318"/>
      <c r="D172" s="318"/>
      <c r="E172" s="319">
        <v>2.1202818911508761E-3</v>
      </c>
      <c r="F172" s="319">
        <v>2.1202818911508761E-3</v>
      </c>
      <c r="G172" s="318"/>
      <c r="H172" s="318"/>
      <c r="I172" s="319">
        <v>0</v>
      </c>
      <c r="J172" s="319">
        <v>0</v>
      </c>
      <c r="K172" s="319">
        <v>1.9785133108955219E-3</v>
      </c>
      <c r="L172" s="319">
        <v>1.9785133108955219E-3</v>
      </c>
      <c r="M172" s="318"/>
      <c r="N172" s="318"/>
      <c r="O172" s="320">
        <v>1.6556510682260692E-5</v>
      </c>
      <c r="P172" s="319">
        <v>1.6556510682260692E-5</v>
      </c>
      <c r="Q172" s="318"/>
      <c r="R172" s="318"/>
      <c r="S172" s="319">
        <v>0</v>
      </c>
      <c r="T172" s="319">
        <v>0</v>
      </c>
      <c r="U172" s="319">
        <v>1.5449491364120565E-5</v>
      </c>
      <c r="V172" s="319">
        <v>1.5449491364120565E-5</v>
      </c>
      <c r="W172" s="318"/>
      <c r="X172" s="318"/>
      <c r="Y172" s="319">
        <v>0</v>
      </c>
      <c r="Z172" s="319">
        <v>0</v>
      </c>
      <c r="AA172" s="318"/>
      <c r="AB172" s="318"/>
      <c r="AC172" s="319">
        <v>0</v>
      </c>
      <c r="AD172" s="319">
        <v>0</v>
      </c>
      <c r="AE172" s="321">
        <v>0</v>
      </c>
      <c r="AF172" s="321">
        <v>0</v>
      </c>
      <c r="AG172" s="370">
        <v>123</v>
      </c>
      <c r="AH172" s="370">
        <v>17</v>
      </c>
      <c r="AI172" s="321" t="str">
        <f>IF(K172&gt;'1d. STPIS MED Threshold'!$C$8,"Yes","NO")</f>
        <v>NO</v>
      </c>
      <c r="AJ172" s="323"/>
    </row>
    <row r="173" spans="1:36" x14ac:dyDescent="0.2">
      <c r="A173" s="307"/>
      <c r="B173" s="265">
        <v>41436</v>
      </c>
      <c r="C173" s="318"/>
      <c r="D173" s="318"/>
      <c r="E173" s="319">
        <v>0.1059305863322693</v>
      </c>
      <c r="F173" s="319">
        <v>0.1059305863322693</v>
      </c>
      <c r="G173" s="318"/>
      <c r="H173" s="318"/>
      <c r="I173" s="319">
        <v>1.5923361484339798E-2</v>
      </c>
      <c r="J173" s="319">
        <v>1.5923361484339798E-2</v>
      </c>
      <c r="K173" s="319">
        <v>9.9912425948656694E-2</v>
      </c>
      <c r="L173" s="319">
        <v>9.9912425948656694E-2</v>
      </c>
      <c r="M173" s="318"/>
      <c r="N173" s="318"/>
      <c r="O173" s="320">
        <v>1.2966562471026105E-3</v>
      </c>
      <c r="P173" s="319">
        <v>1.2966562471026105E-3</v>
      </c>
      <c r="Q173" s="318"/>
      <c r="R173" s="318"/>
      <c r="S173" s="319">
        <v>1.3725059787192254E-4</v>
      </c>
      <c r="T173" s="319">
        <v>1.3725059787192254E-4</v>
      </c>
      <c r="U173" s="319">
        <v>1.2191348130341179E-3</v>
      </c>
      <c r="V173" s="319">
        <v>1.2191348130341179E-3</v>
      </c>
      <c r="W173" s="318"/>
      <c r="X173" s="318"/>
      <c r="Y173" s="319">
        <v>0</v>
      </c>
      <c r="Z173" s="319">
        <v>0</v>
      </c>
      <c r="AA173" s="318"/>
      <c r="AB173" s="318"/>
      <c r="AC173" s="319">
        <v>0</v>
      </c>
      <c r="AD173" s="319">
        <v>0</v>
      </c>
      <c r="AE173" s="321">
        <v>0</v>
      </c>
      <c r="AF173" s="321">
        <v>0</v>
      </c>
      <c r="AG173" s="370">
        <v>597</v>
      </c>
      <c r="AH173" s="370">
        <v>251</v>
      </c>
      <c r="AI173" s="321" t="str">
        <f>IF(K173&gt;'1d. STPIS MED Threshold'!$C$8,"Yes","NO")</f>
        <v>NO</v>
      </c>
      <c r="AJ173" s="323"/>
    </row>
    <row r="174" spans="1:36" x14ac:dyDescent="0.2">
      <c r="A174" s="307"/>
      <c r="B174" s="265">
        <v>41437</v>
      </c>
      <c r="C174" s="318"/>
      <c r="D174" s="318"/>
      <c r="E174" s="319">
        <v>2.5861480118941974E-2</v>
      </c>
      <c r="F174" s="319">
        <v>2.5861480118941974E-2</v>
      </c>
      <c r="G174" s="318"/>
      <c r="H174" s="318"/>
      <c r="I174" s="319">
        <v>0</v>
      </c>
      <c r="J174" s="319">
        <v>0</v>
      </c>
      <c r="K174" s="319">
        <v>2.4132301873791558E-2</v>
      </c>
      <c r="L174" s="319">
        <v>2.4132301873791558E-2</v>
      </c>
      <c r="M174" s="318"/>
      <c r="N174" s="318"/>
      <c r="O174" s="320">
        <v>1.9639332971297635E-4</v>
      </c>
      <c r="P174" s="319">
        <v>1.9639332971297635E-4</v>
      </c>
      <c r="Q174" s="318"/>
      <c r="R174" s="318"/>
      <c r="S174" s="319">
        <v>0</v>
      </c>
      <c r="T174" s="319">
        <v>0</v>
      </c>
      <c r="U174" s="319">
        <v>1.8326186656119814E-4</v>
      </c>
      <c r="V174" s="319">
        <v>1.8326186656119814E-4</v>
      </c>
      <c r="W174" s="318"/>
      <c r="X174" s="318"/>
      <c r="Y174" s="319">
        <v>0</v>
      </c>
      <c r="Z174" s="319">
        <v>0</v>
      </c>
      <c r="AA174" s="318"/>
      <c r="AB174" s="318"/>
      <c r="AC174" s="319">
        <v>0</v>
      </c>
      <c r="AD174" s="319">
        <v>0</v>
      </c>
      <c r="AE174" s="321">
        <v>0</v>
      </c>
      <c r="AF174" s="321">
        <v>0</v>
      </c>
      <c r="AG174" s="370">
        <v>566</v>
      </c>
      <c r="AH174" s="370">
        <v>111</v>
      </c>
      <c r="AI174" s="321" t="str">
        <f>IF(K174&gt;'1d. STPIS MED Threshold'!$C$8,"Yes","NO")</f>
        <v>NO</v>
      </c>
      <c r="AJ174" s="323"/>
    </row>
    <row r="175" spans="1:36" x14ac:dyDescent="0.2">
      <c r="A175" s="307"/>
      <c r="B175" s="265">
        <v>41438</v>
      </c>
      <c r="C175" s="318"/>
      <c r="D175" s="318"/>
      <c r="E175" s="319">
        <v>4.8963904654366286E-2</v>
      </c>
      <c r="F175" s="319">
        <v>4.8963904654366286E-2</v>
      </c>
      <c r="G175" s="318"/>
      <c r="H175" s="318"/>
      <c r="I175" s="319">
        <v>5.2058389269498712E-2</v>
      </c>
      <c r="J175" s="319">
        <v>5.2058389269498712E-2</v>
      </c>
      <c r="K175" s="319">
        <v>4.9170811430460683E-2</v>
      </c>
      <c r="L175" s="319">
        <v>4.9170811430460683E-2</v>
      </c>
      <c r="M175" s="318"/>
      <c r="N175" s="318"/>
      <c r="O175" s="320">
        <v>3.2305063643227062E-4</v>
      </c>
      <c r="P175" s="319">
        <v>3.2305063643227062E-4</v>
      </c>
      <c r="Q175" s="318"/>
      <c r="R175" s="318"/>
      <c r="S175" s="319">
        <v>7.1721524544519791E-4</v>
      </c>
      <c r="T175" s="319">
        <v>7.1721524544519791E-4</v>
      </c>
      <c r="U175" s="319">
        <v>3.494056966909507E-4</v>
      </c>
      <c r="V175" s="319">
        <v>3.494056966909507E-4</v>
      </c>
      <c r="W175" s="318"/>
      <c r="X175" s="318"/>
      <c r="Y175" s="319">
        <v>0</v>
      </c>
      <c r="Z175" s="319">
        <v>0</v>
      </c>
      <c r="AA175" s="318"/>
      <c r="AB175" s="318"/>
      <c r="AC175" s="319">
        <v>1.9963723326825097E-2</v>
      </c>
      <c r="AD175" s="319">
        <v>1.9963723326825097E-2</v>
      </c>
      <c r="AE175" s="321">
        <v>1.3348360538600168E-3</v>
      </c>
      <c r="AF175" s="321">
        <v>1.3348360538600168E-3</v>
      </c>
      <c r="AG175" s="370">
        <v>596</v>
      </c>
      <c r="AH175" s="370">
        <v>43</v>
      </c>
      <c r="AI175" s="321" t="str">
        <f>IF(K175&gt;'1d. STPIS MED Threshold'!$C$8,"Yes","NO")</f>
        <v>NO</v>
      </c>
      <c r="AJ175" s="323"/>
    </row>
    <row r="176" spans="1:36" x14ac:dyDescent="0.2">
      <c r="A176" s="307"/>
      <c r="B176" s="265">
        <v>41439</v>
      </c>
      <c r="C176" s="318"/>
      <c r="D176" s="318"/>
      <c r="E176" s="319">
        <v>0.1112242134001775</v>
      </c>
      <c r="F176" s="319">
        <v>0.1112242134001775</v>
      </c>
      <c r="G176" s="318"/>
      <c r="H176" s="318"/>
      <c r="I176" s="319">
        <v>0</v>
      </c>
      <c r="J176" s="319">
        <v>0</v>
      </c>
      <c r="K176" s="319">
        <v>0.10378741978817203</v>
      </c>
      <c r="L176" s="319">
        <v>0.10378741978817203</v>
      </c>
      <c r="M176" s="318"/>
      <c r="N176" s="318"/>
      <c r="O176" s="320">
        <v>3.2794308533887866E-3</v>
      </c>
      <c r="P176" s="319">
        <v>3.2794308533887866E-3</v>
      </c>
      <c r="Q176" s="318"/>
      <c r="R176" s="318"/>
      <c r="S176" s="319">
        <v>0</v>
      </c>
      <c r="T176" s="319">
        <v>0</v>
      </c>
      <c r="U176" s="319">
        <v>3.0601580019481807E-3</v>
      </c>
      <c r="V176" s="319">
        <v>3.0601580019481807E-3</v>
      </c>
      <c r="W176" s="318"/>
      <c r="X176" s="318"/>
      <c r="Y176" s="319">
        <v>3.5182585199803971E-3</v>
      </c>
      <c r="Z176" s="319">
        <v>3.5182585199803971E-3</v>
      </c>
      <c r="AA176" s="318"/>
      <c r="AB176" s="318"/>
      <c r="AC176" s="319">
        <v>2.2112596323809745E-2</v>
      </c>
      <c r="AD176" s="319">
        <v>2.2112596323809745E-2</v>
      </c>
      <c r="AE176" s="321">
        <v>4.7615332384219585E-3</v>
      </c>
      <c r="AF176" s="321">
        <v>4.7615332384219585E-3</v>
      </c>
      <c r="AG176" s="370">
        <v>822</v>
      </c>
      <c r="AH176" s="370">
        <v>153</v>
      </c>
      <c r="AI176" s="321" t="str">
        <f>IF(K176&gt;'1d. STPIS MED Threshold'!$C$8,"Yes","NO")</f>
        <v>NO</v>
      </c>
      <c r="AJ176" s="323"/>
    </row>
    <row r="177" spans="1:36" x14ac:dyDescent="0.2">
      <c r="A177" s="307"/>
      <c r="B177" s="265">
        <v>41440</v>
      </c>
      <c r="C177" s="318"/>
      <c r="D177" s="318"/>
      <c r="E177" s="319">
        <v>9.0202635134240179E-4</v>
      </c>
      <c r="F177" s="319">
        <v>9.0202635134240179E-4</v>
      </c>
      <c r="G177" s="318"/>
      <c r="H177" s="318"/>
      <c r="I177" s="319">
        <v>0</v>
      </c>
      <c r="J177" s="319">
        <v>0</v>
      </c>
      <c r="K177" s="319">
        <v>8.4171409016786636E-4</v>
      </c>
      <c r="L177" s="319">
        <v>8.4171409016786636E-4</v>
      </c>
      <c r="M177" s="318"/>
      <c r="N177" s="318"/>
      <c r="O177" s="320">
        <v>9.9339064093564151E-6</v>
      </c>
      <c r="P177" s="319">
        <v>9.9339064093564151E-6</v>
      </c>
      <c r="Q177" s="318"/>
      <c r="R177" s="318"/>
      <c r="S177" s="319">
        <v>0</v>
      </c>
      <c r="T177" s="319">
        <v>0</v>
      </c>
      <c r="U177" s="319">
        <v>9.2696948184723386E-6</v>
      </c>
      <c r="V177" s="319">
        <v>9.2696948184723386E-6</v>
      </c>
      <c r="W177" s="318"/>
      <c r="X177" s="318"/>
      <c r="Y177" s="319">
        <v>0</v>
      </c>
      <c r="Z177" s="319">
        <v>0</v>
      </c>
      <c r="AA177" s="318"/>
      <c r="AB177" s="318"/>
      <c r="AC177" s="319">
        <v>0</v>
      </c>
      <c r="AD177" s="319">
        <v>0</v>
      </c>
      <c r="AE177" s="321">
        <v>0</v>
      </c>
      <c r="AF177" s="321">
        <v>0</v>
      </c>
      <c r="AG177" s="370">
        <v>228</v>
      </c>
      <c r="AH177" s="370">
        <v>49</v>
      </c>
      <c r="AI177" s="321" t="str">
        <f>IF(K177&gt;'1d. STPIS MED Threshold'!$C$8,"Yes","NO")</f>
        <v>NO</v>
      </c>
      <c r="AJ177" s="323"/>
    </row>
    <row r="178" spans="1:36" x14ac:dyDescent="0.2">
      <c r="A178" s="307"/>
      <c r="B178" s="265">
        <v>41441</v>
      </c>
      <c r="C178" s="318"/>
      <c r="D178" s="318"/>
      <c r="E178" s="319">
        <v>1.8788313421369818E-3</v>
      </c>
      <c r="F178" s="319">
        <v>1.8788313421369818E-3</v>
      </c>
      <c r="G178" s="318"/>
      <c r="H178" s="318"/>
      <c r="I178" s="319">
        <v>1.0613815173816099E-2</v>
      </c>
      <c r="J178" s="319">
        <v>1.0613815173816099E-2</v>
      </c>
      <c r="K178" s="319">
        <v>2.4628792753570569E-3</v>
      </c>
      <c r="L178" s="319">
        <v>2.4628792753570569E-3</v>
      </c>
      <c r="M178" s="318"/>
      <c r="N178" s="318"/>
      <c r="O178" s="320">
        <v>6.622604272904277E-5</v>
      </c>
      <c r="P178" s="319">
        <v>6.622604272904277E-5</v>
      </c>
      <c r="Q178" s="318"/>
      <c r="R178" s="318"/>
      <c r="S178" s="319">
        <v>4.6212322515798834E-5</v>
      </c>
      <c r="T178" s="319">
        <v>4.6212322515798834E-5</v>
      </c>
      <c r="U178" s="319">
        <v>6.488786372930637E-5</v>
      </c>
      <c r="V178" s="319">
        <v>6.488786372930637E-5</v>
      </c>
      <c r="W178" s="318"/>
      <c r="X178" s="318"/>
      <c r="Y178" s="319">
        <v>0</v>
      </c>
      <c r="Z178" s="319">
        <v>0</v>
      </c>
      <c r="AA178" s="318"/>
      <c r="AB178" s="318"/>
      <c r="AC178" s="319">
        <v>0</v>
      </c>
      <c r="AD178" s="319">
        <v>0</v>
      </c>
      <c r="AE178" s="321">
        <v>0</v>
      </c>
      <c r="AF178" s="321">
        <v>0</v>
      </c>
      <c r="AG178" s="370">
        <v>211</v>
      </c>
      <c r="AH178" s="370">
        <v>25</v>
      </c>
      <c r="AI178" s="321" t="str">
        <f>IF(K178&gt;'1d. STPIS MED Threshold'!$C$8,"Yes","NO")</f>
        <v>NO</v>
      </c>
      <c r="AJ178" s="323"/>
    </row>
    <row r="179" spans="1:36" x14ac:dyDescent="0.2">
      <c r="A179" s="307"/>
      <c r="B179" s="265">
        <v>41442</v>
      </c>
      <c r="C179" s="318"/>
      <c r="D179" s="318"/>
      <c r="E179" s="319">
        <v>0.31865214324030777</v>
      </c>
      <c r="F179" s="319">
        <v>0.31865214324030777</v>
      </c>
      <c r="G179" s="318"/>
      <c r="H179" s="318"/>
      <c r="I179" s="319">
        <v>7.3333424217567611E-2</v>
      </c>
      <c r="J179" s="319">
        <v>7.3333424217567611E-2</v>
      </c>
      <c r="K179" s="319">
        <v>0.30224937781035904</v>
      </c>
      <c r="L179" s="319">
        <v>0.30224937781035904</v>
      </c>
      <c r="M179" s="318"/>
      <c r="N179" s="318"/>
      <c r="O179" s="320">
        <v>4.6674128134147471E-3</v>
      </c>
      <c r="P179" s="319">
        <v>4.6674128134147471E-3</v>
      </c>
      <c r="Q179" s="318"/>
      <c r="R179" s="318"/>
      <c r="S179" s="319">
        <v>7.17908430282935E-4</v>
      </c>
      <c r="T179" s="319">
        <v>7.17908430282935E-4</v>
      </c>
      <c r="U179" s="319">
        <v>4.4033367811448232E-3</v>
      </c>
      <c r="V179" s="319">
        <v>4.4033367811448232E-3</v>
      </c>
      <c r="W179" s="318"/>
      <c r="X179" s="318"/>
      <c r="Y179" s="319">
        <v>7.3395011854461645E-3</v>
      </c>
      <c r="Z179" s="319">
        <v>7.3395011854461645E-3</v>
      </c>
      <c r="AA179" s="318"/>
      <c r="AB179" s="318"/>
      <c r="AC179" s="319">
        <v>0</v>
      </c>
      <c r="AD179" s="319">
        <v>0</v>
      </c>
      <c r="AE179" s="321">
        <v>6.8487595217146466E-3</v>
      </c>
      <c r="AF179" s="321">
        <v>6.8487595217146466E-3</v>
      </c>
      <c r="AG179" s="370">
        <v>1146</v>
      </c>
      <c r="AH179" s="370">
        <v>235</v>
      </c>
      <c r="AI179" s="321" t="str">
        <f>IF(K179&gt;'1d. STPIS MED Threshold'!$C$8,"Yes","NO")</f>
        <v>NO</v>
      </c>
      <c r="AJ179" s="323"/>
    </row>
    <row r="180" spans="1:36" x14ac:dyDescent="0.2">
      <c r="A180" s="307"/>
      <c r="B180" s="265">
        <v>41443</v>
      </c>
      <c r="C180" s="318"/>
      <c r="D180" s="318"/>
      <c r="E180" s="319">
        <v>1.754119872448642E-2</v>
      </c>
      <c r="F180" s="319">
        <v>1.754119872448642E-2</v>
      </c>
      <c r="G180" s="318"/>
      <c r="H180" s="318"/>
      <c r="I180" s="319">
        <v>5.8200561479718567E-3</v>
      </c>
      <c r="J180" s="319">
        <v>5.8200561479718567E-3</v>
      </c>
      <c r="K180" s="319">
        <v>1.6757487016633696E-2</v>
      </c>
      <c r="L180" s="319">
        <v>1.6757487016633696E-2</v>
      </c>
      <c r="M180" s="318"/>
      <c r="N180" s="318"/>
      <c r="O180" s="320">
        <v>2.2081418296931085E-4</v>
      </c>
      <c r="P180" s="319">
        <v>2.2081418296931085E-4</v>
      </c>
      <c r="Q180" s="318"/>
      <c r="R180" s="318"/>
      <c r="S180" s="319">
        <v>2.3106161257899417E-5</v>
      </c>
      <c r="T180" s="319">
        <v>2.3106161257899417E-5</v>
      </c>
      <c r="U180" s="319">
        <v>2.0759481545968805E-4</v>
      </c>
      <c r="V180" s="319">
        <v>2.0759481545968805E-4</v>
      </c>
      <c r="W180" s="318"/>
      <c r="X180" s="318"/>
      <c r="Y180" s="319">
        <v>0</v>
      </c>
      <c r="Z180" s="319">
        <v>0</v>
      </c>
      <c r="AA180" s="318"/>
      <c r="AB180" s="318"/>
      <c r="AC180" s="319">
        <v>0</v>
      </c>
      <c r="AD180" s="319">
        <v>0</v>
      </c>
      <c r="AE180" s="321">
        <v>0</v>
      </c>
      <c r="AF180" s="321">
        <v>0</v>
      </c>
      <c r="AG180" s="370">
        <v>557</v>
      </c>
      <c r="AH180" s="370">
        <v>159</v>
      </c>
      <c r="AI180" s="321" t="str">
        <f>IF(K180&gt;'1d. STPIS MED Threshold'!$C$8,"Yes","NO")</f>
        <v>NO</v>
      </c>
      <c r="AJ180" s="323"/>
    </row>
    <row r="181" spans="1:36" x14ac:dyDescent="0.2">
      <c r="A181" s="307"/>
      <c r="B181" s="265">
        <v>41444</v>
      </c>
      <c r="C181" s="318"/>
      <c r="D181" s="318"/>
      <c r="E181" s="319">
        <v>3.966491377369237E-2</v>
      </c>
      <c r="F181" s="319">
        <v>3.966491377369237E-2</v>
      </c>
      <c r="G181" s="318"/>
      <c r="H181" s="318"/>
      <c r="I181" s="319">
        <v>3.9392328754462379E-2</v>
      </c>
      <c r="J181" s="319">
        <v>3.9392328754462379E-2</v>
      </c>
      <c r="K181" s="319">
        <v>3.9646687899417631E-2</v>
      </c>
      <c r="L181" s="319">
        <v>3.9646687899417631E-2</v>
      </c>
      <c r="M181" s="318"/>
      <c r="N181" s="318"/>
      <c r="O181" s="320">
        <v>2.4914071709559067E-3</v>
      </c>
      <c r="P181" s="319">
        <v>2.4914071709559067E-3</v>
      </c>
      <c r="Q181" s="318"/>
      <c r="R181" s="318"/>
      <c r="S181" s="319">
        <v>3.2787642824959275E-4</v>
      </c>
      <c r="T181" s="319">
        <v>3.2787642824959275E-4</v>
      </c>
      <c r="U181" s="319">
        <v>2.3467468392271854E-3</v>
      </c>
      <c r="V181" s="319">
        <v>2.3467468392271854E-3</v>
      </c>
      <c r="W181" s="318"/>
      <c r="X181" s="318"/>
      <c r="Y181" s="319">
        <v>0</v>
      </c>
      <c r="Z181" s="319">
        <v>0</v>
      </c>
      <c r="AA181" s="318"/>
      <c r="AB181" s="318"/>
      <c r="AC181" s="319">
        <v>0</v>
      </c>
      <c r="AD181" s="319">
        <v>0</v>
      </c>
      <c r="AE181" s="321">
        <v>0</v>
      </c>
      <c r="AF181" s="321">
        <v>0</v>
      </c>
      <c r="AG181" s="370">
        <v>761</v>
      </c>
      <c r="AH181" s="370">
        <v>174</v>
      </c>
      <c r="AI181" s="321" t="str">
        <f>IF(K181&gt;'1d. STPIS MED Threshold'!$C$8,"Yes","NO")</f>
        <v>NO</v>
      </c>
      <c r="AJ181" s="323"/>
    </row>
    <row r="182" spans="1:36" x14ac:dyDescent="0.2">
      <c r="A182" s="307"/>
      <c r="B182" s="265">
        <v>41445</v>
      </c>
      <c r="C182" s="318"/>
      <c r="D182" s="318"/>
      <c r="E182" s="319">
        <v>4.0668006529887807E-2</v>
      </c>
      <c r="F182" s="319">
        <v>4.0668006529887807E-2</v>
      </c>
      <c r="G182" s="318"/>
      <c r="H182" s="318"/>
      <c r="I182" s="319">
        <v>1.3203008422195777E-2</v>
      </c>
      <c r="J182" s="319">
        <v>1.3203008422195777E-2</v>
      </c>
      <c r="K182" s="319">
        <v>3.8831612131249603E-2</v>
      </c>
      <c r="L182" s="319">
        <v>3.8831612131249603E-2</v>
      </c>
      <c r="M182" s="318"/>
      <c r="N182" s="318"/>
      <c r="O182" s="320">
        <v>5.7967655200731128E-4</v>
      </c>
      <c r="P182" s="319">
        <v>5.7967655200731128E-4</v>
      </c>
      <c r="Q182" s="318"/>
      <c r="R182" s="318"/>
      <c r="S182" s="319">
        <v>2.8975126217405871E-4</v>
      </c>
      <c r="T182" s="319">
        <v>2.8975126217405871E-4</v>
      </c>
      <c r="U182" s="319">
        <v>5.6029125381119632E-4</v>
      </c>
      <c r="V182" s="319">
        <v>5.6029125381119632E-4</v>
      </c>
      <c r="W182" s="318"/>
      <c r="X182" s="318"/>
      <c r="Y182" s="319">
        <v>0</v>
      </c>
      <c r="Z182" s="319">
        <v>0</v>
      </c>
      <c r="AA182" s="318"/>
      <c r="AB182" s="318"/>
      <c r="AC182" s="319">
        <v>0</v>
      </c>
      <c r="AD182" s="319">
        <v>0</v>
      </c>
      <c r="AE182" s="321">
        <v>0</v>
      </c>
      <c r="AF182" s="321">
        <v>0</v>
      </c>
      <c r="AG182" s="370">
        <v>651</v>
      </c>
      <c r="AH182" s="370">
        <v>283</v>
      </c>
      <c r="AI182" s="321" t="str">
        <f>IF(K182&gt;'1d. STPIS MED Threshold'!$C$8,"Yes","NO")</f>
        <v>NO</v>
      </c>
      <c r="AJ182" s="323"/>
    </row>
    <row r="183" spans="1:36" x14ac:dyDescent="0.2">
      <c r="A183" s="307"/>
      <c r="B183" s="265">
        <v>41446</v>
      </c>
      <c r="C183" s="318"/>
      <c r="D183" s="318"/>
      <c r="E183" s="319">
        <v>9.2879935495834391E-3</v>
      </c>
      <c r="F183" s="319">
        <v>9.2879935495834391E-3</v>
      </c>
      <c r="G183" s="318"/>
      <c r="H183" s="318"/>
      <c r="I183" s="319">
        <v>1.1858620331111291E-2</v>
      </c>
      <c r="J183" s="319">
        <v>1.1858620331111291E-2</v>
      </c>
      <c r="K183" s="319">
        <v>9.4598735768121681E-3</v>
      </c>
      <c r="L183" s="319">
        <v>9.4598735768121681E-3</v>
      </c>
      <c r="M183" s="318"/>
      <c r="N183" s="318"/>
      <c r="O183" s="320">
        <v>1.4599531119617479E-4</v>
      </c>
      <c r="P183" s="319">
        <v>1.4599531119617479E-4</v>
      </c>
      <c r="Q183" s="318"/>
      <c r="R183" s="318"/>
      <c r="S183" s="319">
        <v>5.360629411832666E-5</v>
      </c>
      <c r="T183" s="319">
        <v>5.360629411832666E-5</v>
      </c>
      <c r="U183" s="319">
        <v>1.398178968452911E-4</v>
      </c>
      <c r="V183" s="319">
        <v>1.398178968452911E-4</v>
      </c>
      <c r="W183" s="318"/>
      <c r="X183" s="318"/>
      <c r="Y183" s="319">
        <v>0</v>
      </c>
      <c r="Z183" s="319">
        <v>0</v>
      </c>
      <c r="AA183" s="318"/>
      <c r="AB183" s="318"/>
      <c r="AC183" s="319">
        <v>0</v>
      </c>
      <c r="AD183" s="319">
        <v>0</v>
      </c>
      <c r="AE183" s="321">
        <v>0</v>
      </c>
      <c r="AF183" s="321">
        <v>0</v>
      </c>
      <c r="AG183" s="370">
        <v>540</v>
      </c>
      <c r="AH183" s="370">
        <v>204</v>
      </c>
      <c r="AI183" s="321" t="str">
        <f>IF(K183&gt;'1d. STPIS MED Threshold'!$C$8,"Yes","NO")</f>
        <v>NO</v>
      </c>
      <c r="AJ183" s="323"/>
    </row>
    <row r="184" spans="1:36" x14ac:dyDescent="0.2">
      <c r="A184" s="307"/>
      <c r="B184" s="265">
        <v>41447</v>
      </c>
      <c r="C184" s="318"/>
      <c r="D184" s="318"/>
      <c r="E184" s="319">
        <v>4.815621895654246E-3</v>
      </c>
      <c r="F184" s="319">
        <v>4.815621895654246E-3</v>
      </c>
      <c r="G184" s="318"/>
      <c r="H184" s="318"/>
      <c r="I184" s="319">
        <v>1.6921411324329633E-2</v>
      </c>
      <c r="J184" s="319">
        <v>1.6921411324329633E-2</v>
      </c>
      <c r="K184" s="319">
        <v>5.6250522772164028E-3</v>
      </c>
      <c r="L184" s="319">
        <v>5.6250522772164028E-3</v>
      </c>
      <c r="M184" s="318"/>
      <c r="N184" s="318"/>
      <c r="O184" s="320">
        <v>6.2484271314851845E-5</v>
      </c>
      <c r="P184" s="319">
        <v>6.2484271314851845E-5</v>
      </c>
      <c r="Q184" s="318"/>
      <c r="R184" s="318"/>
      <c r="S184" s="319">
        <v>2.5416777383689362E-4</v>
      </c>
      <c r="T184" s="319">
        <v>2.5416777383689362E-4</v>
      </c>
      <c r="U184" s="319">
        <v>7.5300820908723621E-5</v>
      </c>
      <c r="V184" s="319">
        <v>7.5300820908723621E-5</v>
      </c>
      <c r="W184" s="318"/>
      <c r="X184" s="318"/>
      <c r="Y184" s="319">
        <v>4.0745572789043566E-3</v>
      </c>
      <c r="Z184" s="319">
        <v>4.0745572789043566E-3</v>
      </c>
      <c r="AA184" s="318"/>
      <c r="AB184" s="318"/>
      <c r="AC184" s="319">
        <v>0</v>
      </c>
      <c r="AD184" s="319">
        <v>0</v>
      </c>
      <c r="AE184" s="321">
        <v>3.8021198247100711E-3</v>
      </c>
      <c r="AF184" s="321">
        <v>3.8021198247100711E-3</v>
      </c>
      <c r="AG184" s="370">
        <v>246</v>
      </c>
      <c r="AH184" s="370">
        <v>68</v>
      </c>
      <c r="AI184" s="321" t="str">
        <f>IF(K184&gt;'1d. STPIS MED Threshold'!$C$8,"Yes","NO")</f>
        <v>NO</v>
      </c>
      <c r="AJ184" s="323"/>
    </row>
    <row r="185" spans="1:36" x14ac:dyDescent="0.2">
      <c r="A185" s="307"/>
      <c r="B185" s="265">
        <v>41448</v>
      </c>
      <c r="C185" s="318"/>
      <c r="D185" s="318"/>
      <c r="E185" s="319">
        <v>8.0925459277606329E-4</v>
      </c>
      <c r="F185" s="319">
        <v>8.0925459277606329E-4</v>
      </c>
      <c r="G185" s="318"/>
      <c r="H185" s="318"/>
      <c r="I185" s="319">
        <v>4.923922964058366E-3</v>
      </c>
      <c r="J185" s="319">
        <v>4.923922964058366E-3</v>
      </c>
      <c r="K185" s="319">
        <v>1.0843739981970444E-3</v>
      </c>
      <c r="L185" s="319">
        <v>1.0843739981970444E-3</v>
      </c>
      <c r="M185" s="318"/>
      <c r="N185" s="318"/>
      <c r="O185" s="320">
        <v>9.9339064093564151E-6</v>
      </c>
      <c r="P185" s="319">
        <v>9.9339064093564151E-6</v>
      </c>
      <c r="Q185" s="318"/>
      <c r="R185" s="318"/>
      <c r="S185" s="319">
        <v>2.3106161257899417E-5</v>
      </c>
      <c r="T185" s="319">
        <v>2.3106161257899417E-5</v>
      </c>
      <c r="U185" s="319">
        <v>1.0814643954884394E-5</v>
      </c>
      <c r="V185" s="319">
        <v>1.0814643954884394E-5</v>
      </c>
      <c r="W185" s="318"/>
      <c r="X185" s="318"/>
      <c r="Y185" s="319">
        <v>0</v>
      </c>
      <c r="Z185" s="319">
        <v>0</v>
      </c>
      <c r="AA185" s="318"/>
      <c r="AB185" s="318"/>
      <c r="AC185" s="319">
        <v>0</v>
      </c>
      <c r="AD185" s="319">
        <v>0</v>
      </c>
      <c r="AE185" s="321">
        <v>0</v>
      </c>
      <c r="AF185" s="321">
        <v>0</v>
      </c>
      <c r="AG185" s="370">
        <v>249</v>
      </c>
      <c r="AH185" s="370">
        <v>52</v>
      </c>
      <c r="AI185" s="321" t="str">
        <f>IF(K185&gt;'1d. STPIS MED Threshold'!$C$8,"Yes","NO")</f>
        <v>NO</v>
      </c>
      <c r="AJ185" s="323"/>
    </row>
    <row r="186" spans="1:36" x14ac:dyDescent="0.2">
      <c r="A186" s="307"/>
      <c r="B186" s="265">
        <v>41449</v>
      </c>
      <c r="C186" s="318"/>
      <c r="D186" s="318"/>
      <c r="E186" s="319">
        <v>5.1953820580405034E-2</v>
      </c>
      <c r="F186" s="319">
        <v>5.1953820580405034E-2</v>
      </c>
      <c r="G186" s="318"/>
      <c r="H186" s="318"/>
      <c r="I186" s="319">
        <v>1.5740316762364683</v>
      </c>
      <c r="J186" s="319">
        <v>1.5740316762364683</v>
      </c>
      <c r="K186" s="319">
        <v>0.15372463583617668</v>
      </c>
      <c r="L186" s="319">
        <v>0.15372463583617668</v>
      </c>
      <c r="M186" s="318"/>
      <c r="N186" s="318"/>
      <c r="O186" s="320">
        <v>6.0997496655584838E-4</v>
      </c>
      <c r="P186" s="319">
        <v>6.0997496655584838E-4</v>
      </c>
      <c r="Q186" s="318"/>
      <c r="R186" s="318"/>
      <c r="S186" s="319">
        <v>7.2899938768672665E-2</v>
      </c>
      <c r="T186" s="319">
        <v>7.2899938768672665E-2</v>
      </c>
      <c r="U186" s="319">
        <v>5.443504686216967E-3</v>
      </c>
      <c r="V186" s="319">
        <v>5.443504686216967E-3</v>
      </c>
      <c r="W186" s="318"/>
      <c r="X186" s="318"/>
      <c r="Y186" s="319">
        <v>0</v>
      </c>
      <c r="Z186" s="319">
        <v>0</v>
      </c>
      <c r="AA186" s="318"/>
      <c r="AB186" s="318"/>
      <c r="AC186" s="319">
        <v>0</v>
      </c>
      <c r="AD186" s="319">
        <v>0</v>
      </c>
      <c r="AE186" s="321">
        <v>0</v>
      </c>
      <c r="AF186" s="321">
        <v>0</v>
      </c>
      <c r="AG186" s="370">
        <v>683</v>
      </c>
      <c r="AH186" s="370">
        <v>234</v>
      </c>
      <c r="AI186" s="321" t="str">
        <f>IF(K186&gt;'1d. STPIS MED Threshold'!$C$8,"Yes","NO")</f>
        <v>NO</v>
      </c>
      <c r="AJ186" s="323"/>
    </row>
    <row r="187" spans="1:36" x14ac:dyDescent="0.2">
      <c r="A187" s="307"/>
      <c r="B187" s="265">
        <v>41450</v>
      </c>
      <c r="C187" s="318"/>
      <c r="D187" s="318"/>
      <c r="E187" s="319">
        <v>9.7204935826964586E-2</v>
      </c>
      <c r="F187" s="319">
        <v>9.7204935826964586E-2</v>
      </c>
      <c r="G187" s="318"/>
      <c r="H187" s="318"/>
      <c r="I187" s="319">
        <v>9.9703085827835994E-4</v>
      </c>
      <c r="J187" s="319">
        <v>9.9703085827835994E-4</v>
      </c>
      <c r="K187" s="319">
        <v>9.0772178864941322E-2</v>
      </c>
      <c r="L187" s="319">
        <v>9.0772178864941322E-2</v>
      </c>
      <c r="M187" s="318"/>
      <c r="N187" s="318"/>
      <c r="O187" s="320">
        <v>5.9484231579226207E-4</v>
      </c>
      <c r="P187" s="319">
        <v>5.9484231579226207E-4</v>
      </c>
      <c r="Q187" s="318"/>
      <c r="R187" s="318"/>
      <c r="S187" s="319">
        <v>2.3106161257899417E-5</v>
      </c>
      <c r="T187" s="319">
        <v>2.3106161257899417E-5</v>
      </c>
      <c r="U187" s="319">
        <v>5.5661427486653565E-4</v>
      </c>
      <c r="V187" s="319">
        <v>5.5661427486653565E-4</v>
      </c>
      <c r="W187" s="318"/>
      <c r="X187" s="318"/>
      <c r="Y187" s="319">
        <v>0</v>
      </c>
      <c r="Z187" s="319">
        <v>0</v>
      </c>
      <c r="AA187" s="318"/>
      <c r="AB187" s="318"/>
      <c r="AC187" s="319">
        <v>1.9986829488082999E-2</v>
      </c>
      <c r="AD187" s="319">
        <v>1.9986829488082999E-2</v>
      </c>
      <c r="AE187" s="321">
        <v>1.3363810029964288E-3</v>
      </c>
      <c r="AF187" s="321">
        <v>1.3363810029964288E-3</v>
      </c>
      <c r="AG187" s="370">
        <v>609</v>
      </c>
      <c r="AH187" s="370">
        <v>193</v>
      </c>
      <c r="AI187" s="321" t="str">
        <f>IF(K187&gt;'1d. STPIS MED Threshold'!$C$8,"Yes","NO")</f>
        <v>NO</v>
      </c>
      <c r="AJ187" s="323"/>
    </row>
    <row r="188" spans="1:36" x14ac:dyDescent="0.2">
      <c r="A188" s="307"/>
      <c r="B188" s="265">
        <v>41451</v>
      </c>
      <c r="C188" s="318"/>
      <c r="D188" s="318"/>
      <c r="E188" s="319">
        <v>1.2652806162995536E-2</v>
      </c>
      <c r="F188" s="319">
        <v>1.2652806162995536E-2</v>
      </c>
      <c r="G188" s="318"/>
      <c r="H188" s="318"/>
      <c r="I188" s="319">
        <v>1.3262550689141259E-2</v>
      </c>
      <c r="J188" s="319">
        <v>1.3262550689141259E-2</v>
      </c>
      <c r="K188" s="319">
        <v>1.2693575560758603E-2</v>
      </c>
      <c r="L188" s="319">
        <v>1.2693575560758603E-2</v>
      </c>
      <c r="M188" s="318"/>
      <c r="N188" s="318"/>
      <c r="O188" s="320">
        <v>1.9751917243937008E-4</v>
      </c>
      <c r="P188" s="319">
        <v>1.9751917243937008E-4</v>
      </c>
      <c r="Q188" s="318"/>
      <c r="R188" s="318"/>
      <c r="S188" s="319">
        <v>2.3106161257899417E-5</v>
      </c>
      <c r="T188" s="319">
        <v>2.3106161257899417E-5</v>
      </c>
      <c r="U188" s="319">
        <v>1.8585738111037041E-4</v>
      </c>
      <c r="V188" s="319">
        <v>1.8585738111037041E-4</v>
      </c>
      <c r="W188" s="318"/>
      <c r="X188" s="318"/>
      <c r="Y188" s="319">
        <v>0</v>
      </c>
      <c r="Z188" s="319">
        <v>0</v>
      </c>
      <c r="AA188" s="318"/>
      <c r="AB188" s="318"/>
      <c r="AC188" s="319">
        <v>0</v>
      </c>
      <c r="AD188" s="319">
        <v>0</v>
      </c>
      <c r="AE188" s="321">
        <v>0</v>
      </c>
      <c r="AF188" s="321">
        <v>0</v>
      </c>
      <c r="AG188" s="370">
        <v>460</v>
      </c>
      <c r="AH188" s="370">
        <v>137</v>
      </c>
      <c r="AI188" s="321" t="str">
        <f>IF(K188&gt;'1d. STPIS MED Threshold'!$C$8,"Yes","NO")</f>
        <v>NO</v>
      </c>
      <c r="AJ188" s="323"/>
    </row>
    <row r="189" spans="1:36" x14ac:dyDescent="0.2">
      <c r="A189" s="307"/>
      <c r="B189" s="265">
        <v>41452</v>
      </c>
      <c r="C189" s="318"/>
      <c r="D189" s="318"/>
      <c r="E189" s="319">
        <v>2.5953397727122206E-2</v>
      </c>
      <c r="F189" s="319">
        <v>2.5953397727122206E-2</v>
      </c>
      <c r="G189" s="318"/>
      <c r="H189" s="318"/>
      <c r="I189" s="319">
        <v>2.7692734267592452E-3</v>
      </c>
      <c r="J189" s="319">
        <v>2.7692734267592452E-3</v>
      </c>
      <c r="K189" s="319">
        <v>2.44032357414713E-2</v>
      </c>
      <c r="L189" s="319">
        <v>2.44032357414713E-2</v>
      </c>
      <c r="M189" s="318"/>
      <c r="N189" s="318"/>
      <c r="O189" s="320">
        <v>2.1129418932701094E-4</v>
      </c>
      <c r="P189" s="319">
        <v>2.1129418932701094E-4</v>
      </c>
      <c r="Q189" s="318"/>
      <c r="R189" s="318"/>
      <c r="S189" s="319">
        <v>2.3106161257899417E-5</v>
      </c>
      <c r="T189" s="319">
        <v>2.3106161257899417E-5</v>
      </c>
      <c r="U189" s="319">
        <v>1.9871135792531871E-4</v>
      </c>
      <c r="V189" s="319">
        <v>1.9871135792531871E-4</v>
      </c>
      <c r="W189" s="318"/>
      <c r="X189" s="318"/>
      <c r="Y189" s="319">
        <v>0</v>
      </c>
      <c r="Z189" s="319">
        <v>0</v>
      </c>
      <c r="AA189" s="318"/>
      <c r="AB189" s="318"/>
      <c r="AC189" s="319">
        <v>0</v>
      </c>
      <c r="AD189" s="319">
        <v>0</v>
      </c>
      <c r="AE189" s="321">
        <v>0</v>
      </c>
      <c r="AF189" s="321">
        <v>0</v>
      </c>
      <c r="AG189" s="370">
        <v>552</v>
      </c>
      <c r="AH189" s="370">
        <v>119</v>
      </c>
      <c r="AI189" s="321" t="str">
        <f>IF(K189&gt;'1d. STPIS MED Threshold'!$C$8,"Yes","NO")</f>
        <v>NO</v>
      </c>
      <c r="AJ189" s="323"/>
    </row>
    <row r="190" spans="1:36" x14ac:dyDescent="0.2">
      <c r="A190" s="307"/>
      <c r="B190" s="265">
        <v>41453</v>
      </c>
      <c r="C190" s="318"/>
      <c r="D190" s="318"/>
      <c r="E190" s="319">
        <v>2.6565706168293619E-3</v>
      </c>
      <c r="F190" s="319">
        <v>2.6565706168293619E-3</v>
      </c>
      <c r="G190" s="318"/>
      <c r="H190" s="318"/>
      <c r="I190" s="319">
        <v>0</v>
      </c>
      <c r="J190" s="319">
        <v>0</v>
      </c>
      <c r="K190" s="319">
        <v>2.4789441199622106E-3</v>
      </c>
      <c r="L190" s="319">
        <v>2.4789441199622106E-3</v>
      </c>
      <c r="M190" s="318"/>
      <c r="N190" s="318"/>
      <c r="O190" s="320">
        <v>2.4718870448615215E-5</v>
      </c>
      <c r="P190" s="319">
        <v>2.4718870448615215E-5</v>
      </c>
      <c r="Q190" s="318"/>
      <c r="R190" s="318"/>
      <c r="S190" s="319">
        <v>0</v>
      </c>
      <c r="T190" s="319">
        <v>0</v>
      </c>
      <c r="U190" s="319">
        <v>2.3066090606632002E-5</v>
      </c>
      <c r="V190" s="319">
        <v>2.3066090606632002E-5</v>
      </c>
      <c r="W190" s="318"/>
      <c r="X190" s="318"/>
      <c r="Y190" s="319">
        <v>1.5364441913137922E-3</v>
      </c>
      <c r="Z190" s="319">
        <v>1.5364441913137922E-3</v>
      </c>
      <c r="AA190" s="318"/>
      <c r="AB190" s="318"/>
      <c r="AC190" s="319">
        <v>0</v>
      </c>
      <c r="AD190" s="319">
        <v>0</v>
      </c>
      <c r="AE190" s="321">
        <v>1.4337127985903884E-3</v>
      </c>
      <c r="AF190" s="321">
        <v>1.4337127985903884E-3</v>
      </c>
      <c r="AG190" s="370">
        <v>363</v>
      </c>
      <c r="AH190" s="370">
        <v>76</v>
      </c>
      <c r="AI190" s="321" t="str">
        <f>IF(K190&gt;'1d. STPIS MED Threshold'!$C$8,"Yes","NO")</f>
        <v>NO</v>
      </c>
      <c r="AJ190" s="323"/>
    </row>
    <row r="191" spans="1:36" x14ac:dyDescent="0.2">
      <c r="A191" s="307"/>
      <c r="B191" s="265">
        <v>41454</v>
      </c>
      <c r="C191" s="318"/>
      <c r="D191" s="318"/>
      <c r="E191" s="319">
        <v>1.6792209996158887E-2</v>
      </c>
      <c r="F191" s="319">
        <v>1.6792209996158887E-2</v>
      </c>
      <c r="G191" s="318"/>
      <c r="H191" s="318"/>
      <c r="I191" s="319">
        <v>1.903682454336449</v>
      </c>
      <c r="J191" s="319">
        <v>1.903682454336449</v>
      </c>
      <c r="K191" s="319">
        <v>0.14295550561936626</v>
      </c>
      <c r="L191" s="319">
        <v>0.14295550561936626</v>
      </c>
      <c r="M191" s="318"/>
      <c r="N191" s="318"/>
      <c r="O191" s="320">
        <v>1.3928992436985921E-4</v>
      </c>
      <c r="P191" s="319">
        <v>1.3928992436985921E-4</v>
      </c>
      <c r="Q191" s="318"/>
      <c r="R191" s="318"/>
      <c r="S191" s="319">
        <v>3.1193317698164215E-3</v>
      </c>
      <c r="T191" s="319">
        <v>3.1193317698164215E-3</v>
      </c>
      <c r="U191" s="319">
        <v>3.3854470426197391E-4</v>
      </c>
      <c r="V191" s="319">
        <v>3.3854470426197391E-4</v>
      </c>
      <c r="W191" s="318"/>
      <c r="X191" s="318"/>
      <c r="Y191" s="319">
        <v>8.6540881336176646E-3</v>
      </c>
      <c r="Z191" s="319">
        <v>8.6540881336176646E-3</v>
      </c>
      <c r="AA191" s="318"/>
      <c r="AB191" s="318"/>
      <c r="AC191" s="319">
        <v>3.9673278879813305E-2</v>
      </c>
      <c r="AD191" s="319">
        <v>3.9673278879813305E-2</v>
      </c>
      <c r="AE191" s="321">
        <v>1.072812680324532E-2</v>
      </c>
      <c r="AF191" s="321">
        <v>1.072812680324532E-2</v>
      </c>
      <c r="AG191" s="370">
        <v>357</v>
      </c>
      <c r="AH191" s="370">
        <v>74</v>
      </c>
      <c r="AI191" s="321" t="str">
        <f>IF(K191&gt;'1d. STPIS MED Threshold'!$C$8,"Yes","NO")</f>
        <v>NO</v>
      </c>
      <c r="AJ191" s="323"/>
    </row>
    <row r="192" spans="1:36" x14ac:dyDescent="0.2">
      <c r="A192" s="307"/>
      <c r="B192" s="265">
        <v>41455</v>
      </c>
      <c r="C192" s="318"/>
      <c r="D192" s="318"/>
      <c r="E192" s="319">
        <v>3.3743549583438196E-3</v>
      </c>
      <c r="F192" s="319">
        <v>3.3743549583438196E-3</v>
      </c>
      <c r="G192" s="318"/>
      <c r="H192" s="318"/>
      <c r="I192" s="319">
        <v>1.9355268782420834E-3</v>
      </c>
      <c r="J192" s="319">
        <v>1.9355268782420834E-3</v>
      </c>
      <c r="K192" s="319">
        <v>3.278150479590835E-3</v>
      </c>
      <c r="L192" s="319">
        <v>3.278150479590835E-3</v>
      </c>
      <c r="M192" s="318"/>
      <c r="N192" s="318"/>
      <c r="O192" s="320">
        <v>1.986781281871283E-5</v>
      </c>
      <c r="P192" s="319">
        <v>1.986781281871283E-5</v>
      </c>
      <c r="Q192" s="318"/>
      <c r="R192" s="318"/>
      <c r="S192" s="319">
        <v>2.3106161257899417E-5</v>
      </c>
      <c r="T192" s="319">
        <v>2.3106161257899417E-5</v>
      </c>
      <c r="U192" s="319">
        <v>2.0084338773356735E-5</v>
      </c>
      <c r="V192" s="319">
        <v>2.0084338773356735E-5</v>
      </c>
      <c r="W192" s="318"/>
      <c r="X192" s="318"/>
      <c r="Y192" s="319">
        <v>0</v>
      </c>
      <c r="Z192" s="319">
        <v>0</v>
      </c>
      <c r="AA192" s="318"/>
      <c r="AB192" s="318"/>
      <c r="AC192" s="319">
        <v>0</v>
      </c>
      <c r="AD192" s="319">
        <v>0</v>
      </c>
      <c r="AE192" s="321">
        <v>0</v>
      </c>
      <c r="AF192" s="321">
        <v>0</v>
      </c>
      <c r="AG192" s="370">
        <v>186</v>
      </c>
      <c r="AH192" s="370">
        <v>62</v>
      </c>
      <c r="AI192" s="321" t="str">
        <f>IF(K192&gt;'1d. STPIS MED Threshold'!$C$8,"Yes","NO")</f>
        <v>NO</v>
      </c>
      <c r="AJ192" s="323"/>
    </row>
    <row r="193" spans="1:36" x14ac:dyDescent="0.2">
      <c r="A193" s="307"/>
      <c r="B193" s="265">
        <v>41456</v>
      </c>
      <c r="C193" s="318"/>
      <c r="D193" s="318"/>
      <c r="E193" s="319">
        <v>0.29390532291818433</v>
      </c>
      <c r="F193" s="319">
        <v>0.29390532291818433</v>
      </c>
      <c r="G193" s="318"/>
      <c r="H193" s="318"/>
      <c r="I193" s="319">
        <v>8.7300853772658473E-3</v>
      </c>
      <c r="J193" s="319">
        <v>8.7300853772658473E-3</v>
      </c>
      <c r="K193" s="319">
        <v>0.27483762785419696</v>
      </c>
      <c r="L193" s="319">
        <v>0.27483762785419696</v>
      </c>
      <c r="M193" s="318"/>
      <c r="N193" s="318"/>
      <c r="O193" s="320">
        <v>7.9620259870991673E-3</v>
      </c>
      <c r="P193" s="319">
        <v>7.9620259870991673E-3</v>
      </c>
      <c r="Q193" s="318"/>
      <c r="R193" s="318"/>
      <c r="S193" s="319">
        <v>1.0397772566054738E-4</v>
      </c>
      <c r="T193" s="319">
        <v>1.0397772566054738E-4</v>
      </c>
      <c r="U193" s="319">
        <v>7.4366126681194335E-3</v>
      </c>
      <c r="V193" s="319">
        <v>7.4366126681194335E-3</v>
      </c>
      <c r="W193" s="318"/>
      <c r="X193" s="318"/>
      <c r="Y193" s="319">
        <v>0</v>
      </c>
      <c r="Z193" s="319">
        <v>0</v>
      </c>
      <c r="AA193" s="318"/>
      <c r="AB193" s="318"/>
      <c r="AC193" s="319">
        <v>0</v>
      </c>
      <c r="AD193" s="319">
        <v>0</v>
      </c>
      <c r="AE193" s="321">
        <v>0</v>
      </c>
      <c r="AF193" s="321">
        <v>0</v>
      </c>
      <c r="AG193" s="370">
        <v>743</v>
      </c>
      <c r="AH193" s="370">
        <v>147</v>
      </c>
      <c r="AI193" s="321" t="str">
        <f>IF(K193&gt;'1d. STPIS MED Threshold'!$C$8,"Yes","NO")</f>
        <v>NO</v>
      </c>
      <c r="AJ193" s="323"/>
    </row>
    <row r="194" spans="1:36" x14ac:dyDescent="0.2">
      <c r="A194" s="307"/>
      <c r="B194" s="265">
        <v>41457</v>
      </c>
      <c r="C194" s="318"/>
      <c r="D194" s="318"/>
      <c r="E194" s="319">
        <v>0.10448927287116384</v>
      </c>
      <c r="F194" s="319">
        <v>0.10448927287116384</v>
      </c>
      <c r="G194" s="318"/>
      <c r="H194" s="318"/>
      <c r="I194" s="319">
        <v>0</v>
      </c>
      <c r="J194" s="319">
        <v>0</v>
      </c>
      <c r="K194" s="319">
        <v>9.7502798134628407E-2</v>
      </c>
      <c r="L194" s="319">
        <v>9.7502798134628407E-2</v>
      </c>
      <c r="M194" s="318"/>
      <c r="N194" s="318"/>
      <c r="O194" s="320">
        <v>6.3985781268626075E-3</v>
      </c>
      <c r="P194" s="319">
        <v>6.3985781268626075E-3</v>
      </c>
      <c r="Q194" s="318"/>
      <c r="R194" s="318"/>
      <c r="S194" s="319">
        <v>0</v>
      </c>
      <c r="T194" s="319">
        <v>0</v>
      </c>
      <c r="U194" s="319">
        <v>5.9707494780003104E-3</v>
      </c>
      <c r="V194" s="319">
        <v>5.9707494780003104E-3</v>
      </c>
      <c r="W194" s="318"/>
      <c r="X194" s="318"/>
      <c r="Y194" s="319">
        <v>1.8311500814580325E-3</v>
      </c>
      <c r="Z194" s="319">
        <v>1.8311500814580325E-3</v>
      </c>
      <c r="AA194" s="318"/>
      <c r="AB194" s="318"/>
      <c r="AC194" s="319">
        <v>0</v>
      </c>
      <c r="AD194" s="319">
        <v>0</v>
      </c>
      <c r="AE194" s="321">
        <v>1.7087137448717345E-3</v>
      </c>
      <c r="AF194" s="321">
        <v>1.7087137448717345E-3</v>
      </c>
      <c r="AG194" s="370">
        <v>614</v>
      </c>
      <c r="AH194" s="370">
        <v>78</v>
      </c>
      <c r="AI194" s="321" t="str">
        <f>IF(K194&gt;'1d. STPIS MED Threshold'!$C$8,"Yes","NO")</f>
        <v>NO</v>
      </c>
      <c r="AJ194" s="323"/>
    </row>
    <row r="195" spans="1:36" x14ac:dyDescent="0.2">
      <c r="A195" s="307"/>
      <c r="B195" s="265">
        <v>41458</v>
      </c>
      <c r="C195" s="318"/>
      <c r="D195" s="318"/>
      <c r="E195" s="319">
        <v>5.7388216234652109E-2</v>
      </c>
      <c r="F195" s="319">
        <v>5.7388216234652109E-2</v>
      </c>
      <c r="G195" s="318"/>
      <c r="H195" s="318"/>
      <c r="I195" s="319">
        <v>3.1115627852166781E-2</v>
      </c>
      <c r="J195" s="319">
        <v>3.1115627852166781E-2</v>
      </c>
      <c r="K195" s="319">
        <v>5.5631550024294318E-2</v>
      </c>
      <c r="L195" s="319">
        <v>5.5631550024294318E-2</v>
      </c>
      <c r="M195" s="318"/>
      <c r="N195" s="318"/>
      <c r="O195" s="320">
        <v>5.1318560510735234E-4</v>
      </c>
      <c r="P195" s="319">
        <v>5.1318560510735234E-4</v>
      </c>
      <c r="Q195" s="318"/>
      <c r="R195" s="318"/>
      <c r="S195" s="319">
        <v>2.7473225735642412E-4</v>
      </c>
      <c r="T195" s="319">
        <v>2.7473225735642412E-4</v>
      </c>
      <c r="U195" s="319">
        <v>4.972418795542203E-4</v>
      </c>
      <c r="V195" s="319">
        <v>4.972418795542203E-4</v>
      </c>
      <c r="W195" s="318"/>
      <c r="X195" s="318"/>
      <c r="Y195" s="319">
        <v>7.7352017907521952E-3</v>
      </c>
      <c r="Z195" s="319">
        <v>7.7352017907521952E-3</v>
      </c>
      <c r="AA195" s="318"/>
      <c r="AB195" s="318"/>
      <c r="AC195" s="319">
        <v>0</v>
      </c>
      <c r="AD195" s="319">
        <v>0</v>
      </c>
      <c r="AE195" s="321">
        <v>7.2180023653171275E-3</v>
      </c>
      <c r="AF195" s="321">
        <v>7.2180023653171275E-3</v>
      </c>
      <c r="AG195" s="370">
        <v>513</v>
      </c>
      <c r="AH195" s="370">
        <v>149</v>
      </c>
      <c r="AI195" s="321" t="str">
        <f>IF(K195&gt;'1d. STPIS MED Threshold'!$C$8,"Yes","NO")</f>
        <v>NO</v>
      </c>
      <c r="AJ195" s="323"/>
    </row>
    <row r="196" spans="1:36" x14ac:dyDescent="0.2">
      <c r="A196" s="307"/>
      <c r="B196" s="265">
        <v>41459</v>
      </c>
      <c r="C196" s="318"/>
      <c r="D196" s="318"/>
      <c r="E196" s="319">
        <v>2.425466496244983E-2</v>
      </c>
      <c r="F196" s="319">
        <v>2.425466496244983E-2</v>
      </c>
      <c r="G196" s="318"/>
      <c r="H196" s="318"/>
      <c r="I196" s="319">
        <v>4.7250410989290295</v>
      </c>
      <c r="J196" s="319">
        <v>4.7250410989290295</v>
      </c>
      <c r="K196" s="319">
        <v>0.33856373000159901</v>
      </c>
      <c r="L196" s="319">
        <v>0.33856373000159901</v>
      </c>
      <c r="M196" s="318"/>
      <c r="N196" s="318"/>
      <c r="O196" s="320">
        <v>2.3669187671359888E-4</v>
      </c>
      <c r="P196" s="319">
        <v>2.3669187671359888E-4</v>
      </c>
      <c r="Q196" s="318"/>
      <c r="R196" s="318"/>
      <c r="S196" s="319">
        <v>6.5543861270607809E-2</v>
      </c>
      <c r="T196" s="319">
        <v>6.5543861270607809E-2</v>
      </c>
      <c r="U196" s="319">
        <v>4.6033304468533634E-3</v>
      </c>
      <c r="V196" s="319">
        <v>4.6033304468533634E-3</v>
      </c>
      <c r="W196" s="318"/>
      <c r="X196" s="318"/>
      <c r="Y196" s="319">
        <v>0</v>
      </c>
      <c r="Z196" s="319">
        <v>0</v>
      </c>
      <c r="AA196" s="318"/>
      <c r="AB196" s="318"/>
      <c r="AC196" s="319">
        <v>0</v>
      </c>
      <c r="AD196" s="319">
        <v>0</v>
      </c>
      <c r="AE196" s="321">
        <v>0</v>
      </c>
      <c r="AF196" s="321">
        <v>0</v>
      </c>
      <c r="AG196" s="370">
        <v>915</v>
      </c>
      <c r="AH196" s="370">
        <v>41</v>
      </c>
      <c r="AI196" s="321" t="str">
        <f>IF(K196&gt;'1d. STPIS MED Threshold'!$C$8,"Yes","NO")</f>
        <v>NO</v>
      </c>
      <c r="AJ196" s="323"/>
    </row>
    <row r="197" spans="1:36" x14ac:dyDescent="0.2">
      <c r="A197" s="307"/>
      <c r="B197" s="265">
        <v>41460</v>
      </c>
      <c r="C197" s="318"/>
      <c r="D197" s="318"/>
      <c r="E197" s="319">
        <v>3.4148268023417527E-2</v>
      </c>
      <c r="F197" s="319">
        <v>3.4148268023417527E-2</v>
      </c>
      <c r="G197" s="318"/>
      <c r="H197" s="318"/>
      <c r="I197" s="319">
        <v>4.278185011033192E-2</v>
      </c>
      <c r="J197" s="319">
        <v>4.278185011033192E-2</v>
      </c>
      <c r="K197" s="319">
        <v>3.4725535923543556E-2</v>
      </c>
      <c r="L197" s="319">
        <v>3.4725535923543556E-2</v>
      </c>
      <c r="M197" s="318"/>
      <c r="N197" s="318"/>
      <c r="O197" s="320">
        <v>1.1496841017761824E-4</v>
      </c>
      <c r="P197" s="319">
        <v>1.1496841017761824E-4</v>
      </c>
      <c r="Q197" s="318"/>
      <c r="R197" s="318"/>
      <c r="S197" s="319">
        <v>1.1414443661402313E-3</v>
      </c>
      <c r="T197" s="319">
        <v>1.1414443661402313E-3</v>
      </c>
      <c r="U197" s="319">
        <v>1.8360175537120879E-4</v>
      </c>
      <c r="V197" s="319">
        <v>1.8360175537120879E-4</v>
      </c>
      <c r="W197" s="318"/>
      <c r="X197" s="318"/>
      <c r="Y197" s="319">
        <v>0</v>
      </c>
      <c r="Z197" s="319">
        <v>0</v>
      </c>
      <c r="AA197" s="318"/>
      <c r="AB197" s="318"/>
      <c r="AC197" s="319">
        <v>5.2081287475305292E-2</v>
      </c>
      <c r="AD197" s="319">
        <v>5.2081287475305292E-2</v>
      </c>
      <c r="AE197" s="321">
        <v>3.4823153534727755E-3</v>
      </c>
      <c r="AF197" s="321">
        <v>3.4823153534727755E-3</v>
      </c>
      <c r="AG197" s="370">
        <v>481</v>
      </c>
      <c r="AH197" s="370">
        <v>71</v>
      </c>
      <c r="AI197" s="321" t="str">
        <f>IF(K197&gt;'1d. STPIS MED Threshold'!$C$8,"Yes","NO")</f>
        <v>NO</v>
      </c>
      <c r="AJ197" s="323"/>
    </row>
    <row r="198" spans="1:36" x14ac:dyDescent="0.2">
      <c r="A198" s="307"/>
      <c r="B198" s="265">
        <v>41461</v>
      </c>
      <c r="C198" s="318"/>
      <c r="D198" s="318"/>
      <c r="E198" s="319">
        <v>2.7632859044490653E-2</v>
      </c>
      <c r="F198" s="319">
        <v>2.7632859044490653E-2</v>
      </c>
      <c r="G198" s="318"/>
      <c r="H198" s="318"/>
      <c r="I198" s="319">
        <v>0</v>
      </c>
      <c r="J198" s="319">
        <v>0</v>
      </c>
      <c r="K198" s="319">
        <v>2.5785240946404941E-2</v>
      </c>
      <c r="L198" s="319">
        <v>2.5785240946404941E-2</v>
      </c>
      <c r="M198" s="318"/>
      <c r="N198" s="318"/>
      <c r="O198" s="320">
        <v>2.9165949217870436E-4</v>
      </c>
      <c r="P198" s="319">
        <v>2.9165949217870436E-4</v>
      </c>
      <c r="Q198" s="318"/>
      <c r="R198" s="318"/>
      <c r="S198" s="319">
        <v>0</v>
      </c>
      <c r="T198" s="319">
        <v>0</v>
      </c>
      <c r="U198" s="319">
        <v>2.7215823987034786E-4</v>
      </c>
      <c r="V198" s="319">
        <v>2.7215823987034786E-4</v>
      </c>
      <c r="W198" s="318"/>
      <c r="X198" s="318"/>
      <c r="Y198" s="319">
        <v>0</v>
      </c>
      <c r="Z198" s="319">
        <v>0</v>
      </c>
      <c r="AA198" s="318"/>
      <c r="AB198" s="318"/>
      <c r="AC198" s="319">
        <v>0</v>
      </c>
      <c r="AD198" s="319">
        <v>0</v>
      </c>
      <c r="AE198" s="321">
        <v>0</v>
      </c>
      <c r="AF198" s="321">
        <v>0</v>
      </c>
      <c r="AG198" s="370">
        <v>250</v>
      </c>
      <c r="AH198" s="370">
        <v>56</v>
      </c>
      <c r="AI198" s="321" t="str">
        <f>IF(K198&gt;'1d. STPIS MED Threshold'!$C$8,"Yes","NO")</f>
        <v>NO</v>
      </c>
      <c r="AJ198" s="323"/>
    </row>
    <row r="199" spans="1:36" x14ac:dyDescent="0.2">
      <c r="A199" s="307"/>
      <c r="B199" s="265">
        <v>41462</v>
      </c>
      <c r="C199" s="318"/>
      <c r="D199" s="318"/>
      <c r="E199" s="319">
        <v>6.4663283288520376E-2</v>
      </c>
      <c r="F199" s="319">
        <v>6.4663283288520376E-2</v>
      </c>
      <c r="G199" s="318"/>
      <c r="H199" s="318"/>
      <c r="I199" s="319">
        <v>0</v>
      </c>
      <c r="J199" s="319">
        <v>0</v>
      </c>
      <c r="K199" s="319">
        <v>6.0339696927327907E-2</v>
      </c>
      <c r="L199" s="319">
        <v>6.0339696927327907E-2</v>
      </c>
      <c r="M199" s="318"/>
      <c r="N199" s="318"/>
      <c r="O199" s="320">
        <v>3.1146107895468813E-4</v>
      </c>
      <c r="P199" s="319">
        <v>3.1146107895468813E-4</v>
      </c>
      <c r="Q199" s="318"/>
      <c r="R199" s="318"/>
      <c r="S199" s="319">
        <v>0</v>
      </c>
      <c r="T199" s="319">
        <v>0</v>
      </c>
      <c r="U199" s="319">
        <v>2.9063583154183606E-4</v>
      </c>
      <c r="V199" s="319">
        <v>2.9063583154183606E-4</v>
      </c>
      <c r="W199" s="318"/>
      <c r="X199" s="318"/>
      <c r="Y199" s="319">
        <v>0</v>
      </c>
      <c r="Z199" s="319">
        <v>0</v>
      </c>
      <c r="AA199" s="318"/>
      <c r="AB199" s="318"/>
      <c r="AC199" s="319">
        <v>0</v>
      </c>
      <c r="AD199" s="319">
        <v>0</v>
      </c>
      <c r="AE199" s="321">
        <v>0</v>
      </c>
      <c r="AF199" s="321">
        <v>0</v>
      </c>
      <c r="AG199" s="370">
        <v>189</v>
      </c>
      <c r="AH199" s="370">
        <v>43</v>
      </c>
      <c r="AI199" s="321" t="str">
        <f>IF(K199&gt;'1d. STPIS MED Threshold'!$C$8,"Yes","NO")</f>
        <v>NO</v>
      </c>
      <c r="AJ199" s="323"/>
    </row>
    <row r="200" spans="1:36" x14ac:dyDescent="0.2">
      <c r="A200" s="307"/>
      <c r="B200" s="265">
        <v>41463</v>
      </c>
      <c r="C200" s="318"/>
      <c r="D200" s="318"/>
      <c r="E200" s="319">
        <v>2.3959754433833563E-3</v>
      </c>
      <c r="F200" s="319">
        <v>2.3959754433833563E-3</v>
      </c>
      <c r="G200" s="318"/>
      <c r="H200" s="318"/>
      <c r="I200" s="319">
        <v>5.4326443846251602E-3</v>
      </c>
      <c r="J200" s="319">
        <v>5.4326443846251602E-3</v>
      </c>
      <c r="K200" s="319">
        <v>2.5990164853797603E-3</v>
      </c>
      <c r="L200" s="319">
        <v>2.5990164853797603E-3</v>
      </c>
      <c r="M200" s="318"/>
      <c r="N200" s="318"/>
      <c r="O200" s="320">
        <v>1.6556510682260692E-5</v>
      </c>
      <c r="P200" s="319">
        <v>1.6556510682260692E-5</v>
      </c>
      <c r="Q200" s="318"/>
      <c r="R200" s="318"/>
      <c r="S200" s="319">
        <v>2.3106161257899417E-5</v>
      </c>
      <c r="T200" s="319">
        <v>2.3106161257899417E-5</v>
      </c>
      <c r="U200" s="319">
        <v>1.699444050053262E-5</v>
      </c>
      <c r="V200" s="319">
        <v>1.699444050053262E-5</v>
      </c>
      <c r="W200" s="318"/>
      <c r="X200" s="318"/>
      <c r="Y200" s="319">
        <v>0</v>
      </c>
      <c r="Z200" s="319">
        <v>0</v>
      </c>
      <c r="AA200" s="318"/>
      <c r="AB200" s="318"/>
      <c r="AC200" s="319">
        <v>0</v>
      </c>
      <c r="AD200" s="319">
        <v>0</v>
      </c>
      <c r="AE200" s="321">
        <v>0</v>
      </c>
      <c r="AF200" s="321">
        <v>0</v>
      </c>
      <c r="AG200" s="370">
        <v>571</v>
      </c>
      <c r="AH200" s="370">
        <v>174</v>
      </c>
      <c r="AI200" s="321" t="str">
        <f>IF(K200&gt;'1d. STPIS MED Threshold'!$C$8,"Yes","NO")</f>
        <v>NO</v>
      </c>
      <c r="AJ200" s="323"/>
    </row>
    <row r="201" spans="1:36" x14ac:dyDescent="0.2">
      <c r="A201" s="307"/>
      <c r="B201" s="265">
        <v>41464</v>
      </c>
      <c r="C201" s="318"/>
      <c r="D201" s="318"/>
      <c r="E201" s="319">
        <v>8.8757052576855316E-2</v>
      </c>
      <c r="F201" s="319">
        <v>8.8757052576855316E-2</v>
      </c>
      <c r="G201" s="318"/>
      <c r="H201" s="318"/>
      <c r="I201" s="319">
        <v>7.4059105560497713E-3</v>
      </c>
      <c r="J201" s="319">
        <v>7.4059105560497713E-3</v>
      </c>
      <c r="K201" s="319">
        <v>8.3317664562188448E-2</v>
      </c>
      <c r="L201" s="319">
        <v>8.3317664562188448E-2</v>
      </c>
      <c r="M201" s="318"/>
      <c r="N201" s="318"/>
      <c r="O201" s="320">
        <v>2.3182426257301416E-3</v>
      </c>
      <c r="P201" s="319">
        <v>2.3182426257301416E-3</v>
      </c>
      <c r="Q201" s="318"/>
      <c r="R201" s="318"/>
      <c r="S201" s="319">
        <v>4.6212322515798834E-5</v>
      </c>
      <c r="T201" s="319">
        <v>4.6212322515798834E-5</v>
      </c>
      <c r="U201" s="319">
        <v>2.1663276790769852E-3</v>
      </c>
      <c r="V201" s="319">
        <v>2.1663276790769852E-3</v>
      </c>
      <c r="W201" s="318"/>
      <c r="X201" s="318"/>
      <c r="Y201" s="319">
        <v>6.1859260739756672E-2</v>
      </c>
      <c r="Z201" s="319">
        <v>6.1859260739756672E-2</v>
      </c>
      <c r="AA201" s="318"/>
      <c r="AB201" s="318"/>
      <c r="AC201" s="319">
        <v>0.20302231794708436</v>
      </c>
      <c r="AD201" s="319">
        <v>0.20302231794708436</v>
      </c>
      <c r="AE201" s="321">
        <v>7.1297857696279998E-2</v>
      </c>
      <c r="AF201" s="321">
        <v>7.1297857696279998E-2</v>
      </c>
      <c r="AG201" s="370">
        <v>791</v>
      </c>
      <c r="AH201" s="370">
        <v>386</v>
      </c>
      <c r="AI201" s="321" t="str">
        <f>IF(K201&gt;'1d. STPIS MED Threshold'!$C$8,"Yes","NO")</f>
        <v>NO</v>
      </c>
      <c r="AJ201" s="323"/>
    </row>
    <row r="202" spans="1:36" x14ac:dyDescent="0.2">
      <c r="A202" s="307"/>
      <c r="B202" s="265">
        <v>41465</v>
      </c>
      <c r="C202" s="318"/>
      <c r="D202" s="318"/>
      <c r="E202" s="319">
        <v>1.6262855633849455E-2</v>
      </c>
      <c r="F202" s="319">
        <v>1.6262855633849455E-2</v>
      </c>
      <c r="G202" s="318"/>
      <c r="H202" s="318"/>
      <c r="I202" s="319">
        <v>0</v>
      </c>
      <c r="J202" s="319">
        <v>0</v>
      </c>
      <c r="K202" s="319">
        <v>1.5175470997056101E-2</v>
      </c>
      <c r="L202" s="319">
        <v>1.5175470997056101E-2</v>
      </c>
      <c r="M202" s="318"/>
      <c r="N202" s="318"/>
      <c r="O202" s="320">
        <v>1.035278612961761E-4</v>
      </c>
      <c r="P202" s="319">
        <v>1.035278612961761E-4</v>
      </c>
      <c r="Q202" s="318"/>
      <c r="R202" s="318"/>
      <c r="S202" s="319">
        <v>0</v>
      </c>
      <c r="T202" s="319">
        <v>0</v>
      </c>
      <c r="U202" s="319">
        <v>9.660566949984589E-5</v>
      </c>
      <c r="V202" s="319">
        <v>9.660566949984589E-5</v>
      </c>
      <c r="W202" s="318"/>
      <c r="X202" s="318"/>
      <c r="Y202" s="319">
        <v>3.9669399594696618E-3</v>
      </c>
      <c r="Z202" s="319">
        <v>3.9669399594696618E-3</v>
      </c>
      <c r="AA202" s="318"/>
      <c r="AB202" s="318"/>
      <c r="AC202" s="319">
        <v>0</v>
      </c>
      <c r="AD202" s="319">
        <v>0</v>
      </c>
      <c r="AE202" s="321">
        <v>3.7016981308432874E-3</v>
      </c>
      <c r="AF202" s="321">
        <v>3.7016981308432874E-3</v>
      </c>
      <c r="AG202" s="370">
        <v>531</v>
      </c>
      <c r="AH202" s="370">
        <v>123</v>
      </c>
      <c r="AI202" s="321" t="str">
        <f>IF(K202&gt;'1d. STPIS MED Threshold'!$C$8,"Yes","NO")</f>
        <v>NO</v>
      </c>
      <c r="AJ202" s="323"/>
    </row>
    <row r="203" spans="1:36" x14ac:dyDescent="0.2">
      <c r="A203" s="307"/>
      <c r="B203" s="265">
        <v>41466</v>
      </c>
      <c r="C203" s="318"/>
      <c r="D203" s="318"/>
      <c r="E203" s="319">
        <v>1.3964315090266096E-2</v>
      </c>
      <c r="F203" s="319">
        <v>1.3964315090266096E-2</v>
      </c>
      <c r="G203" s="318"/>
      <c r="H203" s="318"/>
      <c r="I203" s="319">
        <v>5.835689776678951E-3</v>
      </c>
      <c r="J203" s="319">
        <v>5.835689776678951E-3</v>
      </c>
      <c r="K203" s="319">
        <v>1.3420810155877644E-2</v>
      </c>
      <c r="L203" s="319">
        <v>1.3420810155877644E-2</v>
      </c>
      <c r="M203" s="318"/>
      <c r="N203" s="318"/>
      <c r="O203" s="320">
        <v>1.4437277314931324E-4</v>
      </c>
      <c r="P203" s="319">
        <v>1.4437277314931324E-4</v>
      </c>
      <c r="Q203" s="318"/>
      <c r="R203" s="318"/>
      <c r="S203" s="319">
        <v>7.6481393763647084E-5</v>
      </c>
      <c r="T203" s="319">
        <v>7.6481393763647084E-5</v>
      </c>
      <c r="U203" s="319">
        <v>1.3983334633665522E-4</v>
      </c>
      <c r="V203" s="319">
        <v>1.3983334633665522E-4</v>
      </c>
      <c r="W203" s="318"/>
      <c r="X203" s="318"/>
      <c r="Y203" s="319">
        <v>0</v>
      </c>
      <c r="Z203" s="319">
        <v>0</v>
      </c>
      <c r="AA203" s="318"/>
      <c r="AB203" s="318"/>
      <c r="AC203" s="319">
        <v>0</v>
      </c>
      <c r="AD203" s="319">
        <v>0</v>
      </c>
      <c r="AE203" s="321">
        <v>0</v>
      </c>
      <c r="AF203" s="321">
        <v>0</v>
      </c>
      <c r="AG203" s="370">
        <v>495</v>
      </c>
      <c r="AH203" s="370">
        <v>75</v>
      </c>
      <c r="AI203" s="321" t="str">
        <f>IF(K203&gt;'1d. STPIS MED Threshold'!$C$8,"Yes","NO")</f>
        <v>NO</v>
      </c>
      <c r="AJ203" s="323"/>
    </row>
    <row r="204" spans="1:36" x14ac:dyDescent="0.2">
      <c r="A204" s="307"/>
      <c r="B204" s="265">
        <v>41467</v>
      </c>
      <c r="C204" s="318"/>
      <c r="D204" s="318"/>
      <c r="E204" s="319">
        <v>3.1509065020728748E-2</v>
      </c>
      <c r="F204" s="319">
        <v>3.1509065020728748E-2</v>
      </c>
      <c r="G204" s="318"/>
      <c r="H204" s="318"/>
      <c r="I204" s="319">
        <v>4.7337206696165528E-2</v>
      </c>
      <c r="J204" s="319">
        <v>4.7337206696165528E-2</v>
      </c>
      <c r="K204" s="319">
        <v>3.2567383342821894E-2</v>
      </c>
      <c r="L204" s="319">
        <v>3.2567383342821894E-2</v>
      </c>
      <c r="M204" s="318"/>
      <c r="N204" s="318"/>
      <c r="O204" s="320">
        <v>3.2947456257698777E-4</v>
      </c>
      <c r="P204" s="319">
        <v>3.2947456257698777E-4</v>
      </c>
      <c r="Q204" s="318"/>
      <c r="R204" s="318"/>
      <c r="S204" s="319">
        <v>1.5019004817634621E-4</v>
      </c>
      <c r="T204" s="319">
        <v>1.5019004817634621E-4</v>
      </c>
      <c r="U204" s="319">
        <v>3.1748704753267759E-4</v>
      </c>
      <c r="V204" s="319">
        <v>3.1748704753267759E-4</v>
      </c>
      <c r="W204" s="318"/>
      <c r="X204" s="318"/>
      <c r="Y204" s="319">
        <v>0</v>
      </c>
      <c r="Z204" s="319">
        <v>0</v>
      </c>
      <c r="AA204" s="318"/>
      <c r="AB204" s="318"/>
      <c r="AC204" s="319">
        <v>0</v>
      </c>
      <c r="AD204" s="319">
        <v>0</v>
      </c>
      <c r="AE204" s="321">
        <v>0</v>
      </c>
      <c r="AF204" s="321">
        <v>0</v>
      </c>
      <c r="AG204" s="370">
        <v>489</v>
      </c>
      <c r="AH204" s="370">
        <v>101</v>
      </c>
      <c r="AI204" s="321" t="str">
        <f>IF(K204&gt;'1d. STPIS MED Threshold'!$C$8,"Yes","NO")</f>
        <v>NO</v>
      </c>
      <c r="AJ204" s="323"/>
    </row>
    <row r="205" spans="1:36" x14ac:dyDescent="0.2">
      <c r="A205" s="307"/>
      <c r="B205" s="265">
        <v>41468</v>
      </c>
      <c r="C205" s="318"/>
      <c r="D205" s="318"/>
      <c r="E205" s="319">
        <v>3.4403306004053023E-2</v>
      </c>
      <c r="F205" s="319">
        <v>3.4403306004053023E-2</v>
      </c>
      <c r="G205" s="318"/>
      <c r="H205" s="318"/>
      <c r="I205" s="319">
        <v>4.0027565650380681E-3</v>
      </c>
      <c r="J205" s="319">
        <v>4.0027565650380681E-3</v>
      </c>
      <c r="K205" s="319">
        <v>3.2370631598381196E-2</v>
      </c>
      <c r="L205" s="319">
        <v>3.2370631598381196E-2</v>
      </c>
      <c r="M205" s="318"/>
      <c r="N205" s="318"/>
      <c r="O205" s="320">
        <v>2.7410959085550805E-4</v>
      </c>
      <c r="P205" s="319">
        <v>2.7410959085550805E-4</v>
      </c>
      <c r="Q205" s="318"/>
      <c r="R205" s="318"/>
      <c r="S205" s="319">
        <v>2.3106161257899417E-5</v>
      </c>
      <c r="T205" s="319">
        <v>2.3106161257899417E-5</v>
      </c>
      <c r="U205" s="319">
        <v>2.5732672816079213E-4</v>
      </c>
      <c r="V205" s="319">
        <v>2.5732672816079213E-4</v>
      </c>
      <c r="W205" s="318"/>
      <c r="X205" s="318"/>
      <c r="Y205" s="319">
        <v>0</v>
      </c>
      <c r="Z205" s="319">
        <v>0</v>
      </c>
      <c r="AA205" s="318"/>
      <c r="AB205" s="318"/>
      <c r="AC205" s="319">
        <v>0</v>
      </c>
      <c r="AD205" s="319">
        <v>0</v>
      </c>
      <c r="AE205" s="321">
        <v>0</v>
      </c>
      <c r="AF205" s="321">
        <v>0</v>
      </c>
      <c r="AG205" s="370">
        <v>356</v>
      </c>
      <c r="AH205" s="370">
        <v>137</v>
      </c>
      <c r="AI205" s="321" t="str">
        <f>IF(K205&gt;'1d. STPIS MED Threshold'!$C$8,"Yes","NO")</f>
        <v>NO</v>
      </c>
      <c r="AJ205" s="323"/>
    </row>
    <row r="206" spans="1:36" x14ac:dyDescent="0.2">
      <c r="A206" s="307"/>
      <c r="B206" s="265">
        <v>41469</v>
      </c>
      <c r="C206" s="318"/>
      <c r="D206" s="318"/>
      <c r="E206" s="319">
        <v>0.63176418743956875</v>
      </c>
      <c r="F206" s="319">
        <v>0.63176418743956875</v>
      </c>
      <c r="G206" s="318"/>
      <c r="H206" s="318"/>
      <c r="I206" s="319">
        <v>2.512025601626674E-3</v>
      </c>
      <c r="J206" s="319">
        <v>2.512025601626674E-3</v>
      </c>
      <c r="K206" s="319">
        <v>0.58969044904719126</v>
      </c>
      <c r="L206" s="319">
        <v>0.58969044904719126</v>
      </c>
      <c r="M206" s="318"/>
      <c r="N206" s="318"/>
      <c r="O206" s="320">
        <v>1.114842580696433E-2</v>
      </c>
      <c r="P206" s="319">
        <v>1.114842580696433E-2</v>
      </c>
      <c r="Q206" s="318"/>
      <c r="R206" s="318"/>
      <c r="S206" s="319">
        <v>2.3106161257899417E-5</v>
      </c>
      <c r="T206" s="319">
        <v>2.3106161257899417E-5</v>
      </c>
      <c r="U206" s="319">
        <v>1.0404552656115179E-2</v>
      </c>
      <c r="V206" s="319">
        <v>1.0404552656115179E-2</v>
      </c>
      <c r="W206" s="318"/>
      <c r="X206" s="318"/>
      <c r="Y206" s="319">
        <v>2.8146068159843178E-3</v>
      </c>
      <c r="Z206" s="319">
        <v>2.8146068159843178E-3</v>
      </c>
      <c r="AA206" s="318"/>
      <c r="AB206" s="318"/>
      <c r="AC206" s="319">
        <v>0</v>
      </c>
      <c r="AD206" s="319">
        <v>0</v>
      </c>
      <c r="AE206" s="321">
        <v>2.6264135319004961E-3</v>
      </c>
      <c r="AF206" s="321">
        <v>2.6264135319004961E-3</v>
      </c>
      <c r="AG206" s="370">
        <v>1091</v>
      </c>
      <c r="AH206" s="370">
        <v>249</v>
      </c>
      <c r="AI206" s="321" t="str">
        <f>IF(K206&gt;'1d. STPIS MED Threshold'!$C$8,"Yes","NO")</f>
        <v>NO</v>
      </c>
      <c r="AJ206" s="323"/>
    </row>
    <row r="207" spans="1:36" x14ac:dyDescent="0.2">
      <c r="A207" s="307"/>
      <c r="B207" s="265">
        <v>41470</v>
      </c>
      <c r="C207" s="318"/>
      <c r="D207" s="318"/>
      <c r="E207" s="319">
        <v>8.7316288957469648E-4</v>
      </c>
      <c r="F207" s="319">
        <v>8.7316288957469648E-4</v>
      </c>
      <c r="G207" s="318"/>
      <c r="H207" s="318"/>
      <c r="I207" s="319">
        <v>0</v>
      </c>
      <c r="J207" s="319">
        <v>0</v>
      </c>
      <c r="K207" s="319">
        <v>8.1478052838805421E-4</v>
      </c>
      <c r="L207" s="319">
        <v>8.1478052838805421E-4</v>
      </c>
      <c r="M207" s="318"/>
      <c r="N207" s="318"/>
      <c r="O207" s="320">
        <v>1.3245208545808555E-5</v>
      </c>
      <c r="P207" s="319">
        <v>1.3245208545808555E-5</v>
      </c>
      <c r="Q207" s="318"/>
      <c r="R207" s="318"/>
      <c r="S207" s="319">
        <v>0</v>
      </c>
      <c r="T207" s="319">
        <v>0</v>
      </c>
      <c r="U207" s="319">
        <v>1.2359593091296452E-5</v>
      </c>
      <c r="V207" s="319">
        <v>1.2359593091296452E-5</v>
      </c>
      <c r="W207" s="318"/>
      <c r="X207" s="318"/>
      <c r="Y207" s="319">
        <v>0</v>
      </c>
      <c r="Z207" s="319">
        <v>0</v>
      </c>
      <c r="AA207" s="318"/>
      <c r="AB207" s="318"/>
      <c r="AC207" s="319">
        <v>0</v>
      </c>
      <c r="AD207" s="319">
        <v>0</v>
      </c>
      <c r="AE207" s="321">
        <v>0</v>
      </c>
      <c r="AF207" s="321">
        <v>0</v>
      </c>
      <c r="AG207" s="370">
        <v>432</v>
      </c>
      <c r="AH207" s="370">
        <v>88</v>
      </c>
      <c r="AI207" s="321" t="str">
        <f>IF(K207&gt;'1d. STPIS MED Threshold'!$C$8,"Yes","NO")</f>
        <v>NO</v>
      </c>
      <c r="AJ207" s="323"/>
    </row>
    <row r="208" spans="1:36" x14ac:dyDescent="0.2">
      <c r="A208" s="307"/>
      <c r="B208" s="265">
        <v>41471</v>
      </c>
      <c r="C208" s="318"/>
      <c r="D208" s="318"/>
      <c r="E208" s="319">
        <v>3.7723964886952144E-3</v>
      </c>
      <c r="F208" s="319">
        <v>3.7723964886952144E-3</v>
      </c>
      <c r="G208" s="318"/>
      <c r="H208" s="318"/>
      <c r="I208" s="319">
        <v>4.1422230437746226E-2</v>
      </c>
      <c r="J208" s="319">
        <v>4.1422230437746226E-2</v>
      </c>
      <c r="K208" s="319">
        <v>6.289780393205005E-3</v>
      </c>
      <c r="L208" s="319">
        <v>6.289780393205005E-3</v>
      </c>
      <c r="M208" s="318"/>
      <c r="N208" s="318"/>
      <c r="O208" s="320">
        <v>5.205366958502762E-5</v>
      </c>
      <c r="P208" s="319">
        <v>5.205366958502762E-5</v>
      </c>
      <c r="Q208" s="318"/>
      <c r="R208" s="318"/>
      <c r="S208" s="319">
        <v>1.8438716683803739E-4</v>
      </c>
      <c r="T208" s="319">
        <v>1.8438716683803739E-4</v>
      </c>
      <c r="U208" s="319">
        <v>6.0901894957363269E-5</v>
      </c>
      <c r="V208" s="319">
        <v>6.0901894957363269E-5</v>
      </c>
      <c r="W208" s="318"/>
      <c r="X208" s="318"/>
      <c r="Y208" s="319">
        <v>0</v>
      </c>
      <c r="Z208" s="319">
        <v>0</v>
      </c>
      <c r="AA208" s="318"/>
      <c r="AB208" s="318"/>
      <c r="AC208" s="319">
        <v>2.0056147971856696E-2</v>
      </c>
      <c r="AD208" s="319">
        <v>2.0056147971856696E-2</v>
      </c>
      <c r="AE208" s="321">
        <v>1.341015850405665E-3</v>
      </c>
      <c r="AF208" s="321">
        <v>1.341015850405665E-3</v>
      </c>
      <c r="AG208" s="370">
        <v>426</v>
      </c>
      <c r="AH208" s="370">
        <v>51</v>
      </c>
      <c r="AI208" s="321" t="str">
        <f>IF(K208&gt;'1d. STPIS MED Threshold'!$C$8,"Yes","NO")</f>
        <v>NO</v>
      </c>
      <c r="AJ208" s="323"/>
    </row>
    <row r="209" spans="1:36" x14ac:dyDescent="0.2">
      <c r="A209" s="307"/>
      <c r="B209" s="265">
        <v>41472</v>
      </c>
      <c r="C209" s="318"/>
      <c r="D209" s="318"/>
      <c r="E209" s="319">
        <v>2.878459482907058E-2</v>
      </c>
      <c r="F209" s="319">
        <v>2.878459482907058E-2</v>
      </c>
      <c r="G209" s="318"/>
      <c r="H209" s="318"/>
      <c r="I209" s="319">
        <v>9.7084464572478257E-4</v>
      </c>
      <c r="J209" s="319">
        <v>9.7084464572478257E-4</v>
      </c>
      <c r="K209" s="319">
        <v>2.6924881792079195E-2</v>
      </c>
      <c r="L209" s="319">
        <v>2.6924881792079195E-2</v>
      </c>
      <c r="M209" s="318"/>
      <c r="N209" s="318"/>
      <c r="O209" s="320">
        <v>2.8222228108981575E-4</v>
      </c>
      <c r="P209" s="319">
        <v>2.8222228108981575E-4</v>
      </c>
      <c r="Q209" s="318"/>
      <c r="R209" s="318"/>
      <c r="S209" s="319">
        <v>2.3106161257899417E-5</v>
      </c>
      <c r="T209" s="319">
        <v>2.3106161257899417E-5</v>
      </c>
      <c r="U209" s="319">
        <v>2.6489697892921122E-4</v>
      </c>
      <c r="V209" s="319">
        <v>2.6489697892921122E-4</v>
      </c>
      <c r="W209" s="318"/>
      <c r="X209" s="318"/>
      <c r="Y209" s="319">
        <v>1.6556510682260693E-6</v>
      </c>
      <c r="Z209" s="319">
        <v>1.6556510682260693E-6</v>
      </c>
      <c r="AA209" s="318"/>
      <c r="AB209" s="318"/>
      <c r="AC209" s="319">
        <v>0</v>
      </c>
      <c r="AD209" s="319">
        <v>0</v>
      </c>
      <c r="AE209" s="321">
        <v>1.5449491364120565E-6</v>
      </c>
      <c r="AF209" s="321">
        <v>1.5449491364120565E-6</v>
      </c>
      <c r="AG209" s="370">
        <v>406</v>
      </c>
      <c r="AH209" s="370">
        <v>68</v>
      </c>
      <c r="AI209" s="321" t="str">
        <f>IF(K209&gt;'1d. STPIS MED Threshold'!$C$8,"Yes","NO")</f>
        <v>NO</v>
      </c>
      <c r="AJ209" s="323"/>
    </row>
    <row r="210" spans="1:36" x14ac:dyDescent="0.2">
      <c r="A210" s="307"/>
      <c r="B210" s="265">
        <v>41473</v>
      </c>
      <c r="C210" s="318"/>
      <c r="D210" s="318"/>
      <c r="E210" s="319">
        <v>0.99871686048821828</v>
      </c>
      <c r="F210" s="319">
        <v>0.99871686048821828</v>
      </c>
      <c r="G210" s="318"/>
      <c r="H210" s="318"/>
      <c r="I210" s="319">
        <v>0.32953409660686017</v>
      </c>
      <c r="J210" s="319">
        <v>0.32953409660686017</v>
      </c>
      <c r="K210" s="319">
        <v>0.95397323900903852</v>
      </c>
      <c r="L210" s="319">
        <v>0.95397323900903852</v>
      </c>
      <c r="M210" s="318"/>
      <c r="N210" s="318"/>
      <c r="O210" s="320">
        <v>1.7149084756089485E-2</v>
      </c>
      <c r="P210" s="319">
        <v>1.7149084756089485E-2</v>
      </c>
      <c r="Q210" s="318"/>
      <c r="R210" s="318"/>
      <c r="S210" s="319">
        <v>1.473017780191088E-3</v>
      </c>
      <c r="T210" s="319">
        <v>1.473017780191088E-3</v>
      </c>
      <c r="U210" s="319">
        <v>1.6100934616980072E-2</v>
      </c>
      <c r="V210" s="319">
        <v>1.6100934616980072E-2</v>
      </c>
      <c r="W210" s="318"/>
      <c r="X210" s="318"/>
      <c r="Y210" s="319">
        <v>9.2285990542921095E-3</v>
      </c>
      <c r="Z210" s="319">
        <v>9.2285990542921095E-3</v>
      </c>
      <c r="AA210" s="318"/>
      <c r="AB210" s="318"/>
      <c r="AC210" s="319">
        <v>0</v>
      </c>
      <c r="AD210" s="319">
        <v>0</v>
      </c>
      <c r="AE210" s="321">
        <v>8.6115464863608035E-3</v>
      </c>
      <c r="AF210" s="321">
        <v>8.6115464863608035E-3</v>
      </c>
      <c r="AG210" s="370">
        <v>2138</v>
      </c>
      <c r="AH210" s="370">
        <v>405</v>
      </c>
      <c r="AI210" s="321" t="str">
        <f>IF(K210&gt;'1d. STPIS MED Threshold'!$C$8,"Yes","NO")</f>
        <v>NO</v>
      </c>
      <c r="AJ210" s="323"/>
    </row>
    <row r="211" spans="1:36" x14ac:dyDescent="0.2">
      <c r="A211" s="307"/>
      <c r="B211" s="265">
        <v>41474</v>
      </c>
      <c r="C211" s="318"/>
      <c r="D211" s="318"/>
      <c r="E211" s="319">
        <v>4.869644316481013E-2</v>
      </c>
      <c r="F211" s="319">
        <v>4.869644316481013E-2</v>
      </c>
      <c r="G211" s="318"/>
      <c r="H211" s="318"/>
      <c r="I211" s="319">
        <v>0</v>
      </c>
      <c r="J211" s="319">
        <v>0</v>
      </c>
      <c r="K211" s="319">
        <v>4.5440448931320057E-2</v>
      </c>
      <c r="L211" s="319">
        <v>4.5440448931320057E-2</v>
      </c>
      <c r="M211" s="318"/>
      <c r="N211" s="318"/>
      <c r="O211" s="320">
        <v>3.4838209777612953E-4</v>
      </c>
      <c r="P211" s="319">
        <v>3.4838209777612953E-4</v>
      </c>
      <c r="Q211" s="318"/>
      <c r="R211" s="318"/>
      <c r="S211" s="319">
        <v>0</v>
      </c>
      <c r="T211" s="319">
        <v>0</v>
      </c>
      <c r="U211" s="319">
        <v>3.2508819728382493E-4</v>
      </c>
      <c r="V211" s="319">
        <v>3.2508819728382493E-4</v>
      </c>
      <c r="W211" s="318"/>
      <c r="X211" s="318"/>
      <c r="Y211" s="319">
        <v>0</v>
      </c>
      <c r="Z211" s="319">
        <v>0</v>
      </c>
      <c r="AA211" s="318"/>
      <c r="AB211" s="318"/>
      <c r="AC211" s="319">
        <v>0</v>
      </c>
      <c r="AD211" s="319">
        <v>0</v>
      </c>
      <c r="AE211" s="321">
        <v>0</v>
      </c>
      <c r="AF211" s="321">
        <v>0</v>
      </c>
      <c r="AG211" s="370">
        <v>525</v>
      </c>
      <c r="AH211" s="370">
        <v>64</v>
      </c>
      <c r="AI211" s="321" t="str">
        <f>IF(K211&gt;'1d. STPIS MED Threshold'!$C$8,"Yes","NO")</f>
        <v>NO</v>
      </c>
      <c r="AJ211" s="323"/>
    </row>
    <row r="212" spans="1:36" x14ac:dyDescent="0.2">
      <c r="A212" s="307"/>
      <c r="B212" s="265">
        <v>41475</v>
      </c>
      <c r="C212" s="318"/>
      <c r="D212" s="318"/>
      <c r="E212" s="319">
        <v>0.15537653313288918</v>
      </c>
      <c r="F212" s="319">
        <v>0.15537653313288918</v>
      </c>
      <c r="G212" s="318"/>
      <c r="H212" s="318"/>
      <c r="I212" s="319">
        <v>4.1090352022366765E-2</v>
      </c>
      <c r="J212" s="319">
        <v>4.1090352022366765E-2</v>
      </c>
      <c r="K212" s="319">
        <v>0.1477350069252345</v>
      </c>
      <c r="L212" s="319">
        <v>0.1477350069252345</v>
      </c>
      <c r="M212" s="318"/>
      <c r="N212" s="318"/>
      <c r="O212" s="320">
        <v>7.6664922714208129E-4</v>
      </c>
      <c r="P212" s="319">
        <v>7.6664922714208129E-4</v>
      </c>
      <c r="Q212" s="318"/>
      <c r="R212" s="318"/>
      <c r="S212" s="319">
        <v>3.7385768915281257E-4</v>
      </c>
      <c r="T212" s="319">
        <v>3.7385768915281257E-4</v>
      </c>
      <c r="U212" s="319">
        <v>7.4038597464274973E-4</v>
      </c>
      <c r="V212" s="319">
        <v>7.4038597464274973E-4</v>
      </c>
      <c r="W212" s="318"/>
      <c r="X212" s="318"/>
      <c r="Y212" s="319">
        <v>4.2268771771811547E-3</v>
      </c>
      <c r="Z212" s="319">
        <v>4.2268771771811547E-3</v>
      </c>
      <c r="AA212" s="318"/>
      <c r="AB212" s="318"/>
      <c r="AC212" s="319">
        <v>0</v>
      </c>
      <c r="AD212" s="319">
        <v>0</v>
      </c>
      <c r="AE212" s="321">
        <v>3.9442551452599801E-3</v>
      </c>
      <c r="AF212" s="321">
        <v>3.9442551452599801E-3</v>
      </c>
      <c r="AG212" s="370">
        <v>464</v>
      </c>
      <c r="AH212" s="370">
        <v>203</v>
      </c>
      <c r="AI212" s="321" t="str">
        <f>IF(K212&gt;'1d. STPIS MED Threshold'!$C$8,"Yes","NO")</f>
        <v>NO</v>
      </c>
      <c r="AJ212" s="323"/>
    </row>
    <row r="213" spans="1:36" x14ac:dyDescent="0.2">
      <c r="A213" s="307"/>
      <c r="B213" s="265">
        <v>41476</v>
      </c>
      <c r="C213" s="318"/>
      <c r="D213" s="318"/>
      <c r="E213" s="319">
        <v>0.50092376554656348</v>
      </c>
      <c r="F213" s="319">
        <v>0.50092376554656348</v>
      </c>
      <c r="G213" s="318"/>
      <c r="H213" s="318"/>
      <c r="I213" s="319">
        <v>0</v>
      </c>
      <c r="J213" s="319">
        <v>0</v>
      </c>
      <c r="K213" s="319">
        <v>0.46743045913570908</v>
      </c>
      <c r="L213" s="319">
        <v>0.46743045913570908</v>
      </c>
      <c r="M213" s="318"/>
      <c r="N213" s="318"/>
      <c r="O213" s="320">
        <v>3.7913747201949693E-3</v>
      </c>
      <c r="P213" s="319">
        <v>3.7913747201949693E-3</v>
      </c>
      <c r="Q213" s="318"/>
      <c r="R213" s="318"/>
      <c r="S213" s="319">
        <v>0</v>
      </c>
      <c r="T213" s="319">
        <v>0</v>
      </c>
      <c r="U213" s="319">
        <v>3.5378717244181528E-3</v>
      </c>
      <c r="V213" s="319">
        <v>3.5378717244181528E-3</v>
      </c>
      <c r="W213" s="318"/>
      <c r="X213" s="318"/>
      <c r="Y213" s="319">
        <v>0</v>
      </c>
      <c r="Z213" s="319">
        <v>0</v>
      </c>
      <c r="AA213" s="318"/>
      <c r="AB213" s="318"/>
      <c r="AC213" s="319">
        <v>0</v>
      </c>
      <c r="AD213" s="319">
        <v>0</v>
      </c>
      <c r="AE213" s="321">
        <v>0</v>
      </c>
      <c r="AF213" s="321">
        <v>0</v>
      </c>
      <c r="AG213" s="370">
        <v>987</v>
      </c>
      <c r="AH213" s="370">
        <v>373</v>
      </c>
      <c r="AI213" s="321" t="str">
        <f>IF(K213&gt;'1d. STPIS MED Threshold'!$C$8,"Yes","NO")</f>
        <v>NO</v>
      </c>
      <c r="AJ213" s="323"/>
    </row>
    <row r="214" spans="1:36" x14ac:dyDescent="0.2">
      <c r="A214" s="307"/>
      <c r="B214" s="265">
        <v>41477</v>
      </c>
      <c r="C214" s="318"/>
      <c r="D214" s="318"/>
      <c r="E214" s="319">
        <v>1.4404813143220438E-2</v>
      </c>
      <c r="F214" s="319">
        <v>1.4404813143220438E-2</v>
      </c>
      <c r="G214" s="318"/>
      <c r="H214" s="318"/>
      <c r="I214" s="319">
        <v>0</v>
      </c>
      <c r="J214" s="319">
        <v>0</v>
      </c>
      <c r="K214" s="319">
        <v>1.3441662952351449E-2</v>
      </c>
      <c r="L214" s="319">
        <v>1.3441662952351449E-2</v>
      </c>
      <c r="M214" s="318"/>
      <c r="N214" s="318"/>
      <c r="O214" s="320">
        <v>4.9492377382481876E-4</v>
      </c>
      <c r="P214" s="319">
        <v>4.9492377382481876E-4</v>
      </c>
      <c r="Q214" s="318"/>
      <c r="R214" s="318"/>
      <c r="S214" s="319">
        <v>0</v>
      </c>
      <c r="T214" s="319">
        <v>0</v>
      </c>
      <c r="U214" s="319">
        <v>4.6183164534765596E-4</v>
      </c>
      <c r="V214" s="319">
        <v>4.6183164534765596E-4</v>
      </c>
      <c r="W214" s="318"/>
      <c r="X214" s="318"/>
      <c r="Y214" s="319">
        <v>0</v>
      </c>
      <c r="Z214" s="319">
        <v>0</v>
      </c>
      <c r="AA214" s="318"/>
      <c r="AB214" s="318"/>
      <c r="AC214" s="319">
        <v>0</v>
      </c>
      <c r="AD214" s="319">
        <v>0</v>
      </c>
      <c r="AE214" s="321">
        <v>0</v>
      </c>
      <c r="AF214" s="321">
        <v>0</v>
      </c>
      <c r="AG214" s="370">
        <v>510</v>
      </c>
      <c r="AH214" s="370">
        <v>134</v>
      </c>
      <c r="AI214" s="321" t="str">
        <f>IF(K214&gt;'1d. STPIS MED Threshold'!$C$8,"Yes","NO")</f>
        <v>NO</v>
      </c>
      <c r="AJ214" s="323"/>
    </row>
    <row r="215" spans="1:36" x14ac:dyDescent="0.2">
      <c r="A215" s="307"/>
      <c r="B215" s="265">
        <v>41478</v>
      </c>
      <c r="C215" s="318"/>
      <c r="D215" s="318"/>
      <c r="E215" s="319">
        <v>0.14449448502629172</v>
      </c>
      <c r="F215" s="319">
        <v>0.14449448502629172</v>
      </c>
      <c r="G215" s="318"/>
      <c r="H215" s="318"/>
      <c r="I215" s="319">
        <v>4.509167369479072E-3</v>
      </c>
      <c r="J215" s="319">
        <v>4.509167369479072E-3</v>
      </c>
      <c r="K215" s="319">
        <v>0.13513463536496717</v>
      </c>
      <c r="L215" s="319">
        <v>0.13513463536496717</v>
      </c>
      <c r="M215" s="318"/>
      <c r="N215" s="318"/>
      <c r="O215" s="320">
        <v>2.8459648472165195E-3</v>
      </c>
      <c r="P215" s="319">
        <v>2.8459648472165195E-3</v>
      </c>
      <c r="Q215" s="318"/>
      <c r="R215" s="318"/>
      <c r="S215" s="319">
        <v>6.9318483773698255E-5</v>
      </c>
      <c r="T215" s="319">
        <v>6.9318483773698255E-5</v>
      </c>
      <c r="U215" s="319">
        <v>2.6603097159533765E-3</v>
      </c>
      <c r="V215" s="319">
        <v>2.6603097159533765E-3</v>
      </c>
      <c r="W215" s="318"/>
      <c r="X215" s="318"/>
      <c r="Y215" s="319">
        <v>1.0831269288334945E-2</v>
      </c>
      <c r="Z215" s="319">
        <v>1.0831269288334945E-2</v>
      </c>
      <c r="AA215" s="318"/>
      <c r="AB215" s="318"/>
      <c r="AC215" s="319">
        <v>0</v>
      </c>
      <c r="AD215" s="319">
        <v>0</v>
      </c>
      <c r="AE215" s="321">
        <v>1.0107057250407673E-2</v>
      </c>
      <c r="AF215" s="321">
        <v>1.0107057250407673E-2</v>
      </c>
      <c r="AG215" s="370">
        <v>601</v>
      </c>
      <c r="AH215" s="370">
        <v>188</v>
      </c>
      <c r="AI215" s="321" t="str">
        <f>IF(K215&gt;'1d. STPIS MED Threshold'!$C$8,"Yes","NO")</f>
        <v>NO</v>
      </c>
      <c r="AJ215" s="323"/>
    </row>
    <row r="216" spans="1:36" x14ac:dyDescent="0.2">
      <c r="A216" s="307"/>
      <c r="B216" s="265">
        <v>41479</v>
      </c>
      <c r="C216" s="318"/>
      <c r="D216" s="318"/>
      <c r="E216" s="319">
        <v>1.3022121485052782E-2</v>
      </c>
      <c r="F216" s="319">
        <v>1.3022121485052782E-2</v>
      </c>
      <c r="G216" s="318"/>
      <c r="H216" s="318"/>
      <c r="I216" s="319">
        <v>0</v>
      </c>
      <c r="J216" s="319">
        <v>0</v>
      </c>
      <c r="K216" s="319">
        <v>1.215142231879871E-2</v>
      </c>
      <c r="L216" s="319">
        <v>1.215142231879871E-2</v>
      </c>
      <c r="M216" s="318"/>
      <c r="N216" s="318"/>
      <c r="O216" s="320">
        <v>9.6276109617345906E-5</v>
      </c>
      <c r="P216" s="319">
        <v>9.6276109617345906E-5</v>
      </c>
      <c r="Q216" s="318"/>
      <c r="R216" s="318"/>
      <c r="S216" s="319">
        <v>0</v>
      </c>
      <c r="T216" s="319">
        <v>0</v>
      </c>
      <c r="U216" s="319">
        <v>8.9838792282361072E-5</v>
      </c>
      <c r="V216" s="319">
        <v>8.9838792282361072E-5</v>
      </c>
      <c r="W216" s="318"/>
      <c r="X216" s="318"/>
      <c r="Y216" s="319">
        <v>0</v>
      </c>
      <c r="Z216" s="319">
        <v>0</v>
      </c>
      <c r="AA216" s="318"/>
      <c r="AB216" s="318"/>
      <c r="AC216" s="319">
        <v>0</v>
      </c>
      <c r="AD216" s="319">
        <v>0</v>
      </c>
      <c r="AE216" s="321">
        <v>0</v>
      </c>
      <c r="AF216" s="321">
        <v>0</v>
      </c>
      <c r="AG216" s="370">
        <v>396</v>
      </c>
      <c r="AH216" s="370">
        <v>60</v>
      </c>
      <c r="AI216" s="321" t="str">
        <f>IF(K216&gt;'1d. STPIS MED Threshold'!$C$8,"Yes","NO")</f>
        <v>NO</v>
      </c>
      <c r="AJ216" s="323"/>
    </row>
    <row r="217" spans="1:36" x14ac:dyDescent="0.2">
      <c r="A217" s="307"/>
      <c r="B217" s="265">
        <v>41480</v>
      </c>
      <c r="C217" s="318"/>
      <c r="D217" s="318"/>
      <c r="E217" s="319">
        <v>7.7986085908422625E-2</v>
      </c>
      <c r="F217" s="319">
        <v>7.7986085908422625E-2</v>
      </c>
      <c r="G217" s="318"/>
      <c r="H217" s="318"/>
      <c r="I217" s="319">
        <v>4.4556373256928964E-3</v>
      </c>
      <c r="J217" s="319">
        <v>4.4556373256928964E-3</v>
      </c>
      <c r="K217" s="319">
        <v>7.3069613554147775E-2</v>
      </c>
      <c r="L217" s="319">
        <v>7.3069613554147775E-2</v>
      </c>
      <c r="M217" s="318"/>
      <c r="N217" s="318"/>
      <c r="O217" s="320">
        <v>6.5409806752407312E-4</v>
      </c>
      <c r="P217" s="319">
        <v>6.5409806752407312E-4</v>
      </c>
      <c r="Q217" s="318"/>
      <c r="R217" s="318"/>
      <c r="S217" s="319">
        <v>4.6212322515798834E-5</v>
      </c>
      <c r="T217" s="319">
        <v>4.6212322515798834E-5</v>
      </c>
      <c r="U217" s="319">
        <v>6.1345295359513526E-4</v>
      </c>
      <c r="V217" s="319">
        <v>6.1345295359513526E-4</v>
      </c>
      <c r="W217" s="318"/>
      <c r="X217" s="318"/>
      <c r="Y217" s="319">
        <v>0</v>
      </c>
      <c r="Z217" s="319">
        <v>0</v>
      </c>
      <c r="AA217" s="318"/>
      <c r="AB217" s="318"/>
      <c r="AC217" s="319">
        <v>0</v>
      </c>
      <c r="AD217" s="319">
        <v>0</v>
      </c>
      <c r="AE217" s="321">
        <v>0</v>
      </c>
      <c r="AF217" s="321">
        <v>0</v>
      </c>
      <c r="AG217" s="370">
        <v>581</v>
      </c>
      <c r="AH217" s="370">
        <v>131</v>
      </c>
      <c r="AI217" s="321" t="str">
        <f>IF(K217&gt;'1d. STPIS MED Threshold'!$C$8,"Yes","NO")</f>
        <v>NO</v>
      </c>
      <c r="AJ217" s="323"/>
    </row>
    <row r="218" spans="1:36" x14ac:dyDescent="0.2">
      <c r="A218" s="307"/>
      <c r="B218" s="265">
        <v>41481</v>
      </c>
      <c r="C218" s="318"/>
      <c r="D218" s="318"/>
      <c r="E218" s="319">
        <v>8.9963827335461377E-3</v>
      </c>
      <c r="F218" s="319">
        <v>8.9963827335461377E-3</v>
      </c>
      <c r="G218" s="318"/>
      <c r="H218" s="318"/>
      <c r="I218" s="319">
        <v>0.78351185461603334</v>
      </c>
      <c r="J218" s="319">
        <v>0.78351185461603334</v>
      </c>
      <c r="K218" s="319">
        <v>6.0782873620843225E-2</v>
      </c>
      <c r="L218" s="319">
        <v>6.0782873620843225E-2</v>
      </c>
      <c r="M218" s="318"/>
      <c r="N218" s="318"/>
      <c r="O218" s="320">
        <v>6.0315368415475699E-5</v>
      </c>
      <c r="P218" s="319">
        <v>6.0315368415475699E-5</v>
      </c>
      <c r="Q218" s="318"/>
      <c r="R218" s="318"/>
      <c r="S218" s="319">
        <v>1.270838869184468E-2</v>
      </c>
      <c r="T218" s="319">
        <v>1.270838869184468E-2</v>
      </c>
      <c r="U218" s="319">
        <v>9.0600452206612218E-4</v>
      </c>
      <c r="V218" s="319">
        <v>9.0600452206612218E-4</v>
      </c>
      <c r="W218" s="318"/>
      <c r="X218" s="318"/>
      <c r="Y218" s="319">
        <v>0</v>
      </c>
      <c r="Z218" s="319">
        <v>0</v>
      </c>
      <c r="AA218" s="318"/>
      <c r="AB218" s="318"/>
      <c r="AC218" s="319">
        <v>0</v>
      </c>
      <c r="AD218" s="319">
        <v>0</v>
      </c>
      <c r="AE218" s="321">
        <v>0</v>
      </c>
      <c r="AF218" s="321">
        <v>0</v>
      </c>
      <c r="AG218" s="370">
        <v>434</v>
      </c>
      <c r="AH218" s="370">
        <v>77</v>
      </c>
      <c r="AI218" s="321" t="str">
        <f>IF(K218&gt;'1d. STPIS MED Threshold'!$C$8,"Yes","NO")</f>
        <v>NO</v>
      </c>
      <c r="AJ218" s="323"/>
    </row>
    <row r="219" spans="1:36" x14ac:dyDescent="0.2">
      <c r="A219" s="307"/>
      <c r="B219" s="265">
        <v>41482</v>
      </c>
      <c r="C219" s="318"/>
      <c r="D219" s="318"/>
      <c r="E219" s="319">
        <v>0.18632189995893986</v>
      </c>
      <c r="F219" s="319">
        <v>0.18632189995893986</v>
      </c>
      <c r="G219" s="318"/>
      <c r="H219" s="318"/>
      <c r="I219" s="319">
        <v>1.0617936042145639</v>
      </c>
      <c r="J219" s="319">
        <v>1.0617936042145639</v>
      </c>
      <c r="K219" s="319">
        <v>0.24485863560906912</v>
      </c>
      <c r="L219" s="319">
        <v>0.24485863560906912</v>
      </c>
      <c r="M219" s="318"/>
      <c r="N219" s="318"/>
      <c r="O219" s="320">
        <v>9.2517781692472746E-3</v>
      </c>
      <c r="P219" s="319">
        <v>9.2517781692472746E-3</v>
      </c>
      <c r="Q219" s="318"/>
      <c r="R219" s="318"/>
      <c r="S219" s="319">
        <v>8.0871564402647971E-4</v>
      </c>
      <c r="T219" s="319">
        <v>8.0871564402647971E-4</v>
      </c>
      <c r="U219" s="319">
        <v>8.6872489940449937E-3</v>
      </c>
      <c r="V219" s="319">
        <v>8.6872489940449937E-3</v>
      </c>
      <c r="W219" s="318"/>
      <c r="X219" s="318"/>
      <c r="Y219" s="319">
        <v>0</v>
      </c>
      <c r="Z219" s="319">
        <v>0</v>
      </c>
      <c r="AA219" s="318"/>
      <c r="AB219" s="318"/>
      <c r="AC219" s="319">
        <v>0</v>
      </c>
      <c r="AD219" s="319">
        <v>0</v>
      </c>
      <c r="AE219" s="321">
        <v>0</v>
      </c>
      <c r="AF219" s="321">
        <v>0</v>
      </c>
      <c r="AG219" s="370">
        <v>574</v>
      </c>
      <c r="AH219" s="370">
        <v>55</v>
      </c>
      <c r="AI219" s="321" t="str">
        <f>IF(K219&gt;'1d. STPIS MED Threshold'!$C$8,"Yes","NO")</f>
        <v>NO</v>
      </c>
      <c r="AJ219" s="323"/>
    </row>
    <row r="220" spans="1:36" x14ac:dyDescent="0.2">
      <c r="A220" s="307"/>
      <c r="B220" s="265">
        <v>41483</v>
      </c>
      <c r="C220" s="318"/>
      <c r="D220" s="318"/>
      <c r="E220" s="319">
        <v>6.7285659412707447E-4</v>
      </c>
      <c r="F220" s="319">
        <v>6.7285659412707447E-4</v>
      </c>
      <c r="G220" s="318"/>
      <c r="H220" s="318"/>
      <c r="I220" s="319">
        <v>5.1121226475039562E-2</v>
      </c>
      <c r="J220" s="319">
        <v>5.1121226475039562E-2</v>
      </c>
      <c r="K220" s="319">
        <v>4.0459900458927143E-3</v>
      </c>
      <c r="L220" s="319">
        <v>4.0459900458927143E-3</v>
      </c>
      <c r="M220" s="318"/>
      <c r="N220" s="318"/>
      <c r="O220" s="320">
        <v>9.9339064093564151E-6</v>
      </c>
      <c r="P220" s="319">
        <v>9.9339064093564151E-6</v>
      </c>
      <c r="Q220" s="318"/>
      <c r="R220" s="318"/>
      <c r="S220" s="319">
        <v>2.3106161257899419E-4</v>
      </c>
      <c r="T220" s="319">
        <v>2.3106161257899419E-4</v>
      </c>
      <c r="U220" s="319">
        <v>2.4719186182592904E-5</v>
      </c>
      <c r="V220" s="319">
        <v>2.4719186182592904E-5</v>
      </c>
      <c r="W220" s="318"/>
      <c r="X220" s="318"/>
      <c r="Y220" s="319">
        <v>6.3245870806235846E-3</v>
      </c>
      <c r="Z220" s="319">
        <v>6.3245870806235846E-3</v>
      </c>
      <c r="AA220" s="318"/>
      <c r="AB220" s="318"/>
      <c r="AC220" s="319">
        <v>0</v>
      </c>
      <c r="AD220" s="319">
        <v>0</v>
      </c>
      <c r="AE220" s="321">
        <v>5.9017057010940554E-3</v>
      </c>
      <c r="AF220" s="321">
        <v>5.9017057010940554E-3</v>
      </c>
      <c r="AG220" s="370">
        <v>198</v>
      </c>
      <c r="AH220" s="370">
        <v>71</v>
      </c>
      <c r="AI220" s="321" t="str">
        <f>IF(K220&gt;'1d. STPIS MED Threshold'!$C$8,"Yes","NO")</f>
        <v>NO</v>
      </c>
      <c r="AJ220" s="323"/>
    </row>
    <row r="221" spans="1:36" x14ac:dyDescent="0.2">
      <c r="A221" s="307"/>
      <c r="B221" s="265">
        <v>41484</v>
      </c>
      <c r="C221" s="318"/>
      <c r="D221" s="318"/>
      <c r="E221" s="319">
        <v>1.0721941681346773E-2</v>
      </c>
      <c r="F221" s="319">
        <v>1.0721941681346773E-2</v>
      </c>
      <c r="G221" s="318"/>
      <c r="H221" s="318"/>
      <c r="I221" s="319">
        <v>1.5966740991485377E-2</v>
      </c>
      <c r="J221" s="319">
        <v>1.5966740991485377E-2</v>
      </c>
      <c r="K221" s="319">
        <v>1.1072625123499371E-2</v>
      </c>
      <c r="L221" s="319">
        <v>1.1072625123499371E-2</v>
      </c>
      <c r="M221" s="318"/>
      <c r="N221" s="318"/>
      <c r="O221" s="320">
        <v>1.732804408005404E-4</v>
      </c>
      <c r="P221" s="319">
        <v>1.732804408005404E-4</v>
      </c>
      <c r="Q221" s="318"/>
      <c r="R221" s="318"/>
      <c r="S221" s="319">
        <v>6.9318483773698255E-5</v>
      </c>
      <c r="T221" s="319">
        <v>6.9318483773698255E-5</v>
      </c>
      <c r="U221" s="319">
        <v>1.6632922402612201E-4</v>
      </c>
      <c r="V221" s="319">
        <v>1.6632922402612201E-4</v>
      </c>
      <c r="W221" s="318"/>
      <c r="X221" s="318"/>
      <c r="Y221" s="319">
        <v>1.506642472085723E-3</v>
      </c>
      <c r="Z221" s="319">
        <v>1.506642472085723E-3</v>
      </c>
      <c r="AA221" s="318"/>
      <c r="AB221" s="318"/>
      <c r="AC221" s="319">
        <v>0</v>
      </c>
      <c r="AD221" s="319">
        <v>0</v>
      </c>
      <c r="AE221" s="321">
        <v>1.4059037141349714E-3</v>
      </c>
      <c r="AF221" s="321">
        <v>1.4059037141349714E-3</v>
      </c>
      <c r="AG221" s="370">
        <v>415</v>
      </c>
      <c r="AH221" s="370">
        <v>64</v>
      </c>
      <c r="AI221" s="321" t="str">
        <f>IF(K221&gt;'1d. STPIS MED Threshold'!$C$8,"Yes","NO")</f>
        <v>NO</v>
      </c>
      <c r="AJ221" s="323"/>
    </row>
    <row r="222" spans="1:36" x14ac:dyDescent="0.2">
      <c r="A222" s="307"/>
      <c r="B222" s="265">
        <v>41485</v>
      </c>
      <c r="C222" s="318"/>
      <c r="D222" s="318"/>
      <c r="E222" s="319">
        <v>4.0384697148306602E-3</v>
      </c>
      <c r="F222" s="319">
        <v>4.0384697148306602E-3</v>
      </c>
      <c r="G222" s="318"/>
      <c r="H222" s="318"/>
      <c r="I222" s="319">
        <v>0</v>
      </c>
      <c r="J222" s="319">
        <v>0</v>
      </c>
      <c r="K222" s="319">
        <v>3.7684451863633519E-3</v>
      </c>
      <c r="L222" s="319">
        <v>3.7684451863633519E-3</v>
      </c>
      <c r="M222" s="318"/>
      <c r="N222" s="318"/>
      <c r="O222" s="320">
        <v>7.1987708446469498E-5</v>
      </c>
      <c r="P222" s="319">
        <v>7.1987708446469498E-5</v>
      </c>
      <c r="Q222" s="318"/>
      <c r="R222" s="318"/>
      <c r="S222" s="319">
        <v>0</v>
      </c>
      <c r="T222" s="319">
        <v>0</v>
      </c>
      <c r="U222" s="319">
        <v>6.7174388451196222E-5</v>
      </c>
      <c r="V222" s="319">
        <v>6.7174388451196222E-5</v>
      </c>
      <c r="W222" s="318"/>
      <c r="X222" s="318"/>
      <c r="Y222" s="319">
        <v>8.8908462363739916E-4</v>
      </c>
      <c r="Z222" s="319">
        <v>8.8908462363739916E-4</v>
      </c>
      <c r="AA222" s="318"/>
      <c r="AB222" s="318"/>
      <c r="AC222" s="319">
        <v>0</v>
      </c>
      <c r="AD222" s="319">
        <v>0</v>
      </c>
      <c r="AE222" s="321">
        <v>8.296376862532743E-4</v>
      </c>
      <c r="AF222" s="321">
        <v>8.296376862532743E-4</v>
      </c>
      <c r="AG222" s="370">
        <v>399</v>
      </c>
      <c r="AH222" s="370">
        <v>85</v>
      </c>
      <c r="AI222" s="321" t="str">
        <f>IF(K222&gt;'1d. STPIS MED Threshold'!$C$8,"Yes","NO")</f>
        <v>NO</v>
      </c>
      <c r="AJ222" s="323"/>
    </row>
    <row r="223" spans="1:36" x14ac:dyDescent="0.2">
      <c r="A223" s="307"/>
      <c r="B223" s="265">
        <v>41486</v>
      </c>
      <c r="C223" s="318"/>
      <c r="D223" s="318"/>
      <c r="E223" s="319">
        <v>3.0076830984516353E-2</v>
      </c>
      <c r="F223" s="319">
        <v>3.0076830984516353E-2</v>
      </c>
      <c r="G223" s="318"/>
      <c r="H223" s="318"/>
      <c r="I223" s="319">
        <v>2.4723592545952376E-3</v>
      </c>
      <c r="J223" s="319">
        <v>2.4723592545952376E-3</v>
      </c>
      <c r="K223" s="319">
        <v>2.8231110949749758E-2</v>
      </c>
      <c r="L223" s="319">
        <v>2.8231110949749758E-2</v>
      </c>
      <c r="M223" s="318"/>
      <c r="N223" s="318"/>
      <c r="O223" s="320">
        <v>2.6319885031589823E-4</v>
      </c>
      <c r="P223" s="319">
        <v>2.6319885031589823E-4</v>
      </c>
      <c r="Q223" s="318"/>
      <c r="R223" s="318"/>
      <c r="S223" s="319">
        <v>3.4659241886849127E-5</v>
      </c>
      <c r="T223" s="319">
        <v>3.4659241886849127E-5</v>
      </c>
      <c r="U223" s="319">
        <v>2.4791798792004271E-4</v>
      </c>
      <c r="V223" s="319">
        <v>2.4791798792004271E-4</v>
      </c>
      <c r="W223" s="318"/>
      <c r="X223" s="318"/>
      <c r="Y223" s="319">
        <v>1.029814964436615E-3</v>
      </c>
      <c r="Z223" s="319">
        <v>1.029814964436615E-3</v>
      </c>
      <c r="AA223" s="318"/>
      <c r="AB223" s="318"/>
      <c r="AC223" s="319">
        <v>0</v>
      </c>
      <c r="AD223" s="319">
        <v>0</v>
      </c>
      <c r="AE223" s="321">
        <v>9.6095836284829908E-4</v>
      </c>
      <c r="AF223" s="321">
        <v>9.6095836284829908E-4</v>
      </c>
      <c r="AG223" s="370">
        <v>418</v>
      </c>
      <c r="AH223" s="370">
        <v>135</v>
      </c>
      <c r="AI223" s="321" t="str">
        <f>IF(K223&gt;'1d. STPIS MED Threshold'!$C$8,"Yes","NO")</f>
        <v>NO</v>
      </c>
      <c r="AJ223" s="323"/>
    </row>
    <row r="224" spans="1:36" x14ac:dyDescent="0.2">
      <c r="A224" s="307"/>
      <c r="B224" s="265">
        <v>41487</v>
      </c>
      <c r="C224" s="318"/>
      <c r="D224" s="318"/>
      <c r="E224" s="319">
        <v>3.703051497370826E-2</v>
      </c>
      <c r="F224" s="319">
        <v>3.703051497370826E-2</v>
      </c>
      <c r="G224" s="318"/>
      <c r="H224" s="318"/>
      <c r="I224" s="319">
        <v>0</v>
      </c>
      <c r="J224" s="319">
        <v>0</v>
      </c>
      <c r="K224" s="319">
        <v>3.4554540644135642E-2</v>
      </c>
      <c r="L224" s="319">
        <v>3.4554540644135642E-2</v>
      </c>
      <c r="M224" s="318"/>
      <c r="N224" s="318"/>
      <c r="O224" s="320">
        <v>1.8420773785083244E-4</v>
      </c>
      <c r="P224" s="319">
        <v>1.8420773785083244E-4</v>
      </c>
      <c r="Q224" s="318"/>
      <c r="R224" s="318"/>
      <c r="S224" s="319">
        <v>0</v>
      </c>
      <c r="T224" s="319">
        <v>0</v>
      </c>
      <c r="U224" s="319">
        <v>1.7189104091720539E-4</v>
      </c>
      <c r="V224" s="319">
        <v>1.7189104091720539E-4</v>
      </c>
      <c r="W224" s="318"/>
      <c r="X224" s="318"/>
      <c r="Y224" s="319">
        <v>0</v>
      </c>
      <c r="Z224" s="319">
        <v>0</v>
      </c>
      <c r="AA224" s="318"/>
      <c r="AB224" s="318"/>
      <c r="AC224" s="319">
        <v>0</v>
      </c>
      <c r="AD224" s="319">
        <v>0</v>
      </c>
      <c r="AE224" s="321">
        <v>0</v>
      </c>
      <c r="AF224" s="321">
        <v>0</v>
      </c>
      <c r="AG224" s="370">
        <v>373</v>
      </c>
      <c r="AH224" s="370">
        <v>66</v>
      </c>
      <c r="AI224" s="321" t="str">
        <f>IF(K224&gt;'1d. STPIS MED Threshold'!$C$8,"Yes","NO")</f>
        <v>NO</v>
      </c>
      <c r="AJ224" s="323"/>
    </row>
    <row r="225" spans="1:36" x14ac:dyDescent="0.2">
      <c r="A225" s="307"/>
      <c r="B225" s="265">
        <v>41488</v>
      </c>
      <c r="C225" s="318"/>
      <c r="D225" s="318"/>
      <c r="E225" s="319">
        <v>9.4001386607769646E-2</v>
      </c>
      <c r="F225" s="319">
        <v>9.4001386607769646E-2</v>
      </c>
      <c r="G225" s="318"/>
      <c r="H225" s="318"/>
      <c r="I225" s="319">
        <v>8.5962637337245983E-3</v>
      </c>
      <c r="J225" s="319">
        <v>8.5962637337245983E-3</v>
      </c>
      <c r="K225" s="319">
        <v>8.8290936942128528E-2</v>
      </c>
      <c r="L225" s="319">
        <v>8.8290936942128528E-2</v>
      </c>
      <c r="M225" s="318"/>
      <c r="N225" s="318"/>
      <c r="O225" s="320">
        <v>2.4238731638829654E-3</v>
      </c>
      <c r="P225" s="319">
        <v>2.4238731638829654E-3</v>
      </c>
      <c r="Q225" s="318"/>
      <c r="R225" s="318"/>
      <c r="S225" s="319">
        <v>1.3863696754739651E-4</v>
      </c>
      <c r="T225" s="319">
        <v>1.3863696754739651E-4</v>
      </c>
      <c r="U225" s="319">
        <v>2.2710752305257231E-3</v>
      </c>
      <c r="V225" s="319">
        <v>2.2710752305257231E-3</v>
      </c>
      <c r="W225" s="318"/>
      <c r="X225" s="318"/>
      <c r="Y225" s="319">
        <v>0</v>
      </c>
      <c r="Z225" s="319">
        <v>0</v>
      </c>
      <c r="AA225" s="318"/>
      <c r="AB225" s="318"/>
      <c r="AC225" s="319">
        <v>5.9775639174185796E-2</v>
      </c>
      <c r="AD225" s="319">
        <v>5.9775639174185796E-2</v>
      </c>
      <c r="AE225" s="321">
        <v>3.9967834158979899E-3</v>
      </c>
      <c r="AF225" s="321">
        <v>3.9967834158979899E-3</v>
      </c>
      <c r="AG225" s="370">
        <v>538</v>
      </c>
      <c r="AH225" s="370">
        <v>78</v>
      </c>
      <c r="AI225" s="321" t="str">
        <f>IF(K225&gt;'1d. STPIS MED Threshold'!$C$8,"Yes","NO")</f>
        <v>NO</v>
      </c>
      <c r="AJ225" s="323"/>
    </row>
    <row r="226" spans="1:36" x14ac:dyDescent="0.2">
      <c r="A226" s="307"/>
      <c r="B226" s="265">
        <v>41489</v>
      </c>
      <c r="C226" s="318"/>
      <c r="D226" s="318"/>
      <c r="E226" s="319">
        <v>8.8763334613703501E-3</v>
      </c>
      <c r="F226" s="319">
        <v>8.8763334613703501E-3</v>
      </c>
      <c r="G226" s="318"/>
      <c r="H226" s="318"/>
      <c r="I226" s="319">
        <v>2.4878327576048152E-2</v>
      </c>
      <c r="J226" s="319">
        <v>2.4878327576048152E-2</v>
      </c>
      <c r="K226" s="319">
        <v>9.9462760932253202E-3</v>
      </c>
      <c r="L226" s="319">
        <v>9.9462760932253202E-3</v>
      </c>
      <c r="M226" s="318"/>
      <c r="N226" s="318"/>
      <c r="O226" s="320">
        <v>9.6772804937813751E-5</v>
      </c>
      <c r="P226" s="319">
        <v>9.6772804937813751E-5</v>
      </c>
      <c r="Q226" s="318"/>
      <c r="R226" s="318"/>
      <c r="S226" s="319">
        <v>1.7098559330845571E-4</v>
      </c>
      <c r="T226" s="319">
        <v>1.7098559330845571E-4</v>
      </c>
      <c r="U226" s="319">
        <v>1.017349006327339E-4</v>
      </c>
      <c r="V226" s="319">
        <v>1.017349006327339E-4</v>
      </c>
      <c r="W226" s="318"/>
      <c r="X226" s="318"/>
      <c r="Y226" s="319">
        <v>0</v>
      </c>
      <c r="Z226" s="319">
        <v>0</v>
      </c>
      <c r="AA226" s="318"/>
      <c r="AB226" s="318"/>
      <c r="AC226" s="319">
        <v>0</v>
      </c>
      <c r="AD226" s="319">
        <v>0</v>
      </c>
      <c r="AE226" s="321">
        <v>0</v>
      </c>
      <c r="AF226" s="321">
        <v>0</v>
      </c>
      <c r="AG226" s="370">
        <v>223</v>
      </c>
      <c r="AH226" s="370">
        <v>31</v>
      </c>
      <c r="AI226" s="321" t="str">
        <f>IF(K226&gt;'1d. STPIS MED Threshold'!$C$8,"Yes","NO")</f>
        <v>NO</v>
      </c>
      <c r="AJ226" s="323"/>
    </row>
    <row r="227" spans="1:36" x14ac:dyDescent="0.2">
      <c r="A227" s="307"/>
      <c r="B227" s="265">
        <v>41490</v>
      </c>
      <c r="C227" s="318"/>
      <c r="D227" s="318"/>
      <c r="E227" s="319">
        <v>1.6829141776712273E-3</v>
      </c>
      <c r="F227" s="319">
        <v>1.6829141776712273E-3</v>
      </c>
      <c r="G227" s="318"/>
      <c r="H227" s="318"/>
      <c r="I227" s="319">
        <v>0</v>
      </c>
      <c r="J227" s="319">
        <v>0</v>
      </c>
      <c r="K227" s="319">
        <v>1.5703893503566128E-3</v>
      </c>
      <c r="L227" s="319">
        <v>1.5703893503566128E-3</v>
      </c>
      <c r="M227" s="318"/>
      <c r="N227" s="318"/>
      <c r="O227" s="320">
        <v>1.3245208545808555E-5</v>
      </c>
      <c r="P227" s="319">
        <v>1.3245208545808555E-5</v>
      </c>
      <c r="Q227" s="318"/>
      <c r="R227" s="318"/>
      <c r="S227" s="319">
        <v>0</v>
      </c>
      <c r="T227" s="319">
        <v>0</v>
      </c>
      <c r="U227" s="319">
        <v>1.2359593091296452E-5</v>
      </c>
      <c r="V227" s="319">
        <v>1.2359593091296452E-5</v>
      </c>
      <c r="W227" s="318"/>
      <c r="X227" s="318"/>
      <c r="Y227" s="319">
        <v>3.6407766990291263E-3</v>
      </c>
      <c r="Z227" s="319">
        <v>3.6407766990291263E-3</v>
      </c>
      <c r="AA227" s="318"/>
      <c r="AB227" s="318"/>
      <c r="AC227" s="319">
        <v>0</v>
      </c>
      <c r="AD227" s="319">
        <v>0</v>
      </c>
      <c r="AE227" s="321">
        <v>3.397343150970112E-3</v>
      </c>
      <c r="AF227" s="321">
        <v>3.397343150970112E-3</v>
      </c>
      <c r="AG227" s="370">
        <v>204</v>
      </c>
      <c r="AH227" s="370">
        <v>60</v>
      </c>
      <c r="AI227" s="321" t="str">
        <f>IF(K227&gt;'1d. STPIS MED Threshold'!$C$8,"Yes","NO")</f>
        <v>NO</v>
      </c>
      <c r="AJ227" s="323"/>
    </row>
    <row r="228" spans="1:36" x14ac:dyDescent="0.2">
      <c r="A228" s="307"/>
      <c r="B228" s="265">
        <v>41491</v>
      </c>
      <c r="C228" s="318"/>
      <c r="D228" s="318"/>
      <c r="E228" s="319">
        <v>9.6109420323448012E-3</v>
      </c>
      <c r="F228" s="319">
        <v>9.6109420323448012E-3</v>
      </c>
      <c r="G228" s="318"/>
      <c r="H228" s="318"/>
      <c r="I228" s="319">
        <v>1.9984132999064201E-2</v>
      </c>
      <c r="J228" s="319">
        <v>1.9984132999064201E-2</v>
      </c>
      <c r="K228" s="319">
        <v>1.0304525542257838E-2</v>
      </c>
      <c r="L228" s="319">
        <v>1.0304525542257838E-2</v>
      </c>
      <c r="M228" s="318"/>
      <c r="N228" s="318"/>
      <c r="O228" s="320">
        <v>6.9073762566391605E-5</v>
      </c>
      <c r="P228" s="319">
        <v>6.9073762566391605E-5</v>
      </c>
      <c r="Q228" s="318"/>
      <c r="R228" s="318"/>
      <c r="S228" s="319">
        <v>2.3106161257899417E-5</v>
      </c>
      <c r="T228" s="319">
        <v>2.3106161257899417E-5</v>
      </c>
      <c r="U228" s="319">
        <v>6.6000227107523046E-5</v>
      </c>
      <c r="V228" s="319">
        <v>6.6000227107523046E-5</v>
      </c>
      <c r="W228" s="318"/>
      <c r="X228" s="318"/>
      <c r="Y228" s="319">
        <v>0</v>
      </c>
      <c r="Z228" s="319">
        <v>0</v>
      </c>
      <c r="AA228" s="318"/>
      <c r="AB228" s="318"/>
      <c r="AC228" s="319">
        <v>0</v>
      </c>
      <c r="AD228" s="319">
        <v>0</v>
      </c>
      <c r="AE228" s="321">
        <v>0</v>
      </c>
      <c r="AF228" s="321">
        <v>0</v>
      </c>
      <c r="AG228" s="370">
        <v>403</v>
      </c>
      <c r="AH228" s="370">
        <v>48</v>
      </c>
      <c r="AI228" s="321" t="str">
        <f>IF(K228&gt;'1d. STPIS MED Threshold'!$C$8,"Yes","NO")</f>
        <v>NO</v>
      </c>
      <c r="AJ228" s="323"/>
    </row>
    <row r="229" spans="1:36" x14ac:dyDescent="0.2">
      <c r="A229" s="307"/>
      <c r="B229" s="265">
        <v>41492</v>
      </c>
      <c r="C229" s="318"/>
      <c r="D229" s="318"/>
      <c r="E229" s="319">
        <v>8.2891524391051546E-2</v>
      </c>
      <c r="F229" s="319">
        <v>8.2891524391051546E-2</v>
      </c>
      <c r="G229" s="318"/>
      <c r="H229" s="318"/>
      <c r="I229" s="319">
        <v>0.90093079473641646</v>
      </c>
      <c r="J229" s="319">
        <v>0.90093079473641646</v>
      </c>
      <c r="K229" s="319">
        <v>0.13758815054911352</v>
      </c>
      <c r="L229" s="319">
        <v>0.13758815054911352</v>
      </c>
      <c r="M229" s="318"/>
      <c r="N229" s="318"/>
      <c r="O229" s="320">
        <v>4.5426098358918665E-3</v>
      </c>
      <c r="P229" s="319">
        <v>4.5426098358918665E-3</v>
      </c>
      <c r="Q229" s="318"/>
      <c r="R229" s="318"/>
      <c r="S229" s="319">
        <v>3.5814549949744101E-3</v>
      </c>
      <c r="T229" s="319">
        <v>3.5814549949744101E-3</v>
      </c>
      <c r="U229" s="319">
        <v>4.4783440617176288E-3</v>
      </c>
      <c r="V229" s="319">
        <v>4.4783440617176288E-3</v>
      </c>
      <c r="W229" s="318"/>
      <c r="X229" s="318"/>
      <c r="Y229" s="319">
        <v>0</v>
      </c>
      <c r="Z229" s="319">
        <v>0</v>
      </c>
      <c r="AA229" s="318"/>
      <c r="AB229" s="318"/>
      <c r="AC229" s="319">
        <v>4.575019929064085E-2</v>
      </c>
      <c r="AD229" s="319">
        <v>4.575019929064085E-2</v>
      </c>
      <c r="AE229" s="321">
        <v>3.058999290095872E-3</v>
      </c>
      <c r="AF229" s="321">
        <v>3.058999290095872E-3</v>
      </c>
      <c r="AG229" s="370">
        <v>624</v>
      </c>
      <c r="AH229" s="370">
        <v>206</v>
      </c>
      <c r="AI229" s="321" t="str">
        <f>IF(K229&gt;'1d. STPIS MED Threshold'!$C$8,"Yes","NO")</f>
        <v>NO</v>
      </c>
      <c r="AJ229" s="323"/>
    </row>
    <row r="230" spans="1:36" x14ac:dyDescent="0.2">
      <c r="A230" s="307"/>
      <c r="B230" s="265">
        <v>41493</v>
      </c>
      <c r="C230" s="318"/>
      <c r="D230" s="318"/>
      <c r="E230" s="319">
        <v>1.3519053563623359E-2</v>
      </c>
      <c r="F230" s="319">
        <v>1.3519053563623359E-2</v>
      </c>
      <c r="G230" s="318"/>
      <c r="H230" s="318"/>
      <c r="I230" s="319">
        <v>0</v>
      </c>
      <c r="J230" s="319">
        <v>0</v>
      </c>
      <c r="K230" s="319">
        <v>1.2615127987448833E-2</v>
      </c>
      <c r="L230" s="319">
        <v>1.2615127987448833E-2</v>
      </c>
      <c r="M230" s="318"/>
      <c r="N230" s="318"/>
      <c r="O230" s="320">
        <v>2.317911495516497E-4</v>
      </c>
      <c r="P230" s="319">
        <v>2.317911495516497E-4</v>
      </c>
      <c r="Q230" s="318"/>
      <c r="R230" s="318"/>
      <c r="S230" s="319">
        <v>0</v>
      </c>
      <c r="T230" s="319">
        <v>0</v>
      </c>
      <c r="U230" s="319">
        <v>2.1629287909768791E-4</v>
      </c>
      <c r="V230" s="319">
        <v>2.1629287909768791E-4</v>
      </c>
      <c r="W230" s="318"/>
      <c r="X230" s="318"/>
      <c r="Y230" s="319">
        <v>2.1126107630564644E-3</v>
      </c>
      <c r="Z230" s="319">
        <v>2.1126107630564644E-3</v>
      </c>
      <c r="AA230" s="318"/>
      <c r="AB230" s="318"/>
      <c r="AC230" s="319">
        <v>0</v>
      </c>
      <c r="AD230" s="319">
        <v>0</v>
      </c>
      <c r="AE230" s="321">
        <v>1.9713550980617841E-3</v>
      </c>
      <c r="AF230" s="321">
        <v>1.9713550980617841E-3</v>
      </c>
      <c r="AG230" s="370">
        <v>483</v>
      </c>
      <c r="AH230" s="370">
        <v>141</v>
      </c>
      <c r="AI230" s="321" t="str">
        <f>IF(K230&gt;'1d. STPIS MED Threshold'!$C$8,"Yes","NO")</f>
        <v>NO</v>
      </c>
      <c r="AJ230" s="323"/>
    </row>
    <row r="231" spans="1:36" x14ac:dyDescent="0.2">
      <c r="A231" s="307"/>
      <c r="B231" s="265">
        <v>41494</v>
      </c>
      <c r="C231" s="318"/>
      <c r="D231" s="318"/>
      <c r="E231" s="319">
        <v>1.3204978046066835E-2</v>
      </c>
      <c r="F231" s="319">
        <v>1.3204978046066835E-2</v>
      </c>
      <c r="G231" s="318"/>
      <c r="H231" s="318"/>
      <c r="I231" s="319">
        <v>1.8611088646787666E-2</v>
      </c>
      <c r="J231" s="319">
        <v>1.8611088646787666E-2</v>
      </c>
      <c r="K231" s="319">
        <v>1.3566447258140144E-2</v>
      </c>
      <c r="L231" s="319">
        <v>1.3566447258140144E-2</v>
      </c>
      <c r="M231" s="318"/>
      <c r="N231" s="318"/>
      <c r="O231" s="320">
        <v>1.7506854395422458E-4</v>
      </c>
      <c r="P231" s="319">
        <v>1.7506854395422458E-4</v>
      </c>
      <c r="Q231" s="318"/>
      <c r="R231" s="318"/>
      <c r="S231" s="319">
        <v>5.416084198851624E-4</v>
      </c>
      <c r="T231" s="319">
        <v>5.416084198851624E-4</v>
      </c>
      <c r="U231" s="319">
        <v>1.9957652944170947E-4</v>
      </c>
      <c r="V231" s="319">
        <v>1.9957652944170947E-4</v>
      </c>
      <c r="W231" s="318"/>
      <c r="X231" s="318"/>
      <c r="Y231" s="319">
        <v>0</v>
      </c>
      <c r="Z231" s="319">
        <v>0</v>
      </c>
      <c r="AA231" s="318"/>
      <c r="AB231" s="318"/>
      <c r="AC231" s="319">
        <v>2.3106161257899417E-5</v>
      </c>
      <c r="AD231" s="319">
        <v>2.3106161257899417E-5</v>
      </c>
      <c r="AE231" s="321">
        <v>1.5449491364120565E-6</v>
      </c>
      <c r="AF231" s="321">
        <v>1.5449491364120565E-6</v>
      </c>
      <c r="AG231" s="370">
        <v>493</v>
      </c>
      <c r="AH231" s="370">
        <v>115</v>
      </c>
      <c r="AI231" s="321" t="str">
        <f>IF(K231&gt;'1d. STPIS MED Threshold'!$C$8,"Yes","NO")</f>
        <v>NO</v>
      </c>
      <c r="AJ231" s="323"/>
    </row>
    <row r="232" spans="1:36" x14ac:dyDescent="0.2">
      <c r="A232" s="307"/>
      <c r="B232" s="265">
        <v>41495</v>
      </c>
      <c r="C232" s="318"/>
      <c r="D232" s="318"/>
      <c r="E232" s="319">
        <v>0.38598865912131292</v>
      </c>
      <c r="F232" s="319">
        <v>0.38598865912131292</v>
      </c>
      <c r="G232" s="318"/>
      <c r="H232" s="318"/>
      <c r="I232" s="319">
        <v>1.6506621070508452E-2</v>
      </c>
      <c r="J232" s="319">
        <v>1.6506621070508452E-2</v>
      </c>
      <c r="K232" s="319">
        <v>0.3612839516091032</v>
      </c>
      <c r="L232" s="319">
        <v>0.3612839516091032</v>
      </c>
      <c r="M232" s="318"/>
      <c r="N232" s="318"/>
      <c r="O232" s="320">
        <v>3.3301103325871864E-3</v>
      </c>
      <c r="P232" s="319">
        <v>3.3301103325871864E-3</v>
      </c>
      <c r="Q232" s="318"/>
      <c r="R232" s="318"/>
      <c r="S232" s="319">
        <v>1.2246265466686691E-4</v>
      </c>
      <c r="T232" s="319">
        <v>1.2246265466686691E-4</v>
      </c>
      <c r="U232" s="319">
        <v>3.1156371254367375E-3</v>
      </c>
      <c r="V232" s="319">
        <v>3.1156371254367375E-3</v>
      </c>
      <c r="W232" s="318"/>
      <c r="X232" s="318"/>
      <c r="Y232" s="319">
        <v>2.3526801679492441E-3</v>
      </c>
      <c r="Z232" s="319">
        <v>2.3526801679492441E-3</v>
      </c>
      <c r="AA232" s="318"/>
      <c r="AB232" s="318"/>
      <c r="AC232" s="319">
        <v>0</v>
      </c>
      <c r="AD232" s="319">
        <v>0</v>
      </c>
      <c r="AE232" s="321">
        <v>2.1953727228415324E-3</v>
      </c>
      <c r="AF232" s="321">
        <v>2.1953727228415324E-3</v>
      </c>
      <c r="AG232" s="370">
        <v>1226</v>
      </c>
      <c r="AH232" s="370">
        <v>353</v>
      </c>
      <c r="AI232" s="321" t="str">
        <f>IF(K232&gt;'1d. STPIS MED Threshold'!$C$8,"Yes","NO")</f>
        <v>NO</v>
      </c>
      <c r="AJ232" s="323"/>
    </row>
    <row r="233" spans="1:36" x14ac:dyDescent="0.2">
      <c r="A233" s="307"/>
      <c r="B233" s="265">
        <v>41496</v>
      </c>
      <c r="C233" s="318"/>
      <c r="D233" s="318"/>
      <c r="E233" s="319">
        <v>2.8446048954290787E-3</v>
      </c>
      <c r="F233" s="319">
        <v>2.8446048954290787E-3</v>
      </c>
      <c r="G233" s="318"/>
      <c r="H233" s="318"/>
      <c r="I233" s="319">
        <v>5.0228935845743269E-3</v>
      </c>
      <c r="J233" s="319">
        <v>5.0228935845743269E-3</v>
      </c>
      <c r="K233" s="319">
        <v>2.9902519889288943E-3</v>
      </c>
      <c r="L233" s="319">
        <v>2.9902519889288943E-3</v>
      </c>
      <c r="M233" s="318"/>
      <c r="N233" s="318"/>
      <c r="O233" s="320">
        <v>3.1771943999258264E-5</v>
      </c>
      <c r="P233" s="319">
        <v>3.1771943999258264E-5</v>
      </c>
      <c r="Q233" s="318"/>
      <c r="R233" s="318"/>
      <c r="S233" s="319">
        <v>5.360629411832666E-5</v>
      </c>
      <c r="T233" s="319">
        <v>5.360629411832666E-5</v>
      </c>
      <c r="U233" s="319">
        <v>3.323185592422333E-5</v>
      </c>
      <c r="V233" s="319">
        <v>3.323185592422333E-5</v>
      </c>
      <c r="W233" s="318"/>
      <c r="X233" s="318"/>
      <c r="Y233" s="319">
        <v>5.2186121670485704E-3</v>
      </c>
      <c r="Z233" s="319">
        <v>5.2186121670485704E-3</v>
      </c>
      <c r="AA233" s="318"/>
      <c r="AB233" s="318"/>
      <c r="AC233" s="319">
        <v>0</v>
      </c>
      <c r="AD233" s="319">
        <v>0</v>
      </c>
      <c r="AE233" s="321">
        <v>4.8696796779708019E-3</v>
      </c>
      <c r="AF233" s="321">
        <v>4.8696796779708019E-3</v>
      </c>
      <c r="AG233" s="370">
        <v>242</v>
      </c>
      <c r="AH233" s="370">
        <v>18</v>
      </c>
      <c r="AI233" s="321" t="str">
        <f>IF(K233&gt;'1d. STPIS MED Threshold'!$C$8,"Yes","NO")</f>
        <v>NO</v>
      </c>
      <c r="AJ233" s="323"/>
    </row>
    <row r="234" spans="1:36" x14ac:dyDescent="0.2">
      <c r="A234" s="307"/>
      <c r="B234" s="265">
        <v>41497</v>
      </c>
      <c r="C234" s="318"/>
      <c r="D234" s="318"/>
      <c r="E234" s="319">
        <v>4.88676522205592E-3</v>
      </c>
      <c r="F234" s="319">
        <v>4.88676522205592E-3</v>
      </c>
      <c r="G234" s="318"/>
      <c r="H234" s="318"/>
      <c r="I234" s="319">
        <v>9.5389858705823905E-4</v>
      </c>
      <c r="J234" s="319">
        <v>9.5389858705823905E-4</v>
      </c>
      <c r="K234" s="319">
        <v>4.6238016408904764E-3</v>
      </c>
      <c r="L234" s="319">
        <v>4.6238016408904764E-3</v>
      </c>
      <c r="M234" s="318"/>
      <c r="N234" s="318"/>
      <c r="O234" s="320">
        <v>4.5480734844170118E-5</v>
      </c>
      <c r="P234" s="319">
        <v>4.5480734844170118E-5</v>
      </c>
      <c r="Q234" s="318"/>
      <c r="R234" s="318"/>
      <c r="S234" s="319">
        <v>2.3106161257899417E-5</v>
      </c>
      <c r="T234" s="319">
        <v>2.3106161257899417E-5</v>
      </c>
      <c r="U234" s="319">
        <v>4.3984701913651243E-5</v>
      </c>
      <c r="V234" s="319">
        <v>4.3984701913651243E-5</v>
      </c>
      <c r="W234" s="318"/>
      <c r="X234" s="318"/>
      <c r="Y234" s="319">
        <v>0</v>
      </c>
      <c r="Z234" s="319">
        <v>0</v>
      </c>
      <c r="AA234" s="318"/>
      <c r="AB234" s="318"/>
      <c r="AC234" s="319">
        <v>0</v>
      </c>
      <c r="AD234" s="319">
        <v>0</v>
      </c>
      <c r="AE234" s="321">
        <v>0</v>
      </c>
      <c r="AF234" s="321">
        <v>0</v>
      </c>
      <c r="AG234" s="370">
        <v>152</v>
      </c>
      <c r="AH234" s="370">
        <v>33</v>
      </c>
      <c r="AI234" s="321" t="str">
        <f>IF(K234&gt;'1d. STPIS MED Threshold'!$C$8,"Yes","NO")</f>
        <v>NO</v>
      </c>
      <c r="AJ234" s="323"/>
    </row>
    <row r="235" spans="1:36" x14ac:dyDescent="0.2">
      <c r="A235" s="307"/>
      <c r="B235" s="265">
        <v>41498</v>
      </c>
      <c r="C235" s="318"/>
      <c r="D235" s="318"/>
      <c r="E235" s="319">
        <v>3.6749842923416205</v>
      </c>
      <c r="F235" s="319">
        <v>3.6749842923416205</v>
      </c>
      <c r="G235" s="318"/>
      <c r="H235" s="318"/>
      <c r="I235" s="319">
        <v>6.0973300830666505E-3</v>
      </c>
      <c r="J235" s="319">
        <v>6.0973300830666505E-3</v>
      </c>
      <c r="K235" s="319">
        <v>3.4296712054697376</v>
      </c>
      <c r="L235" s="319">
        <v>3.4296712054697376</v>
      </c>
      <c r="M235" s="318"/>
      <c r="N235" s="318"/>
      <c r="O235" s="320">
        <v>3.6177714274361249E-2</v>
      </c>
      <c r="P235" s="319">
        <v>3.6177714274361249E-2</v>
      </c>
      <c r="Q235" s="318"/>
      <c r="R235" s="318"/>
      <c r="S235" s="319">
        <v>2.3106161257899417E-5</v>
      </c>
      <c r="T235" s="319">
        <v>2.3106161257899417E-5</v>
      </c>
      <c r="U235" s="319">
        <v>3.3760305776333079E-2</v>
      </c>
      <c r="V235" s="319">
        <v>3.3760305776333079E-2</v>
      </c>
      <c r="W235" s="318"/>
      <c r="X235" s="318"/>
      <c r="Y235" s="319">
        <v>1.071537371355912E-2</v>
      </c>
      <c r="Z235" s="319">
        <v>1.071537371355912E-2</v>
      </c>
      <c r="AA235" s="318"/>
      <c r="AB235" s="318"/>
      <c r="AC235" s="319">
        <v>0</v>
      </c>
      <c r="AD235" s="319">
        <v>0</v>
      </c>
      <c r="AE235" s="321">
        <v>9.9989108108588295E-3</v>
      </c>
      <c r="AF235" s="321">
        <v>9.9989108108588295E-3</v>
      </c>
      <c r="AG235" s="370">
        <v>4345</v>
      </c>
      <c r="AH235" s="370">
        <v>835</v>
      </c>
      <c r="AI235" s="321" t="str">
        <f>IF(K235&gt;'1d. STPIS MED Threshold'!$C$8,"Yes","NO")</f>
        <v>NO</v>
      </c>
      <c r="AJ235" s="323"/>
    </row>
    <row r="236" spans="1:36" x14ac:dyDescent="0.2">
      <c r="A236" s="307"/>
      <c r="B236" s="265">
        <v>41499</v>
      </c>
      <c r="C236" s="318"/>
      <c r="D236" s="318"/>
      <c r="E236" s="319">
        <v>6.4794568471105577E-3</v>
      </c>
      <c r="F236" s="319">
        <v>6.4794568471105577E-3</v>
      </c>
      <c r="G236" s="318"/>
      <c r="H236" s="318"/>
      <c r="I236" s="319">
        <v>2.7176704368219785E-3</v>
      </c>
      <c r="J236" s="319">
        <v>2.7176704368219785E-3</v>
      </c>
      <c r="K236" s="319">
        <v>6.227932216901589E-3</v>
      </c>
      <c r="L236" s="319">
        <v>6.227932216901589E-3</v>
      </c>
      <c r="M236" s="318"/>
      <c r="N236" s="318"/>
      <c r="O236" s="320">
        <v>7.0928091762804816E-5</v>
      </c>
      <c r="P236" s="319">
        <v>7.0928091762804816E-5</v>
      </c>
      <c r="Q236" s="318"/>
      <c r="R236" s="318"/>
      <c r="S236" s="319">
        <v>2.3106161257899417E-5</v>
      </c>
      <c r="T236" s="319">
        <v>2.3106161257899417E-5</v>
      </c>
      <c r="U236" s="319">
        <v>6.773057014030456E-5</v>
      </c>
      <c r="V236" s="319">
        <v>6.773057014030456E-5</v>
      </c>
      <c r="W236" s="318"/>
      <c r="X236" s="318"/>
      <c r="Y236" s="319">
        <v>4.1391276705651731E-3</v>
      </c>
      <c r="Z236" s="319">
        <v>4.1391276705651731E-3</v>
      </c>
      <c r="AA236" s="318"/>
      <c r="AB236" s="318"/>
      <c r="AC236" s="319">
        <v>0</v>
      </c>
      <c r="AD236" s="319">
        <v>0</v>
      </c>
      <c r="AE236" s="321">
        <v>3.8623728410301411E-3</v>
      </c>
      <c r="AF236" s="321">
        <v>3.8623728410301411E-3</v>
      </c>
      <c r="AG236" s="370">
        <v>949</v>
      </c>
      <c r="AH236" s="370">
        <v>382</v>
      </c>
      <c r="AI236" s="321" t="str">
        <f>IF(K236&gt;'1d. STPIS MED Threshold'!$C$8,"Yes","NO")</f>
        <v>NO</v>
      </c>
      <c r="AJ236" s="323"/>
    </row>
    <row r="237" spans="1:36" x14ac:dyDescent="0.2">
      <c r="A237" s="307"/>
      <c r="B237" s="265">
        <v>41500</v>
      </c>
      <c r="C237" s="318"/>
      <c r="D237" s="318"/>
      <c r="E237" s="319">
        <v>0.13261740072716197</v>
      </c>
      <c r="F237" s="319">
        <v>0.13261740072716197</v>
      </c>
      <c r="G237" s="318"/>
      <c r="H237" s="318"/>
      <c r="I237" s="319">
        <v>1.1280811488383377E-2</v>
      </c>
      <c r="J237" s="319">
        <v>1.1280811488383377E-2</v>
      </c>
      <c r="K237" s="319">
        <v>0.12450446250833308</v>
      </c>
      <c r="L237" s="319">
        <v>0.12450446250833308</v>
      </c>
      <c r="M237" s="318"/>
      <c r="N237" s="318"/>
      <c r="O237" s="320">
        <v>3.2962853812633281E-3</v>
      </c>
      <c r="P237" s="319">
        <v>3.2962853812633281E-3</v>
      </c>
      <c r="Q237" s="318"/>
      <c r="R237" s="318"/>
      <c r="S237" s="319">
        <v>1.155308062894971E-4</v>
      </c>
      <c r="T237" s="319">
        <v>1.155308062894971E-4</v>
      </c>
      <c r="U237" s="319">
        <v>3.0836103298389158E-3</v>
      </c>
      <c r="V237" s="319">
        <v>3.0836103298389158E-3</v>
      </c>
      <c r="W237" s="318"/>
      <c r="X237" s="318"/>
      <c r="Y237" s="319">
        <v>0</v>
      </c>
      <c r="Z237" s="319">
        <v>0</v>
      </c>
      <c r="AA237" s="318"/>
      <c r="AB237" s="318"/>
      <c r="AC237" s="319">
        <v>7.4910174798109921E-2</v>
      </c>
      <c r="AD237" s="319">
        <v>7.4910174798109921E-2</v>
      </c>
      <c r="AE237" s="321">
        <v>5.0087251002478867E-3</v>
      </c>
      <c r="AF237" s="321">
        <v>5.0087251002478867E-3</v>
      </c>
      <c r="AG237" s="370">
        <v>709</v>
      </c>
      <c r="AH237" s="370">
        <v>113</v>
      </c>
      <c r="AI237" s="321" t="str">
        <f>IF(K237&gt;'1d. STPIS MED Threshold'!$C$8,"Yes","NO")</f>
        <v>NO</v>
      </c>
      <c r="AJ237" s="323"/>
    </row>
    <row r="238" spans="1:36" x14ac:dyDescent="0.2">
      <c r="A238" s="307"/>
      <c r="B238" s="265">
        <v>41501</v>
      </c>
      <c r="C238" s="318"/>
      <c r="D238" s="318"/>
      <c r="E238" s="319">
        <v>1.4371532404402705E-2</v>
      </c>
      <c r="F238" s="319">
        <v>1.4371532404402705E-2</v>
      </c>
      <c r="G238" s="318"/>
      <c r="H238" s="318"/>
      <c r="I238" s="319">
        <v>7.3104035491063681E-3</v>
      </c>
      <c r="J238" s="319">
        <v>7.3104035491063681E-3</v>
      </c>
      <c r="K238" s="319">
        <v>1.3899403572385888E-2</v>
      </c>
      <c r="L238" s="319">
        <v>1.3899403572385888E-2</v>
      </c>
      <c r="M238" s="318"/>
      <c r="N238" s="318"/>
      <c r="O238" s="320">
        <v>1.6480350733122292E-4</v>
      </c>
      <c r="P238" s="319">
        <v>1.6480350733122292E-4</v>
      </c>
      <c r="Q238" s="318"/>
      <c r="R238" s="318"/>
      <c r="S238" s="319">
        <v>4.6212322515798834E-5</v>
      </c>
      <c r="T238" s="319">
        <v>4.6212322515798834E-5</v>
      </c>
      <c r="U238" s="319">
        <v>1.5687413531128021E-4</v>
      </c>
      <c r="V238" s="319">
        <v>1.5687413531128021E-4</v>
      </c>
      <c r="W238" s="318"/>
      <c r="X238" s="318"/>
      <c r="Y238" s="319">
        <v>0</v>
      </c>
      <c r="Z238" s="319">
        <v>0</v>
      </c>
      <c r="AA238" s="318"/>
      <c r="AB238" s="318"/>
      <c r="AC238" s="319">
        <v>0</v>
      </c>
      <c r="AD238" s="319">
        <v>0</v>
      </c>
      <c r="AE238" s="321">
        <v>0</v>
      </c>
      <c r="AF238" s="321">
        <v>0</v>
      </c>
      <c r="AG238" s="370">
        <v>509</v>
      </c>
      <c r="AH238" s="370">
        <v>93</v>
      </c>
      <c r="AI238" s="321" t="str">
        <f>IF(K238&gt;'1d. STPIS MED Threshold'!$C$8,"Yes","NO")</f>
        <v>NO</v>
      </c>
      <c r="AJ238" s="323"/>
    </row>
    <row r="239" spans="1:36" x14ac:dyDescent="0.2">
      <c r="A239" s="307"/>
      <c r="B239" s="265">
        <v>41502</v>
      </c>
      <c r="C239" s="318"/>
      <c r="D239" s="318"/>
      <c r="E239" s="319">
        <v>0.85526193509185544</v>
      </c>
      <c r="F239" s="319">
        <v>0.85526193509185544</v>
      </c>
      <c r="G239" s="318"/>
      <c r="H239" s="318"/>
      <c r="I239" s="319">
        <v>4.4571785066487976E-3</v>
      </c>
      <c r="J239" s="319">
        <v>4.4571785066487976E-3</v>
      </c>
      <c r="K239" s="319">
        <v>0.79837450756677442</v>
      </c>
      <c r="L239" s="319">
        <v>0.79837450756677442</v>
      </c>
      <c r="M239" s="318"/>
      <c r="N239" s="318"/>
      <c r="O239" s="320">
        <v>1.9384793176068556E-2</v>
      </c>
      <c r="P239" s="319">
        <v>1.9384793176068556E-2</v>
      </c>
      <c r="Q239" s="318"/>
      <c r="R239" s="318"/>
      <c r="S239" s="319">
        <v>4.6212322515798834E-5</v>
      </c>
      <c r="T239" s="319">
        <v>4.6212322515798834E-5</v>
      </c>
      <c r="U239" s="319">
        <v>1.809175607416065E-2</v>
      </c>
      <c r="V239" s="319">
        <v>1.809175607416065E-2</v>
      </c>
      <c r="W239" s="318"/>
      <c r="X239" s="318"/>
      <c r="Y239" s="319">
        <v>7.014993576073855E-3</v>
      </c>
      <c r="Z239" s="319">
        <v>7.014993576073855E-3</v>
      </c>
      <c r="AA239" s="318"/>
      <c r="AB239" s="318"/>
      <c r="AC239" s="319">
        <v>0.13443164619845882</v>
      </c>
      <c r="AD239" s="319">
        <v>0.13443164619845882</v>
      </c>
      <c r="AE239" s="321">
        <v>1.5534463566623228E-2</v>
      </c>
      <c r="AF239" s="321">
        <v>1.5534463566623228E-2</v>
      </c>
      <c r="AG239" s="370">
        <v>2095</v>
      </c>
      <c r="AH239" s="370">
        <v>326</v>
      </c>
      <c r="AI239" s="321" t="str">
        <f>IF(K239&gt;'1d. STPIS MED Threshold'!$C$8,"Yes","NO")</f>
        <v>NO</v>
      </c>
      <c r="AJ239" s="323"/>
    </row>
    <row r="240" spans="1:36" x14ac:dyDescent="0.2">
      <c r="A240" s="307"/>
      <c r="B240" s="265">
        <v>41503</v>
      </c>
      <c r="C240" s="318"/>
      <c r="D240" s="318"/>
      <c r="E240" s="319">
        <v>0.15903102888779985</v>
      </c>
      <c r="F240" s="319">
        <v>0.15903102888779985</v>
      </c>
      <c r="G240" s="318"/>
      <c r="H240" s="318"/>
      <c r="I240" s="319">
        <v>3.1049675936088355E-2</v>
      </c>
      <c r="J240" s="319">
        <v>3.1049675936088355E-2</v>
      </c>
      <c r="K240" s="319">
        <v>0.15047380129327695</v>
      </c>
      <c r="L240" s="319">
        <v>0.15047380129327695</v>
      </c>
      <c r="M240" s="318"/>
      <c r="N240" s="318"/>
      <c r="O240" s="320">
        <v>8.3484549464231319E-4</v>
      </c>
      <c r="P240" s="319">
        <v>8.3484549464231319E-4</v>
      </c>
      <c r="Q240" s="318"/>
      <c r="R240" s="318"/>
      <c r="S240" s="319">
        <v>4.1591090264218953E-4</v>
      </c>
      <c r="T240" s="319">
        <v>4.1591090264218953E-4</v>
      </c>
      <c r="U240" s="319">
        <v>8.0683423699983239E-4</v>
      </c>
      <c r="V240" s="319">
        <v>8.0683423699983239E-4</v>
      </c>
      <c r="W240" s="318"/>
      <c r="X240" s="318"/>
      <c r="Y240" s="319">
        <v>2.509967019430721E-3</v>
      </c>
      <c r="Z240" s="319">
        <v>2.509967019430721E-3</v>
      </c>
      <c r="AA240" s="318"/>
      <c r="AB240" s="318"/>
      <c r="AC240" s="319">
        <v>0</v>
      </c>
      <c r="AD240" s="319">
        <v>0</v>
      </c>
      <c r="AE240" s="321">
        <v>2.3421428908006778E-3</v>
      </c>
      <c r="AF240" s="321">
        <v>2.3421428908006778E-3</v>
      </c>
      <c r="AG240" s="370">
        <v>590</v>
      </c>
      <c r="AH240" s="370">
        <v>169</v>
      </c>
      <c r="AI240" s="321" t="str">
        <f>IF(K240&gt;'1d. STPIS MED Threshold'!$C$8,"Yes","NO")</f>
        <v>NO</v>
      </c>
      <c r="AJ240" s="323"/>
    </row>
    <row r="241" spans="1:36" x14ac:dyDescent="0.2">
      <c r="A241" s="307"/>
      <c r="B241" s="265">
        <v>41504</v>
      </c>
      <c r="C241" s="318"/>
      <c r="D241" s="318"/>
      <c r="E241" s="319">
        <v>1.4215630008344481E-2</v>
      </c>
      <c r="F241" s="319">
        <v>1.4215630008344481E-2</v>
      </c>
      <c r="G241" s="318"/>
      <c r="H241" s="318"/>
      <c r="I241" s="319">
        <v>1.1788621001189967</v>
      </c>
      <c r="J241" s="319">
        <v>1.1788621001189967</v>
      </c>
      <c r="K241" s="319">
        <v>9.2087481508890012E-2</v>
      </c>
      <c r="L241" s="319">
        <v>9.2087481508890012E-2</v>
      </c>
      <c r="M241" s="318"/>
      <c r="N241" s="318"/>
      <c r="O241" s="320">
        <v>1.5450535768685676E-4</v>
      </c>
      <c r="P241" s="319">
        <v>1.5450535768685676E-4</v>
      </c>
      <c r="Q241" s="318"/>
      <c r="R241" s="318"/>
      <c r="S241" s="319">
        <v>1.7791744168582553E-3</v>
      </c>
      <c r="T241" s="319">
        <v>1.7791744168582553E-3</v>
      </c>
      <c r="U241" s="319">
        <v>2.6313573691370145E-4</v>
      </c>
      <c r="V241" s="319">
        <v>2.6313573691370145E-4</v>
      </c>
      <c r="W241" s="318"/>
      <c r="X241" s="318"/>
      <c r="Y241" s="319">
        <v>6.8626736777970569E-3</v>
      </c>
      <c r="Z241" s="319">
        <v>6.8626736777970569E-3</v>
      </c>
      <c r="AA241" s="318"/>
      <c r="AB241" s="318"/>
      <c r="AC241" s="319">
        <v>0</v>
      </c>
      <c r="AD241" s="319">
        <v>0</v>
      </c>
      <c r="AE241" s="321">
        <v>6.4038141704279737E-3</v>
      </c>
      <c r="AF241" s="321">
        <v>6.4038141704279737E-3</v>
      </c>
      <c r="AG241" s="370">
        <v>658</v>
      </c>
      <c r="AH241" s="370">
        <v>230</v>
      </c>
      <c r="AI241" s="321" t="str">
        <f>IF(K241&gt;'1d. STPIS MED Threshold'!$C$8,"Yes","NO")</f>
        <v>NO</v>
      </c>
      <c r="AJ241" s="323"/>
    </row>
    <row r="242" spans="1:36" x14ac:dyDescent="0.2">
      <c r="A242" s="307"/>
      <c r="B242" s="265">
        <v>41505</v>
      </c>
      <c r="C242" s="318"/>
      <c r="D242" s="318"/>
      <c r="E242" s="319">
        <v>1.2159923641372734E-2</v>
      </c>
      <c r="F242" s="319">
        <v>1.2159923641372734E-2</v>
      </c>
      <c r="G242" s="318"/>
      <c r="H242" s="318"/>
      <c r="I242" s="319">
        <v>1.5325161454301789E-2</v>
      </c>
      <c r="J242" s="319">
        <v>1.5325161454301789E-2</v>
      </c>
      <c r="K242" s="319">
        <v>1.2371561194276582E-2</v>
      </c>
      <c r="L242" s="319">
        <v>1.2371561194276582E-2</v>
      </c>
      <c r="M242" s="318"/>
      <c r="N242" s="318"/>
      <c r="O242" s="320">
        <v>1.5723718194942979E-4</v>
      </c>
      <c r="P242" s="319">
        <v>1.5723718194942979E-4</v>
      </c>
      <c r="Q242" s="318"/>
      <c r="R242" s="318"/>
      <c r="S242" s="319">
        <v>2.0795545132109476E-4</v>
      </c>
      <c r="T242" s="319">
        <v>2.0795545132109476E-4</v>
      </c>
      <c r="U242" s="319">
        <v>1.606283617127615E-4</v>
      </c>
      <c r="V242" s="319">
        <v>1.606283617127615E-4</v>
      </c>
      <c r="W242" s="318"/>
      <c r="X242" s="318"/>
      <c r="Y242" s="319">
        <v>0</v>
      </c>
      <c r="Z242" s="319">
        <v>0</v>
      </c>
      <c r="AA242" s="318"/>
      <c r="AB242" s="318"/>
      <c r="AC242" s="319">
        <v>0</v>
      </c>
      <c r="AD242" s="319">
        <v>0</v>
      </c>
      <c r="AE242" s="321">
        <v>0</v>
      </c>
      <c r="AF242" s="321">
        <v>0</v>
      </c>
      <c r="AG242" s="370">
        <v>510</v>
      </c>
      <c r="AH242" s="370">
        <v>31</v>
      </c>
      <c r="AI242" s="321" t="str">
        <f>IF(K242&gt;'1d. STPIS MED Threshold'!$C$8,"Yes","NO")</f>
        <v>NO</v>
      </c>
      <c r="AJ242" s="323"/>
    </row>
    <row r="243" spans="1:36" x14ac:dyDescent="0.2">
      <c r="A243" s="307"/>
      <c r="B243" s="265">
        <v>41506</v>
      </c>
      <c r="C243" s="318"/>
      <c r="D243" s="318"/>
      <c r="E243" s="319">
        <v>3.3694984370653915E-3</v>
      </c>
      <c r="F243" s="319">
        <v>3.3694984370653915E-3</v>
      </c>
      <c r="G243" s="318"/>
      <c r="H243" s="318"/>
      <c r="I243" s="319">
        <v>2.9706829025959772E-3</v>
      </c>
      <c r="J243" s="319">
        <v>2.9706829025959772E-3</v>
      </c>
      <c r="K243" s="319">
        <v>3.3428324016002587E-3</v>
      </c>
      <c r="L243" s="319">
        <v>3.3428324016002587E-3</v>
      </c>
      <c r="M243" s="318"/>
      <c r="N243" s="318"/>
      <c r="O243" s="320">
        <v>2.3179114955164968E-5</v>
      </c>
      <c r="P243" s="319">
        <v>2.3179114955164968E-5</v>
      </c>
      <c r="Q243" s="318"/>
      <c r="R243" s="318"/>
      <c r="S243" s="319">
        <v>2.3106161257899417E-5</v>
      </c>
      <c r="T243" s="319">
        <v>2.3106161257899417E-5</v>
      </c>
      <c r="U243" s="319">
        <v>2.3174237046180847E-5</v>
      </c>
      <c r="V243" s="319">
        <v>2.3174237046180847E-5</v>
      </c>
      <c r="W243" s="318"/>
      <c r="X243" s="318"/>
      <c r="Y243" s="319">
        <v>2.4884435555437819E-3</v>
      </c>
      <c r="Z243" s="319">
        <v>2.4884435555437819E-3</v>
      </c>
      <c r="AA243" s="318"/>
      <c r="AB243" s="318"/>
      <c r="AC243" s="319">
        <v>0</v>
      </c>
      <c r="AD243" s="319">
        <v>0</v>
      </c>
      <c r="AE243" s="321">
        <v>2.3220585520273207E-3</v>
      </c>
      <c r="AF243" s="321">
        <v>2.3220585520273207E-3</v>
      </c>
      <c r="AG243" s="370">
        <v>475</v>
      </c>
      <c r="AH243" s="370">
        <v>55</v>
      </c>
      <c r="AI243" s="321" t="str">
        <f>IF(K243&gt;'1d. STPIS MED Threshold'!$C$8,"Yes","NO")</f>
        <v>NO</v>
      </c>
      <c r="AJ243" s="323"/>
    </row>
    <row r="244" spans="1:36" x14ac:dyDescent="0.2">
      <c r="A244" s="307"/>
      <c r="B244" s="265">
        <v>41507</v>
      </c>
      <c r="C244" s="318"/>
      <c r="D244" s="318"/>
      <c r="E244" s="319">
        <v>2.222537699174823E-2</v>
      </c>
      <c r="F244" s="319">
        <v>2.222537699174823E-2</v>
      </c>
      <c r="G244" s="318"/>
      <c r="H244" s="318"/>
      <c r="I244" s="319">
        <v>0</v>
      </c>
      <c r="J244" s="319">
        <v>0</v>
      </c>
      <c r="K244" s="319">
        <v>2.0739319805243708E-2</v>
      </c>
      <c r="L244" s="319">
        <v>2.0739319805243708E-2</v>
      </c>
      <c r="M244" s="318"/>
      <c r="N244" s="318"/>
      <c r="O244" s="320">
        <v>2.1192333673293687E-4</v>
      </c>
      <c r="P244" s="319">
        <v>2.1192333673293687E-4</v>
      </c>
      <c r="Q244" s="318"/>
      <c r="R244" s="318"/>
      <c r="S244" s="319">
        <v>0</v>
      </c>
      <c r="T244" s="319">
        <v>0</v>
      </c>
      <c r="U244" s="319">
        <v>1.9775348946074323E-4</v>
      </c>
      <c r="V244" s="319">
        <v>1.9775348946074323E-4</v>
      </c>
      <c r="W244" s="318"/>
      <c r="X244" s="318"/>
      <c r="Y244" s="319">
        <v>0</v>
      </c>
      <c r="Z244" s="319">
        <v>0</v>
      </c>
      <c r="AA244" s="318"/>
      <c r="AB244" s="318"/>
      <c r="AC244" s="319">
        <v>0</v>
      </c>
      <c r="AD244" s="319">
        <v>0</v>
      </c>
      <c r="AE244" s="321">
        <v>0</v>
      </c>
      <c r="AF244" s="321">
        <v>0</v>
      </c>
      <c r="AG244" s="370">
        <v>444</v>
      </c>
      <c r="AH244" s="370">
        <v>63</v>
      </c>
      <c r="AI244" s="321" t="str">
        <f>IF(K244&gt;'1d. STPIS MED Threshold'!$C$8,"Yes","NO")</f>
        <v>NO</v>
      </c>
      <c r="AJ244" s="323"/>
    </row>
    <row r="245" spans="1:36" x14ac:dyDescent="0.2">
      <c r="A245" s="307"/>
      <c r="B245" s="265">
        <v>41508</v>
      </c>
      <c r="C245" s="318"/>
      <c r="D245" s="318"/>
      <c r="E245" s="319">
        <v>8.9219465324044012E-2</v>
      </c>
      <c r="F245" s="319">
        <v>8.9219465324044012E-2</v>
      </c>
      <c r="G245" s="318"/>
      <c r="H245" s="318"/>
      <c r="I245" s="319">
        <v>2.1946994466074377E-3</v>
      </c>
      <c r="J245" s="319">
        <v>2.1946994466074377E-3</v>
      </c>
      <c r="K245" s="319">
        <v>8.3400721336751776E-2</v>
      </c>
      <c r="L245" s="319">
        <v>8.3400721336751776E-2</v>
      </c>
      <c r="M245" s="318"/>
      <c r="N245" s="318"/>
      <c r="O245" s="320">
        <v>6.9338666737307785E-4</v>
      </c>
      <c r="P245" s="319">
        <v>6.9338666737307785E-4</v>
      </c>
      <c r="Q245" s="318"/>
      <c r="R245" s="318"/>
      <c r="S245" s="319">
        <v>2.3106161257899417E-5</v>
      </c>
      <c r="T245" s="319">
        <v>2.3106161257899417E-5</v>
      </c>
      <c r="U245" s="319">
        <v>6.4856964746578128E-4</v>
      </c>
      <c r="V245" s="319">
        <v>6.4856964746578128E-4</v>
      </c>
      <c r="W245" s="318"/>
      <c r="X245" s="318"/>
      <c r="Y245" s="319">
        <v>0</v>
      </c>
      <c r="Z245" s="319">
        <v>0</v>
      </c>
      <c r="AA245" s="318"/>
      <c r="AB245" s="318"/>
      <c r="AC245" s="319">
        <v>0</v>
      </c>
      <c r="AD245" s="319">
        <v>0</v>
      </c>
      <c r="AE245" s="321">
        <v>0</v>
      </c>
      <c r="AF245" s="321">
        <v>0</v>
      </c>
      <c r="AG245" s="370">
        <v>521</v>
      </c>
      <c r="AH245" s="370">
        <v>94</v>
      </c>
      <c r="AI245" s="321" t="str">
        <f>IF(K245&gt;'1d. STPIS MED Threshold'!$C$8,"Yes","NO")</f>
        <v>NO</v>
      </c>
      <c r="AJ245" s="323"/>
    </row>
    <row r="246" spans="1:36" x14ac:dyDescent="0.2">
      <c r="A246" s="307"/>
      <c r="B246" s="265">
        <v>41509</v>
      </c>
      <c r="C246" s="318"/>
      <c r="D246" s="318"/>
      <c r="E246" s="319">
        <v>4.0408002258308047E-2</v>
      </c>
      <c r="F246" s="319">
        <v>4.0408002258308047E-2</v>
      </c>
      <c r="G246" s="318"/>
      <c r="H246" s="318"/>
      <c r="I246" s="319">
        <v>0</v>
      </c>
      <c r="J246" s="319">
        <v>0</v>
      </c>
      <c r="K246" s="319">
        <v>3.7706198722172561E-2</v>
      </c>
      <c r="L246" s="319">
        <v>3.7706198722172561E-2</v>
      </c>
      <c r="M246" s="318"/>
      <c r="N246" s="318"/>
      <c r="O246" s="320">
        <v>3.4603107325924845E-4</v>
      </c>
      <c r="P246" s="319">
        <v>3.4603107325924845E-4</v>
      </c>
      <c r="Q246" s="318"/>
      <c r="R246" s="318"/>
      <c r="S246" s="319">
        <v>0</v>
      </c>
      <c r="T246" s="319">
        <v>0</v>
      </c>
      <c r="U246" s="319">
        <v>3.2289436951011982E-4</v>
      </c>
      <c r="V246" s="319">
        <v>3.2289436951011982E-4</v>
      </c>
      <c r="W246" s="318"/>
      <c r="X246" s="318"/>
      <c r="Y246" s="319">
        <v>0</v>
      </c>
      <c r="Z246" s="319">
        <v>0</v>
      </c>
      <c r="AA246" s="318"/>
      <c r="AB246" s="318"/>
      <c r="AC246" s="319">
        <v>0</v>
      </c>
      <c r="AD246" s="319">
        <v>0</v>
      </c>
      <c r="AE246" s="321">
        <v>0</v>
      </c>
      <c r="AF246" s="321">
        <v>0</v>
      </c>
      <c r="AG246" s="370">
        <v>465</v>
      </c>
      <c r="AH246" s="370">
        <v>83</v>
      </c>
      <c r="AI246" s="321" t="str">
        <f>IF(K246&gt;'1d. STPIS MED Threshold'!$C$8,"Yes","NO")</f>
        <v>NO</v>
      </c>
      <c r="AJ246" s="323"/>
    </row>
    <row r="247" spans="1:36" x14ac:dyDescent="0.2">
      <c r="A247" s="307"/>
      <c r="B247" s="265">
        <v>41510</v>
      </c>
      <c r="C247" s="318"/>
      <c r="D247" s="318"/>
      <c r="E247" s="319">
        <v>8.4471608895482064E-3</v>
      </c>
      <c r="F247" s="319">
        <v>8.4471608895482064E-3</v>
      </c>
      <c r="G247" s="318"/>
      <c r="H247" s="318"/>
      <c r="I247" s="319">
        <v>0</v>
      </c>
      <c r="J247" s="319">
        <v>0</v>
      </c>
      <c r="K247" s="319">
        <v>7.8823576850791128E-3</v>
      </c>
      <c r="L247" s="319">
        <v>7.8823576850791128E-3</v>
      </c>
      <c r="M247" s="318"/>
      <c r="N247" s="318"/>
      <c r="O247" s="320">
        <v>7.6159949138399183E-5</v>
      </c>
      <c r="P247" s="319">
        <v>7.6159949138399183E-5</v>
      </c>
      <c r="Q247" s="318"/>
      <c r="R247" s="318"/>
      <c r="S247" s="319">
        <v>0</v>
      </c>
      <c r="T247" s="319">
        <v>0</v>
      </c>
      <c r="U247" s="319">
        <v>7.10676602749546E-5</v>
      </c>
      <c r="V247" s="319">
        <v>7.10676602749546E-5</v>
      </c>
      <c r="W247" s="318"/>
      <c r="X247" s="318"/>
      <c r="Y247" s="319">
        <v>0</v>
      </c>
      <c r="Z247" s="319">
        <v>0</v>
      </c>
      <c r="AA247" s="318"/>
      <c r="AB247" s="318"/>
      <c r="AC247" s="319">
        <v>0</v>
      </c>
      <c r="AD247" s="319">
        <v>0</v>
      </c>
      <c r="AE247" s="321">
        <v>0</v>
      </c>
      <c r="AF247" s="321">
        <v>0</v>
      </c>
      <c r="AG247" s="370">
        <v>254</v>
      </c>
      <c r="AH247" s="370">
        <v>58</v>
      </c>
      <c r="AI247" s="321" t="str">
        <f>IF(K247&gt;'1d. STPIS MED Threshold'!$C$8,"Yes","NO")</f>
        <v>NO</v>
      </c>
      <c r="AJ247" s="323"/>
    </row>
    <row r="248" spans="1:36" x14ac:dyDescent="0.2">
      <c r="A248" s="307"/>
      <c r="B248" s="265">
        <v>41511</v>
      </c>
      <c r="C248" s="318"/>
      <c r="D248" s="318"/>
      <c r="E248" s="319">
        <v>0.10721481940158147</v>
      </c>
      <c r="F248" s="319">
        <v>0.10721481940158147</v>
      </c>
      <c r="G248" s="318"/>
      <c r="H248" s="318"/>
      <c r="I248" s="319">
        <v>5.9340480839215779E-3</v>
      </c>
      <c r="J248" s="319">
        <v>5.9340480839215779E-3</v>
      </c>
      <c r="K248" s="319">
        <v>0.10044287496494896</v>
      </c>
      <c r="L248" s="319">
        <v>0.10044287496494896</v>
      </c>
      <c r="M248" s="318"/>
      <c r="N248" s="318"/>
      <c r="O248" s="320">
        <v>2.4098663558457726E-3</v>
      </c>
      <c r="P248" s="319">
        <v>2.4098663558457726E-3</v>
      </c>
      <c r="Q248" s="318"/>
      <c r="R248" s="318"/>
      <c r="S248" s="319">
        <v>2.3106161257899417E-5</v>
      </c>
      <c r="T248" s="319">
        <v>2.3106161257899417E-5</v>
      </c>
      <c r="U248" s="319">
        <v>2.2502802151496168E-3</v>
      </c>
      <c r="V248" s="319">
        <v>2.2502802151496168E-3</v>
      </c>
      <c r="W248" s="318"/>
      <c r="X248" s="318"/>
      <c r="Y248" s="319">
        <v>0</v>
      </c>
      <c r="Z248" s="319">
        <v>0</v>
      </c>
      <c r="AA248" s="318"/>
      <c r="AB248" s="318"/>
      <c r="AC248" s="319">
        <v>0</v>
      </c>
      <c r="AD248" s="319">
        <v>0</v>
      </c>
      <c r="AE248" s="321">
        <v>0</v>
      </c>
      <c r="AF248" s="321">
        <v>0</v>
      </c>
      <c r="AG248" s="370">
        <v>348</v>
      </c>
      <c r="AH248" s="370">
        <v>120</v>
      </c>
      <c r="AI248" s="321" t="str">
        <f>IF(K248&gt;'1d. STPIS MED Threshold'!$C$8,"Yes","NO")</f>
        <v>NO</v>
      </c>
      <c r="AJ248" s="323"/>
    </row>
    <row r="249" spans="1:36" x14ac:dyDescent="0.2">
      <c r="A249" s="307"/>
      <c r="B249" s="265">
        <v>41512</v>
      </c>
      <c r="C249" s="318"/>
      <c r="D249" s="318"/>
      <c r="E249" s="319">
        <v>1.9055205532523607E-2</v>
      </c>
      <c r="F249" s="319">
        <v>1.9055205532523607E-2</v>
      </c>
      <c r="G249" s="318"/>
      <c r="H249" s="318"/>
      <c r="I249" s="319">
        <v>3.0157399170488808E-3</v>
      </c>
      <c r="J249" s="319">
        <v>3.0157399170488808E-3</v>
      </c>
      <c r="K249" s="319">
        <v>1.7982757440668157E-2</v>
      </c>
      <c r="L249" s="319">
        <v>1.7982757440668157E-2</v>
      </c>
      <c r="M249" s="318"/>
      <c r="N249" s="318"/>
      <c r="O249" s="320">
        <v>1.464092239632313E-4</v>
      </c>
      <c r="P249" s="319">
        <v>1.464092239632313E-4</v>
      </c>
      <c r="Q249" s="318"/>
      <c r="R249" s="318"/>
      <c r="S249" s="319">
        <v>2.3106161257899417E-5</v>
      </c>
      <c r="T249" s="319">
        <v>2.3106161257899417E-5</v>
      </c>
      <c r="U249" s="319">
        <v>1.3816480126933021E-4</v>
      </c>
      <c r="V249" s="319">
        <v>1.3816480126933021E-4</v>
      </c>
      <c r="W249" s="318"/>
      <c r="X249" s="318"/>
      <c r="Y249" s="319">
        <v>1.456972940038941E-3</v>
      </c>
      <c r="Z249" s="319">
        <v>1.456972940038941E-3</v>
      </c>
      <c r="AA249" s="318"/>
      <c r="AB249" s="318"/>
      <c r="AC249" s="319">
        <v>0</v>
      </c>
      <c r="AD249" s="319">
        <v>0</v>
      </c>
      <c r="AE249" s="321">
        <v>1.3595552400426096E-3</v>
      </c>
      <c r="AF249" s="321">
        <v>1.3595552400426096E-3</v>
      </c>
      <c r="AG249" s="370">
        <v>508</v>
      </c>
      <c r="AH249" s="370">
        <v>100</v>
      </c>
      <c r="AI249" s="321" t="str">
        <f>IF(K249&gt;'1d. STPIS MED Threshold'!$C$8,"Yes","NO")</f>
        <v>NO</v>
      </c>
      <c r="AJ249" s="323"/>
    </row>
    <row r="250" spans="1:36" x14ac:dyDescent="0.2">
      <c r="A250" s="307"/>
      <c r="B250" s="265">
        <v>41513</v>
      </c>
      <c r="C250" s="318"/>
      <c r="D250" s="318"/>
      <c r="E250" s="319">
        <v>1.0909616518099578E-2</v>
      </c>
      <c r="F250" s="319">
        <v>1.0909616518099578E-2</v>
      </c>
      <c r="G250" s="318"/>
      <c r="H250" s="318"/>
      <c r="I250" s="319">
        <v>0</v>
      </c>
      <c r="J250" s="319">
        <v>0</v>
      </c>
      <c r="K250" s="319">
        <v>1.0180165942986742E-2</v>
      </c>
      <c r="L250" s="319">
        <v>1.0180165942986742E-2</v>
      </c>
      <c r="M250" s="318"/>
      <c r="N250" s="318"/>
      <c r="O250" s="320">
        <v>2.4220519477079165E-4</v>
      </c>
      <c r="P250" s="319">
        <v>2.4220519477079165E-4</v>
      </c>
      <c r="Q250" s="318"/>
      <c r="R250" s="318"/>
      <c r="S250" s="319">
        <v>0</v>
      </c>
      <c r="T250" s="319">
        <v>0</v>
      </c>
      <c r="U250" s="319">
        <v>2.2601060916571972E-4</v>
      </c>
      <c r="V250" s="319">
        <v>2.2601060916571972E-4</v>
      </c>
      <c r="W250" s="318"/>
      <c r="X250" s="318"/>
      <c r="Y250" s="319">
        <v>0</v>
      </c>
      <c r="Z250" s="319">
        <v>0</v>
      </c>
      <c r="AA250" s="318"/>
      <c r="AB250" s="318"/>
      <c r="AC250" s="319">
        <v>0</v>
      </c>
      <c r="AD250" s="319">
        <v>0</v>
      </c>
      <c r="AE250" s="321">
        <v>0</v>
      </c>
      <c r="AF250" s="321">
        <v>0</v>
      </c>
      <c r="AG250" s="370">
        <v>422</v>
      </c>
      <c r="AH250" s="370">
        <v>67</v>
      </c>
      <c r="AI250" s="321" t="str">
        <f>IF(K250&gt;'1d. STPIS MED Threshold'!$C$8,"Yes","NO")</f>
        <v>NO</v>
      </c>
      <c r="AJ250" s="323"/>
    </row>
    <row r="251" spans="1:36" x14ac:dyDescent="0.2">
      <c r="A251" s="307"/>
      <c r="B251" s="265">
        <v>41514</v>
      </c>
      <c r="C251" s="318"/>
      <c r="D251" s="318"/>
      <c r="E251" s="319">
        <v>1.1041037464072371E-2</v>
      </c>
      <c r="F251" s="319">
        <v>1.1041037464072371E-2</v>
      </c>
      <c r="G251" s="318"/>
      <c r="H251" s="318"/>
      <c r="I251" s="319">
        <v>3.4197118661691141E-3</v>
      </c>
      <c r="J251" s="319">
        <v>3.4197118661691141E-3</v>
      </c>
      <c r="K251" s="319">
        <v>1.0531452151766532E-2</v>
      </c>
      <c r="L251" s="319">
        <v>1.0531452151766532E-2</v>
      </c>
      <c r="M251" s="318"/>
      <c r="N251" s="318"/>
      <c r="O251" s="320">
        <v>1.0821335381925588E-4</v>
      </c>
      <c r="P251" s="319">
        <v>1.0821335381925588E-4</v>
      </c>
      <c r="Q251" s="318"/>
      <c r="R251" s="318"/>
      <c r="S251" s="319">
        <v>2.3106161257899417E-5</v>
      </c>
      <c r="T251" s="319">
        <v>2.3106161257899417E-5</v>
      </c>
      <c r="U251" s="319">
        <v>1.0252282469230406E-4</v>
      </c>
      <c r="V251" s="319">
        <v>1.0252282469230406E-4</v>
      </c>
      <c r="W251" s="318"/>
      <c r="X251" s="318"/>
      <c r="Y251" s="319">
        <v>7.4189724367210164E-3</v>
      </c>
      <c r="Z251" s="319">
        <v>7.4189724367210164E-3</v>
      </c>
      <c r="AA251" s="318"/>
      <c r="AB251" s="318"/>
      <c r="AC251" s="319">
        <v>0</v>
      </c>
      <c r="AD251" s="319">
        <v>0</v>
      </c>
      <c r="AE251" s="321">
        <v>6.922917080262425E-3</v>
      </c>
      <c r="AF251" s="321">
        <v>6.922917080262425E-3</v>
      </c>
      <c r="AG251" s="370">
        <v>366</v>
      </c>
      <c r="AH251" s="370">
        <v>79</v>
      </c>
      <c r="AI251" s="321" t="str">
        <f>IF(K251&gt;'1d. STPIS MED Threshold'!$C$8,"Yes","NO")</f>
        <v>NO</v>
      </c>
      <c r="AJ251" s="323"/>
    </row>
    <row r="252" spans="1:36" x14ac:dyDescent="0.2">
      <c r="A252" s="307"/>
      <c r="B252" s="265">
        <v>41515</v>
      </c>
      <c r="C252" s="318"/>
      <c r="D252" s="318"/>
      <c r="E252" s="319">
        <v>4.5035982264665748E-3</v>
      </c>
      <c r="F252" s="319">
        <v>4.5035982264665748E-3</v>
      </c>
      <c r="G252" s="318"/>
      <c r="H252" s="318"/>
      <c r="I252" s="319">
        <v>0.23859285326432297</v>
      </c>
      <c r="J252" s="319">
        <v>0.23859285326432297</v>
      </c>
      <c r="K252" s="319">
        <v>2.0155527094159249E-2</v>
      </c>
      <c r="L252" s="319">
        <v>2.0155527094159249E-2</v>
      </c>
      <c r="M252" s="318"/>
      <c r="N252" s="318"/>
      <c r="O252" s="320">
        <v>3.7086583928263947E-5</v>
      </c>
      <c r="P252" s="319">
        <v>3.7086583928263947E-5</v>
      </c>
      <c r="Q252" s="318"/>
      <c r="R252" s="318"/>
      <c r="S252" s="319">
        <v>4.0042977459939691E-2</v>
      </c>
      <c r="T252" s="319">
        <v>4.0042977459939691E-2</v>
      </c>
      <c r="U252" s="319">
        <v>2.7120037140577241E-3</v>
      </c>
      <c r="V252" s="319">
        <v>2.7120037140577241E-3</v>
      </c>
      <c r="W252" s="318"/>
      <c r="X252" s="318"/>
      <c r="Y252" s="319">
        <v>0</v>
      </c>
      <c r="Z252" s="319">
        <v>0</v>
      </c>
      <c r="AA252" s="318"/>
      <c r="AB252" s="318"/>
      <c r="AC252" s="319">
        <v>0</v>
      </c>
      <c r="AD252" s="319">
        <v>0</v>
      </c>
      <c r="AE252" s="321">
        <v>0</v>
      </c>
      <c r="AF252" s="321">
        <v>0</v>
      </c>
      <c r="AG252" s="370">
        <v>379</v>
      </c>
      <c r="AH252" s="370">
        <v>54</v>
      </c>
      <c r="AI252" s="321" t="str">
        <f>IF(K252&gt;'1d. STPIS MED Threshold'!$C$8,"Yes","NO")</f>
        <v>NO</v>
      </c>
      <c r="AJ252" s="323"/>
    </row>
    <row r="253" spans="1:36" x14ac:dyDescent="0.2">
      <c r="A253" s="307"/>
      <c r="B253" s="265">
        <v>41516</v>
      </c>
      <c r="C253" s="318"/>
      <c r="D253" s="318"/>
      <c r="E253" s="319">
        <v>6.3169770460535894E-3</v>
      </c>
      <c r="F253" s="319">
        <v>6.3169770460535894E-3</v>
      </c>
      <c r="G253" s="318"/>
      <c r="H253" s="318"/>
      <c r="I253" s="319">
        <v>0</v>
      </c>
      <c r="J253" s="319">
        <v>0</v>
      </c>
      <c r="K253" s="319">
        <v>5.8946044968834505E-3</v>
      </c>
      <c r="L253" s="319">
        <v>5.8946044968834505E-3</v>
      </c>
      <c r="M253" s="318"/>
      <c r="N253" s="318"/>
      <c r="O253" s="320">
        <v>8.7087246188691247E-5</v>
      </c>
      <c r="P253" s="319">
        <v>8.7087246188691247E-5</v>
      </c>
      <c r="Q253" s="318"/>
      <c r="R253" s="318"/>
      <c r="S253" s="319">
        <v>0</v>
      </c>
      <c r="T253" s="319">
        <v>0</v>
      </c>
      <c r="U253" s="319">
        <v>8.1264324575274169E-5</v>
      </c>
      <c r="V253" s="319">
        <v>8.1264324575274169E-5</v>
      </c>
      <c r="W253" s="318"/>
      <c r="X253" s="318"/>
      <c r="Y253" s="319">
        <v>0</v>
      </c>
      <c r="Z253" s="319">
        <v>0</v>
      </c>
      <c r="AA253" s="318"/>
      <c r="AB253" s="318"/>
      <c r="AC253" s="319">
        <v>0</v>
      </c>
      <c r="AD253" s="319">
        <v>0</v>
      </c>
      <c r="AE253" s="321">
        <v>0</v>
      </c>
      <c r="AF253" s="321">
        <v>0</v>
      </c>
      <c r="AG253" s="370">
        <v>499</v>
      </c>
      <c r="AH253" s="370">
        <v>106</v>
      </c>
      <c r="AI253" s="321" t="str">
        <f>IF(K253&gt;'1d. STPIS MED Threshold'!$C$8,"Yes","NO")</f>
        <v>NO</v>
      </c>
      <c r="AJ253" s="323"/>
    </row>
    <row r="254" spans="1:36" x14ac:dyDescent="0.2">
      <c r="A254" s="307"/>
      <c r="B254" s="265">
        <v>41517</v>
      </c>
      <c r="C254" s="318"/>
      <c r="D254" s="318"/>
      <c r="E254" s="319">
        <v>7.5562693545609863E-2</v>
      </c>
      <c r="F254" s="319">
        <v>7.5562693545609863E-2</v>
      </c>
      <c r="G254" s="318"/>
      <c r="H254" s="318"/>
      <c r="I254" s="319">
        <v>6.1344834525226162</v>
      </c>
      <c r="J254" s="319">
        <v>6.1344834525226162</v>
      </c>
      <c r="K254" s="319">
        <v>0.4806808042387225</v>
      </c>
      <c r="L254" s="319">
        <v>0.4806808042387225</v>
      </c>
      <c r="M254" s="318"/>
      <c r="N254" s="318"/>
      <c r="O254" s="320">
        <v>4.8864885627624202E-4</v>
      </c>
      <c r="P254" s="319">
        <v>4.8864885627624202E-4</v>
      </c>
      <c r="Q254" s="318"/>
      <c r="R254" s="318"/>
      <c r="S254" s="319">
        <v>3.9356493408967498E-2</v>
      </c>
      <c r="T254" s="319">
        <v>3.9356493408967498E-2</v>
      </c>
      <c r="U254" s="319">
        <v>3.0874727026799463E-3</v>
      </c>
      <c r="V254" s="319">
        <v>3.0874727026799463E-3</v>
      </c>
      <c r="W254" s="318"/>
      <c r="X254" s="318"/>
      <c r="Y254" s="319">
        <v>0</v>
      </c>
      <c r="Z254" s="319">
        <v>0</v>
      </c>
      <c r="AA254" s="318"/>
      <c r="AB254" s="318"/>
      <c r="AC254" s="319">
        <v>0</v>
      </c>
      <c r="AD254" s="319">
        <v>0</v>
      </c>
      <c r="AE254" s="321">
        <v>0</v>
      </c>
      <c r="AF254" s="321">
        <v>0</v>
      </c>
      <c r="AG254" s="370">
        <v>784</v>
      </c>
      <c r="AH254" s="370">
        <v>61</v>
      </c>
      <c r="AI254" s="321" t="str">
        <f>IF(K254&gt;'1d. STPIS MED Threshold'!$C$8,"Yes","NO")</f>
        <v>NO</v>
      </c>
      <c r="AJ254" s="323"/>
    </row>
    <row r="255" spans="1:36" x14ac:dyDescent="0.2">
      <c r="A255" s="307"/>
      <c r="B255" s="265">
        <v>41518</v>
      </c>
      <c r="C255" s="318"/>
      <c r="D255" s="318"/>
      <c r="E255" s="319">
        <v>3.7653481668631375E-2</v>
      </c>
      <c r="F255" s="319">
        <v>3.7653481668631375E-2</v>
      </c>
      <c r="G255" s="318"/>
      <c r="H255" s="318"/>
      <c r="I255" s="319">
        <v>3.3987233845905011E-2</v>
      </c>
      <c r="J255" s="319">
        <v>3.3987233845905011E-2</v>
      </c>
      <c r="K255" s="319">
        <v>3.7408345042760333E-2</v>
      </c>
      <c r="L255" s="319">
        <v>3.7408345042760333E-2</v>
      </c>
      <c r="M255" s="318"/>
      <c r="N255" s="318"/>
      <c r="O255" s="320">
        <v>2.317911495516497E-4</v>
      </c>
      <c r="P255" s="319">
        <v>2.317911495516497E-4</v>
      </c>
      <c r="Q255" s="318"/>
      <c r="R255" s="318"/>
      <c r="S255" s="319">
        <v>1.155308062894971E-4</v>
      </c>
      <c r="T255" s="319">
        <v>1.155308062894971E-4</v>
      </c>
      <c r="U255" s="319">
        <v>2.2401762477974819E-4</v>
      </c>
      <c r="V255" s="319">
        <v>2.2401762477974819E-4</v>
      </c>
      <c r="W255" s="318"/>
      <c r="X255" s="318"/>
      <c r="Y255" s="319">
        <v>5.8196135048146332E-3</v>
      </c>
      <c r="Z255" s="319">
        <v>5.8196135048146332E-3</v>
      </c>
      <c r="AA255" s="318"/>
      <c r="AB255" s="318"/>
      <c r="AC255" s="319">
        <v>0</v>
      </c>
      <c r="AD255" s="319">
        <v>0</v>
      </c>
      <c r="AE255" s="321">
        <v>5.4304962144883784E-3</v>
      </c>
      <c r="AF255" s="321">
        <v>5.4304962144883784E-3</v>
      </c>
      <c r="AG255" s="370">
        <v>221</v>
      </c>
      <c r="AH255" s="370">
        <v>39</v>
      </c>
      <c r="AI255" s="321" t="str">
        <f>IF(K255&gt;'1d. STPIS MED Threshold'!$C$8,"Yes","NO")</f>
        <v>NO</v>
      </c>
      <c r="AJ255" s="323"/>
    </row>
    <row r="256" spans="1:36" x14ac:dyDescent="0.2">
      <c r="A256" s="307"/>
      <c r="B256" s="265">
        <v>41519</v>
      </c>
      <c r="C256" s="318"/>
      <c r="D256" s="318"/>
      <c r="E256" s="319">
        <v>6.7021209386879319E-2</v>
      </c>
      <c r="F256" s="319">
        <v>6.7021209386879319E-2</v>
      </c>
      <c r="G256" s="318"/>
      <c r="H256" s="318"/>
      <c r="I256" s="319">
        <v>8.2269464052589624E-3</v>
      </c>
      <c r="J256" s="319">
        <v>8.2269464052589624E-3</v>
      </c>
      <c r="K256" s="319">
        <v>6.3090043807032772E-2</v>
      </c>
      <c r="L256" s="319">
        <v>6.3090043807032772E-2</v>
      </c>
      <c r="M256" s="318"/>
      <c r="N256" s="318"/>
      <c r="O256" s="320">
        <v>9.8971509556417957E-4</v>
      </c>
      <c r="P256" s="319">
        <v>9.8971509556417957E-4</v>
      </c>
      <c r="Q256" s="318"/>
      <c r="R256" s="318"/>
      <c r="S256" s="319">
        <v>6.9318483773698255E-5</v>
      </c>
      <c r="T256" s="319">
        <v>6.9318483773698255E-5</v>
      </c>
      <c r="U256" s="319">
        <v>9.2817454217363523E-4</v>
      </c>
      <c r="V256" s="319">
        <v>9.2817454217363523E-4</v>
      </c>
      <c r="W256" s="318"/>
      <c r="X256" s="318"/>
      <c r="Y256" s="319">
        <v>3.0811666379687149E-3</v>
      </c>
      <c r="Z256" s="319">
        <v>3.0811666379687149E-3</v>
      </c>
      <c r="AA256" s="318"/>
      <c r="AB256" s="318"/>
      <c r="AC256" s="319">
        <v>0</v>
      </c>
      <c r="AD256" s="319">
        <v>0</v>
      </c>
      <c r="AE256" s="321">
        <v>2.875150342862837E-3</v>
      </c>
      <c r="AF256" s="321">
        <v>2.875150342862837E-3</v>
      </c>
      <c r="AG256" s="370">
        <v>566</v>
      </c>
      <c r="AH256" s="370">
        <v>93</v>
      </c>
      <c r="AI256" s="321" t="str">
        <f>IF(K256&gt;'1d. STPIS MED Threshold'!$C$8,"Yes","NO")</f>
        <v>NO</v>
      </c>
      <c r="AJ256" s="323"/>
    </row>
    <row r="257" spans="1:36" x14ac:dyDescent="0.2">
      <c r="A257" s="307"/>
      <c r="B257" s="265">
        <v>41520</v>
      </c>
      <c r="C257" s="318"/>
      <c r="D257" s="318"/>
      <c r="E257" s="319">
        <v>1.6583857070954583E-2</v>
      </c>
      <c r="F257" s="319">
        <v>1.6583857070954583E-2</v>
      </c>
      <c r="G257" s="318"/>
      <c r="H257" s="318"/>
      <c r="I257" s="319">
        <v>1.7729211964370297E-2</v>
      </c>
      <c r="J257" s="319">
        <v>1.7729211964370297E-2</v>
      </c>
      <c r="K257" s="319">
        <v>1.666043902819609E-2</v>
      </c>
      <c r="L257" s="319">
        <v>1.666043902819609E-2</v>
      </c>
      <c r="M257" s="318"/>
      <c r="N257" s="318"/>
      <c r="O257" s="320">
        <v>5.527556656379555E-4</v>
      </c>
      <c r="P257" s="319">
        <v>5.527556656379555E-4</v>
      </c>
      <c r="Q257" s="318"/>
      <c r="R257" s="318"/>
      <c r="S257" s="319">
        <v>2.6733828575389629E-4</v>
      </c>
      <c r="T257" s="319">
        <v>2.6733828575389629E-4</v>
      </c>
      <c r="U257" s="319">
        <v>5.3367178019081668E-4</v>
      </c>
      <c r="V257" s="319">
        <v>5.3367178019081668E-4</v>
      </c>
      <c r="W257" s="318"/>
      <c r="X257" s="318"/>
      <c r="Y257" s="319">
        <v>8.4819004225221532E-3</v>
      </c>
      <c r="Z257" s="319">
        <v>8.4819004225221532E-3</v>
      </c>
      <c r="AA257" s="318"/>
      <c r="AB257" s="318"/>
      <c r="AC257" s="319">
        <v>0</v>
      </c>
      <c r="AD257" s="319">
        <v>0</v>
      </c>
      <c r="AE257" s="321">
        <v>7.9147744258389659E-3</v>
      </c>
      <c r="AF257" s="321">
        <v>7.9147744258389659E-3</v>
      </c>
      <c r="AG257" s="370">
        <v>466</v>
      </c>
      <c r="AH257" s="370">
        <v>81</v>
      </c>
      <c r="AI257" s="321" t="str">
        <f>IF(K257&gt;'1d. STPIS MED Threshold'!$C$8,"Yes","NO")</f>
        <v>NO</v>
      </c>
      <c r="AJ257" s="323"/>
    </row>
    <row r="258" spans="1:36" x14ac:dyDescent="0.2">
      <c r="A258" s="307"/>
      <c r="B258" s="265">
        <v>41521</v>
      </c>
      <c r="C258" s="318"/>
      <c r="D258" s="318"/>
      <c r="E258" s="319">
        <v>1.203414846554259E-2</v>
      </c>
      <c r="F258" s="319">
        <v>1.203414846554259E-2</v>
      </c>
      <c r="G258" s="318"/>
      <c r="H258" s="318"/>
      <c r="I258" s="319">
        <v>0</v>
      </c>
      <c r="J258" s="319">
        <v>0</v>
      </c>
      <c r="K258" s="319">
        <v>1.1229508219515644E-2</v>
      </c>
      <c r="L258" s="319">
        <v>1.1229508219515644E-2</v>
      </c>
      <c r="M258" s="318"/>
      <c r="N258" s="318"/>
      <c r="O258" s="320">
        <v>8.6888568060504125E-5</v>
      </c>
      <c r="P258" s="319">
        <v>8.6888568060504125E-5</v>
      </c>
      <c r="Q258" s="318"/>
      <c r="R258" s="318"/>
      <c r="S258" s="319">
        <v>0</v>
      </c>
      <c r="T258" s="319">
        <v>0</v>
      </c>
      <c r="U258" s="319">
        <v>8.1078930678904736E-5</v>
      </c>
      <c r="V258" s="319">
        <v>8.1078930678904736E-5</v>
      </c>
      <c r="W258" s="318"/>
      <c r="X258" s="318"/>
      <c r="Y258" s="319">
        <v>2.5695704578868593E-3</v>
      </c>
      <c r="Z258" s="319">
        <v>2.5695704578868593E-3</v>
      </c>
      <c r="AA258" s="318"/>
      <c r="AB258" s="318"/>
      <c r="AC258" s="319">
        <v>3.8494864655660432E-2</v>
      </c>
      <c r="AD258" s="319">
        <v>3.8494864655660432E-2</v>
      </c>
      <c r="AE258" s="321">
        <v>4.971646320973998E-3</v>
      </c>
      <c r="AF258" s="321">
        <v>4.971646320973998E-3</v>
      </c>
      <c r="AG258" s="370">
        <v>443</v>
      </c>
      <c r="AH258" s="370">
        <v>77</v>
      </c>
      <c r="AI258" s="321" t="str">
        <f>IF(K258&gt;'1d. STPIS MED Threshold'!$C$8,"Yes","NO")</f>
        <v>NO</v>
      </c>
      <c r="AJ258" s="323"/>
    </row>
    <row r="259" spans="1:36" x14ac:dyDescent="0.2">
      <c r="A259" s="307"/>
      <c r="B259" s="265">
        <v>41522</v>
      </c>
      <c r="C259" s="318"/>
      <c r="D259" s="318"/>
      <c r="E259" s="319">
        <v>1.7890687293871442E-3</v>
      </c>
      <c r="F259" s="319">
        <v>1.7890687293871442E-3</v>
      </c>
      <c r="G259" s="318"/>
      <c r="H259" s="318"/>
      <c r="I259" s="319">
        <v>2.2079380801090611</v>
      </c>
      <c r="J259" s="319">
        <v>2.2079380801090611</v>
      </c>
      <c r="K259" s="319">
        <v>0.14929898921702753</v>
      </c>
      <c r="L259" s="319">
        <v>0.14929898921702753</v>
      </c>
      <c r="M259" s="318"/>
      <c r="N259" s="318"/>
      <c r="O259" s="320">
        <v>1.8212161750486761E-5</v>
      </c>
      <c r="P259" s="319">
        <v>1.8212161750486761E-5</v>
      </c>
      <c r="Q259" s="318"/>
      <c r="R259" s="318"/>
      <c r="S259" s="319">
        <v>9.8201185346072535E-3</v>
      </c>
      <c r="T259" s="319">
        <v>9.8201185346072535E-3</v>
      </c>
      <c r="U259" s="319">
        <v>6.7359782347565665E-4</v>
      </c>
      <c r="V259" s="319">
        <v>6.7359782347565665E-4</v>
      </c>
      <c r="W259" s="318"/>
      <c r="X259" s="318"/>
      <c r="Y259" s="319">
        <v>0</v>
      </c>
      <c r="Z259" s="319">
        <v>0</v>
      </c>
      <c r="AA259" s="318"/>
      <c r="AB259" s="318"/>
      <c r="AC259" s="319">
        <v>0</v>
      </c>
      <c r="AD259" s="319">
        <v>0</v>
      </c>
      <c r="AE259" s="321">
        <v>0</v>
      </c>
      <c r="AF259" s="321">
        <v>0</v>
      </c>
      <c r="AG259" s="370">
        <v>734</v>
      </c>
      <c r="AH259" s="370">
        <v>99</v>
      </c>
      <c r="AI259" s="321" t="str">
        <f>IF(K259&gt;'1d. STPIS MED Threshold'!$C$8,"Yes","NO")</f>
        <v>NO</v>
      </c>
      <c r="AJ259" s="323"/>
    </row>
    <row r="260" spans="1:36" x14ac:dyDescent="0.2">
      <c r="A260" s="307"/>
      <c r="B260" s="265">
        <v>41523</v>
      </c>
      <c r="C260" s="318"/>
      <c r="D260" s="318"/>
      <c r="E260" s="319">
        <v>4.1645430734181905E-3</v>
      </c>
      <c r="F260" s="319">
        <v>4.1645430734181905E-3</v>
      </c>
      <c r="G260" s="318"/>
      <c r="H260" s="318"/>
      <c r="I260" s="319">
        <v>2.2685631433621775E-2</v>
      </c>
      <c r="J260" s="319">
        <v>2.2685631433621775E-2</v>
      </c>
      <c r="K260" s="319">
        <v>5.4029201083627314E-3</v>
      </c>
      <c r="L260" s="319">
        <v>5.4029201083627314E-3</v>
      </c>
      <c r="M260" s="318"/>
      <c r="N260" s="318"/>
      <c r="O260" s="320">
        <v>5.6292136319686356E-5</v>
      </c>
      <c r="P260" s="319">
        <v>5.6292136319686356E-5</v>
      </c>
      <c r="Q260" s="318"/>
      <c r="R260" s="318"/>
      <c r="S260" s="319">
        <v>1.6174312880529594E-4</v>
      </c>
      <c r="T260" s="319">
        <v>1.6174312880529594E-4</v>
      </c>
      <c r="U260" s="319">
        <v>6.3342914592894316E-5</v>
      </c>
      <c r="V260" s="319">
        <v>6.3342914592894316E-5</v>
      </c>
      <c r="W260" s="318"/>
      <c r="X260" s="318"/>
      <c r="Y260" s="319">
        <v>0</v>
      </c>
      <c r="Z260" s="319">
        <v>0</v>
      </c>
      <c r="AA260" s="318"/>
      <c r="AB260" s="318"/>
      <c r="AC260" s="319">
        <v>0</v>
      </c>
      <c r="AD260" s="319">
        <v>0</v>
      </c>
      <c r="AE260" s="321">
        <v>0</v>
      </c>
      <c r="AF260" s="321">
        <v>0</v>
      </c>
      <c r="AG260" s="370">
        <v>458</v>
      </c>
      <c r="AH260" s="370">
        <v>53</v>
      </c>
      <c r="AI260" s="321" t="str">
        <f>IF(K260&gt;'1d. STPIS MED Threshold'!$C$8,"Yes","NO")</f>
        <v>NO</v>
      </c>
      <c r="AJ260" s="323"/>
    </row>
    <row r="261" spans="1:36" x14ac:dyDescent="0.2">
      <c r="A261" s="307"/>
      <c r="B261" s="265">
        <v>41524</v>
      </c>
      <c r="C261" s="318"/>
      <c r="D261" s="318"/>
      <c r="E261" s="319">
        <v>9.7983984887217053E-3</v>
      </c>
      <c r="F261" s="319">
        <v>9.7983984887217053E-3</v>
      </c>
      <c r="G261" s="318"/>
      <c r="H261" s="318"/>
      <c r="I261" s="319">
        <v>2.1134443199279087E-3</v>
      </c>
      <c r="J261" s="319">
        <v>2.1134443199279087E-3</v>
      </c>
      <c r="K261" s="319">
        <v>9.2845587741137593E-3</v>
      </c>
      <c r="L261" s="319">
        <v>9.2845587741137593E-3</v>
      </c>
      <c r="M261" s="318"/>
      <c r="N261" s="318"/>
      <c r="O261" s="320">
        <v>1.2880965310798818E-4</v>
      </c>
      <c r="P261" s="319">
        <v>1.2880965310798818E-4</v>
      </c>
      <c r="Q261" s="318"/>
      <c r="R261" s="318"/>
      <c r="S261" s="319">
        <v>2.3106161257899417E-5</v>
      </c>
      <c r="T261" s="319">
        <v>2.3106161257899417E-5</v>
      </c>
      <c r="U261" s="319">
        <v>1.2174199194927005E-4</v>
      </c>
      <c r="V261" s="319">
        <v>1.2174199194927005E-4</v>
      </c>
      <c r="W261" s="318"/>
      <c r="X261" s="318"/>
      <c r="Y261" s="319">
        <v>0</v>
      </c>
      <c r="Z261" s="319">
        <v>0</v>
      </c>
      <c r="AA261" s="318"/>
      <c r="AB261" s="318"/>
      <c r="AC261" s="319">
        <v>0</v>
      </c>
      <c r="AD261" s="319">
        <v>0</v>
      </c>
      <c r="AE261" s="321">
        <v>0</v>
      </c>
      <c r="AF261" s="321">
        <v>0</v>
      </c>
      <c r="AG261" s="370">
        <v>327</v>
      </c>
      <c r="AH261" s="370">
        <v>97</v>
      </c>
      <c r="AI261" s="321" t="str">
        <f>IF(K261&gt;'1d. STPIS MED Threshold'!$C$8,"Yes","NO")</f>
        <v>NO</v>
      </c>
      <c r="AJ261" s="323"/>
    </row>
    <row r="262" spans="1:36" x14ac:dyDescent="0.2">
      <c r="A262" s="307"/>
      <c r="B262" s="265">
        <v>41525</v>
      </c>
      <c r="C262" s="318"/>
      <c r="D262" s="318"/>
      <c r="E262" s="319">
        <v>9.4740776367898891E-3</v>
      </c>
      <c r="F262" s="319">
        <v>9.4740776367898891E-3</v>
      </c>
      <c r="G262" s="318"/>
      <c r="H262" s="318"/>
      <c r="I262" s="319">
        <v>1.6532458380027033E-3</v>
      </c>
      <c r="J262" s="319">
        <v>1.6532458380027033E-3</v>
      </c>
      <c r="K262" s="319">
        <v>8.9511527251744036E-3</v>
      </c>
      <c r="L262" s="319">
        <v>8.9511527251744036E-3</v>
      </c>
      <c r="M262" s="318"/>
      <c r="N262" s="318"/>
      <c r="O262" s="320">
        <v>4.4702578842103867E-5</v>
      </c>
      <c r="P262" s="319">
        <v>4.4702578842103867E-5</v>
      </c>
      <c r="Q262" s="318"/>
      <c r="R262" s="318"/>
      <c r="S262" s="319">
        <v>2.3106161257899417E-5</v>
      </c>
      <c r="T262" s="319">
        <v>2.3106161257899417E-5</v>
      </c>
      <c r="U262" s="319">
        <v>4.3258575819537578E-5</v>
      </c>
      <c r="V262" s="319">
        <v>4.3258575819537578E-5</v>
      </c>
      <c r="W262" s="318"/>
      <c r="X262" s="318"/>
      <c r="Y262" s="319">
        <v>0</v>
      </c>
      <c r="Z262" s="319">
        <v>0</v>
      </c>
      <c r="AA262" s="318"/>
      <c r="AB262" s="318"/>
      <c r="AC262" s="319">
        <v>0</v>
      </c>
      <c r="AD262" s="319">
        <v>0</v>
      </c>
      <c r="AE262" s="321">
        <v>0</v>
      </c>
      <c r="AF262" s="321">
        <v>0</v>
      </c>
      <c r="AG262" s="370">
        <v>148</v>
      </c>
      <c r="AH262" s="370">
        <v>32</v>
      </c>
      <c r="AI262" s="321" t="str">
        <f>IF(K262&gt;'1d. STPIS MED Threshold'!$C$8,"Yes","NO")</f>
        <v>NO</v>
      </c>
      <c r="AJ262" s="323"/>
    </row>
    <row r="263" spans="1:36" x14ac:dyDescent="0.2">
      <c r="A263" s="307"/>
      <c r="B263" s="265">
        <v>41526</v>
      </c>
      <c r="C263" s="318"/>
      <c r="D263" s="318"/>
      <c r="E263" s="319">
        <v>8.7086049876488367</v>
      </c>
      <c r="F263" s="319">
        <v>0.64229276165909477</v>
      </c>
      <c r="G263" s="318"/>
      <c r="H263" s="318"/>
      <c r="I263" s="319">
        <v>1.269091840059152</v>
      </c>
      <c r="J263" s="319">
        <v>1.269091840059152</v>
      </c>
      <c r="K263" s="319">
        <v>8.2111762159715216</v>
      </c>
      <c r="L263" s="319">
        <v>0.68420247933437417</v>
      </c>
      <c r="M263" s="318"/>
      <c r="N263" s="318"/>
      <c r="O263" s="320">
        <v>0.34613478324216213</v>
      </c>
      <c r="P263" s="319">
        <v>9.8604617279699075E-3</v>
      </c>
      <c r="Q263" s="318"/>
      <c r="R263" s="318"/>
      <c r="S263" s="319">
        <v>2.8605427637279482E-2</v>
      </c>
      <c r="T263" s="319">
        <v>2.8605427637279482E-2</v>
      </c>
      <c r="U263" s="319">
        <v>0.32490379215490278</v>
      </c>
      <c r="V263" s="319">
        <v>1.1113807905659226E-2</v>
      </c>
      <c r="W263" s="318"/>
      <c r="X263" s="318"/>
      <c r="Y263" s="319">
        <v>0</v>
      </c>
      <c r="Z263" s="319">
        <v>0</v>
      </c>
      <c r="AA263" s="318"/>
      <c r="AB263" s="318"/>
      <c r="AC263" s="319">
        <v>0</v>
      </c>
      <c r="AD263" s="319">
        <v>0</v>
      </c>
      <c r="AE263" s="321">
        <v>0</v>
      </c>
      <c r="AF263" s="321">
        <v>0</v>
      </c>
      <c r="AG263" s="370">
        <v>23134</v>
      </c>
      <c r="AH263" s="370">
        <v>18947</v>
      </c>
      <c r="AI263" s="321" t="str">
        <f>IF(K263&gt;'1d. STPIS MED Threshold'!$C$8,"Yes","NO")</f>
        <v>Yes</v>
      </c>
      <c r="AJ263" s="323" t="s">
        <v>1047</v>
      </c>
    </row>
    <row r="264" spans="1:36" x14ac:dyDescent="0.2">
      <c r="A264" s="307"/>
      <c r="B264" s="265">
        <v>41527</v>
      </c>
      <c r="C264" s="318"/>
      <c r="D264" s="318"/>
      <c r="E264" s="319">
        <v>2.0657834871985058E-3</v>
      </c>
      <c r="F264" s="319">
        <v>2.0657834871985058E-3</v>
      </c>
      <c r="G264" s="318"/>
      <c r="H264" s="318"/>
      <c r="I264" s="319">
        <v>0</v>
      </c>
      <c r="J264" s="319">
        <v>0</v>
      </c>
      <c r="K264" s="319">
        <v>1.9276588381519008E-3</v>
      </c>
      <c r="L264" s="319">
        <v>1.9276588381519008E-3</v>
      </c>
      <c r="M264" s="318"/>
      <c r="N264" s="318"/>
      <c r="O264" s="320">
        <v>1.8212161750486761E-5</v>
      </c>
      <c r="P264" s="319">
        <v>1.8212161750486761E-5</v>
      </c>
      <c r="Q264" s="318"/>
      <c r="R264" s="318"/>
      <c r="S264" s="319">
        <v>0</v>
      </c>
      <c r="T264" s="319">
        <v>0</v>
      </c>
      <c r="U264" s="319">
        <v>1.699444050053262E-5</v>
      </c>
      <c r="V264" s="319">
        <v>1.699444050053262E-5</v>
      </c>
      <c r="W264" s="318"/>
      <c r="X264" s="318"/>
      <c r="Y264" s="319">
        <v>9.2749572842024397E-3</v>
      </c>
      <c r="Z264" s="319">
        <v>9.2749572842024397E-3</v>
      </c>
      <c r="AA264" s="318"/>
      <c r="AB264" s="318"/>
      <c r="AC264" s="319">
        <v>0</v>
      </c>
      <c r="AD264" s="319">
        <v>0</v>
      </c>
      <c r="AE264" s="321">
        <v>8.6548050621803405E-3</v>
      </c>
      <c r="AF264" s="321">
        <v>8.6548050621803405E-3</v>
      </c>
      <c r="AG264" s="370">
        <v>514</v>
      </c>
      <c r="AH264" s="370">
        <v>101</v>
      </c>
      <c r="AI264" s="321" t="str">
        <f>IF(K264&gt;'1d. STPIS MED Threshold'!$C$8,"Yes","NO")</f>
        <v>NO</v>
      </c>
      <c r="AJ264" s="323"/>
    </row>
    <row r="265" spans="1:36" x14ac:dyDescent="0.2">
      <c r="A265" s="307"/>
      <c r="B265" s="265">
        <v>41528</v>
      </c>
      <c r="C265" s="318"/>
      <c r="D265" s="318"/>
      <c r="E265" s="319">
        <v>4.703834868673757E-2</v>
      </c>
      <c r="F265" s="319">
        <v>4.703834868673757E-2</v>
      </c>
      <c r="G265" s="318"/>
      <c r="H265" s="318"/>
      <c r="I265" s="319">
        <v>8.0976706678835914E-2</v>
      </c>
      <c r="J265" s="319">
        <v>8.0976706678835914E-2</v>
      </c>
      <c r="K265" s="319">
        <v>4.9307571872965014E-2</v>
      </c>
      <c r="L265" s="319">
        <v>4.9307571872965014E-2</v>
      </c>
      <c r="M265" s="318"/>
      <c r="N265" s="318"/>
      <c r="O265" s="320">
        <v>4.5489013099511249E-4</v>
      </c>
      <c r="P265" s="319">
        <v>4.5489013099511249E-4</v>
      </c>
      <c r="Q265" s="318"/>
      <c r="R265" s="318"/>
      <c r="S265" s="319">
        <v>3.2348625761059187E-4</v>
      </c>
      <c r="T265" s="319">
        <v>3.2348625761059187E-4</v>
      </c>
      <c r="U265" s="319">
        <v>4.461040631389813E-4</v>
      </c>
      <c r="V265" s="319">
        <v>4.461040631389813E-4</v>
      </c>
      <c r="W265" s="318"/>
      <c r="X265" s="318"/>
      <c r="Y265" s="319">
        <v>3.326202996066173E-3</v>
      </c>
      <c r="Z265" s="319">
        <v>3.326202996066173E-3</v>
      </c>
      <c r="AA265" s="318"/>
      <c r="AB265" s="318"/>
      <c r="AC265" s="319">
        <v>2.3198585902931015E-2</v>
      </c>
      <c r="AD265" s="319">
        <v>2.3198585902931015E-2</v>
      </c>
      <c r="AE265" s="321">
        <v>4.654931748009526E-3</v>
      </c>
      <c r="AF265" s="321">
        <v>4.654931748009526E-3</v>
      </c>
      <c r="AG265" s="370">
        <v>524</v>
      </c>
      <c r="AH265" s="370">
        <v>122</v>
      </c>
      <c r="AI265" s="321" t="str">
        <f>IF(K265&gt;'1d. STPIS MED Threshold'!$C$8,"Yes","NO")</f>
        <v>NO</v>
      </c>
      <c r="AJ265" s="323"/>
    </row>
    <row r="266" spans="1:36" x14ac:dyDescent="0.2">
      <c r="A266" s="307"/>
      <c r="B266" s="265">
        <v>41529</v>
      </c>
      <c r="C266" s="318"/>
      <c r="D266" s="318"/>
      <c r="E266" s="319">
        <v>0.34414011642538317</v>
      </c>
      <c r="F266" s="319">
        <v>0.34414011642538317</v>
      </c>
      <c r="G266" s="318"/>
      <c r="H266" s="318"/>
      <c r="I266" s="319">
        <v>9.925752509906767E-2</v>
      </c>
      <c r="J266" s="319">
        <v>9.925752509906767E-2</v>
      </c>
      <c r="K266" s="319">
        <v>0.32776651183701405</v>
      </c>
      <c r="L266" s="319">
        <v>0.32776651183701405</v>
      </c>
      <c r="M266" s="318"/>
      <c r="N266" s="318"/>
      <c r="O266" s="320">
        <v>8.948976145379409E-3</v>
      </c>
      <c r="P266" s="319">
        <v>8.948976145379409E-3</v>
      </c>
      <c r="Q266" s="318"/>
      <c r="R266" s="318"/>
      <c r="S266" s="319">
        <v>1.0513303372344236E-3</v>
      </c>
      <c r="T266" s="319">
        <v>1.0513303372344236E-3</v>
      </c>
      <c r="U266" s="319">
        <v>8.4209152124189186E-3</v>
      </c>
      <c r="V266" s="319">
        <v>8.4209152124189186E-3</v>
      </c>
      <c r="W266" s="318"/>
      <c r="X266" s="318"/>
      <c r="Y266" s="319">
        <v>0</v>
      </c>
      <c r="Z266" s="319">
        <v>0</v>
      </c>
      <c r="AA266" s="318"/>
      <c r="AB266" s="318"/>
      <c r="AC266" s="319">
        <v>9.1038275356123705E-3</v>
      </c>
      <c r="AD266" s="319">
        <v>9.1038275356123705E-3</v>
      </c>
      <c r="AE266" s="321">
        <v>6.0870995974635024E-4</v>
      </c>
      <c r="AF266" s="321">
        <v>6.0870995974635024E-4</v>
      </c>
      <c r="AG266" s="370">
        <v>1193</v>
      </c>
      <c r="AH266" s="370">
        <v>156</v>
      </c>
      <c r="AI266" s="321" t="str">
        <f>IF(K266&gt;'1d. STPIS MED Threshold'!$C$8,"Yes","NO")</f>
        <v>NO</v>
      </c>
      <c r="AJ266" s="323"/>
    </row>
    <row r="267" spans="1:36" x14ac:dyDescent="0.2">
      <c r="A267" s="307"/>
      <c r="B267" s="265">
        <v>41530</v>
      </c>
      <c r="C267" s="318"/>
      <c r="D267" s="318"/>
      <c r="E267" s="319">
        <v>0.23976580103709982</v>
      </c>
      <c r="F267" s="319">
        <v>0.23976580103709982</v>
      </c>
      <c r="G267" s="318"/>
      <c r="H267" s="318"/>
      <c r="I267" s="319">
        <v>7.4597839573922395E-2</v>
      </c>
      <c r="J267" s="319">
        <v>7.4597839573922395E-2</v>
      </c>
      <c r="K267" s="319">
        <v>0.22872216221811437</v>
      </c>
      <c r="L267" s="319">
        <v>0.22872216221811437</v>
      </c>
      <c r="M267" s="318"/>
      <c r="N267" s="318"/>
      <c r="O267" s="320">
        <v>3.3404581517635992E-3</v>
      </c>
      <c r="P267" s="319">
        <v>3.3404581517635992E-3</v>
      </c>
      <c r="Q267" s="318"/>
      <c r="R267" s="318"/>
      <c r="S267" s="319">
        <v>5.0833554767378724E-4</v>
      </c>
      <c r="T267" s="319">
        <v>5.0833554767378724E-4</v>
      </c>
      <c r="U267" s="319">
        <v>3.1510937081173944E-3</v>
      </c>
      <c r="V267" s="319">
        <v>3.1510937081173944E-3</v>
      </c>
      <c r="W267" s="318"/>
      <c r="X267" s="318"/>
      <c r="Y267" s="319">
        <v>7.7931495781401079E-3</v>
      </c>
      <c r="Z267" s="319">
        <v>7.7931495781401079E-3</v>
      </c>
      <c r="AA267" s="318"/>
      <c r="AB267" s="318"/>
      <c r="AC267" s="319">
        <v>0</v>
      </c>
      <c r="AD267" s="319">
        <v>0</v>
      </c>
      <c r="AE267" s="321">
        <v>7.2720755850915501E-3</v>
      </c>
      <c r="AF267" s="321">
        <v>7.2720755850915501E-3</v>
      </c>
      <c r="AG267" s="370">
        <v>451</v>
      </c>
      <c r="AH267" s="370">
        <v>76</v>
      </c>
      <c r="AI267" s="321" t="str">
        <f>IF(K267&gt;'1d. STPIS MED Threshold'!$C$8,"Yes","NO")</f>
        <v>NO</v>
      </c>
      <c r="AJ267" s="323"/>
    </row>
    <row r="268" spans="1:36" x14ac:dyDescent="0.2">
      <c r="A268" s="307"/>
      <c r="B268" s="265">
        <v>41531</v>
      </c>
      <c r="C268" s="318"/>
      <c r="D268" s="318"/>
      <c r="E268" s="319">
        <v>0.19948824818871774</v>
      </c>
      <c r="F268" s="319">
        <v>0.19948824818871774</v>
      </c>
      <c r="G268" s="318"/>
      <c r="H268" s="318"/>
      <c r="I268" s="319">
        <v>6.3970562750557444E-2</v>
      </c>
      <c r="J268" s="319">
        <v>6.3970562750557444E-2</v>
      </c>
      <c r="K268" s="319">
        <v>0.19042711818320163</v>
      </c>
      <c r="L268" s="319">
        <v>0.19042711818320163</v>
      </c>
      <c r="M268" s="318"/>
      <c r="N268" s="318"/>
      <c r="O268" s="320">
        <v>7.591822408243817E-3</v>
      </c>
      <c r="P268" s="319">
        <v>7.591822408243817E-3</v>
      </c>
      <c r="Q268" s="318"/>
      <c r="R268" s="318"/>
      <c r="S268" s="319">
        <v>5.7765403144748549E-4</v>
      </c>
      <c r="T268" s="319">
        <v>5.7765403144748549E-4</v>
      </c>
      <c r="U268" s="319">
        <v>7.1228334985141443E-3</v>
      </c>
      <c r="V268" s="319">
        <v>7.1228334985141443E-3</v>
      </c>
      <c r="W268" s="318"/>
      <c r="X268" s="318"/>
      <c r="Y268" s="319">
        <v>1.1755122584405091E-4</v>
      </c>
      <c r="Z268" s="319">
        <v>1.1755122584405091E-4</v>
      </c>
      <c r="AA268" s="318"/>
      <c r="AB268" s="318"/>
      <c r="AC268" s="319">
        <v>2.8351259863442588E-2</v>
      </c>
      <c r="AD268" s="319">
        <v>2.8351259863442588E-2</v>
      </c>
      <c r="AE268" s="321">
        <v>2.0053439790628492E-3</v>
      </c>
      <c r="AF268" s="321">
        <v>2.0053439790628492E-3</v>
      </c>
      <c r="AG268" s="370">
        <v>524</v>
      </c>
      <c r="AH268" s="370">
        <v>86</v>
      </c>
      <c r="AI268" s="321" t="str">
        <f>IF(K268&gt;'1d. STPIS MED Threshold'!$C$8,"Yes","NO")</f>
        <v>NO</v>
      </c>
      <c r="AJ268" s="323"/>
    </row>
    <row r="269" spans="1:36" x14ac:dyDescent="0.2">
      <c r="A269" s="307"/>
      <c r="B269" s="265">
        <v>41532</v>
      </c>
      <c r="C269" s="318"/>
      <c r="D269" s="318"/>
      <c r="E269" s="319">
        <v>2.105400386097829E-2</v>
      </c>
      <c r="F269" s="319">
        <v>2.105400386097829E-2</v>
      </c>
      <c r="G269" s="318"/>
      <c r="H269" s="318"/>
      <c r="I269" s="319">
        <v>1.4224152870362883E-2</v>
      </c>
      <c r="J269" s="319">
        <v>1.4224152870362883E-2</v>
      </c>
      <c r="K269" s="319">
        <v>2.0597338979607444E-2</v>
      </c>
      <c r="L269" s="319">
        <v>2.0597338979607444E-2</v>
      </c>
      <c r="M269" s="318"/>
      <c r="N269" s="318"/>
      <c r="O269" s="320">
        <v>1.4238599186744197E-4</v>
      </c>
      <c r="P269" s="319">
        <v>1.4238599186744197E-4</v>
      </c>
      <c r="Q269" s="318"/>
      <c r="R269" s="318"/>
      <c r="S269" s="319">
        <v>1.155308062894971E-4</v>
      </c>
      <c r="T269" s="319">
        <v>1.155308062894971E-4</v>
      </c>
      <c r="U269" s="319">
        <v>1.4059037141349713E-4</v>
      </c>
      <c r="V269" s="319">
        <v>1.4059037141349713E-4</v>
      </c>
      <c r="W269" s="318"/>
      <c r="X269" s="318"/>
      <c r="Y269" s="319">
        <v>1.3086266043258851E-2</v>
      </c>
      <c r="Z269" s="319">
        <v>1.3086266043258851E-2</v>
      </c>
      <c r="AA269" s="318"/>
      <c r="AB269" s="318"/>
      <c r="AC269" s="319">
        <v>0</v>
      </c>
      <c r="AD269" s="319">
        <v>0</v>
      </c>
      <c r="AE269" s="321">
        <v>1.2211277974200895E-2</v>
      </c>
      <c r="AF269" s="321">
        <v>1.2211277974200895E-2</v>
      </c>
      <c r="AG269" s="370">
        <v>158</v>
      </c>
      <c r="AH269" s="370">
        <v>10</v>
      </c>
      <c r="AI269" s="321" t="str">
        <f>IF(K269&gt;'1d. STPIS MED Threshold'!$C$8,"Yes","NO")</f>
        <v>NO</v>
      </c>
      <c r="AJ269" s="323"/>
    </row>
    <row r="270" spans="1:36" x14ac:dyDescent="0.2">
      <c r="A270" s="307"/>
      <c r="B270" s="265">
        <v>41533</v>
      </c>
      <c r="C270" s="318"/>
      <c r="D270" s="318"/>
      <c r="E270" s="319">
        <v>0.34765068924753972</v>
      </c>
      <c r="F270" s="319">
        <v>0.34765068924753972</v>
      </c>
      <c r="G270" s="318"/>
      <c r="H270" s="318"/>
      <c r="I270" s="319">
        <v>3.3531275344570628E-2</v>
      </c>
      <c r="J270" s="319">
        <v>3.3531275344570628E-2</v>
      </c>
      <c r="K270" s="319">
        <v>0.32664769736918342</v>
      </c>
      <c r="L270" s="319">
        <v>0.32664769736918342</v>
      </c>
      <c r="M270" s="318"/>
      <c r="N270" s="318"/>
      <c r="O270" s="320">
        <v>9.8180108345805907E-3</v>
      </c>
      <c r="P270" s="319">
        <v>9.8180108345805907E-3</v>
      </c>
      <c r="Q270" s="318"/>
      <c r="R270" s="318"/>
      <c r="S270" s="319">
        <v>1.155308062894971E-4</v>
      </c>
      <c r="T270" s="319">
        <v>1.155308062894971E-4</v>
      </c>
      <c r="U270" s="319">
        <v>9.1692731246055554E-3</v>
      </c>
      <c r="V270" s="319">
        <v>9.1692731246055554E-3</v>
      </c>
      <c r="W270" s="318"/>
      <c r="X270" s="318"/>
      <c r="Y270" s="319">
        <v>5.2252347713214742E-3</v>
      </c>
      <c r="Z270" s="319">
        <v>5.2252347713214742E-3</v>
      </c>
      <c r="AA270" s="318"/>
      <c r="AB270" s="318"/>
      <c r="AC270" s="319">
        <v>1.1830354564044502E-2</v>
      </c>
      <c r="AD270" s="319">
        <v>1.1830354564044502E-2</v>
      </c>
      <c r="AE270" s="321">
        <v>5.6668734323594228E-3</v>
      </c>
      <c r="AF270" s="321">
        <v>5.6668734323594228E-3</v>
      </c>
      <c r="AG270" s="370">
        <v>922</v>
      </c>
      <c r="AH270" s="370">
        <v>100</v>
      </c>
      <c r="AI270" s="321" t="str">
        <f>IF(K270&gt;'1d. STPIS MED Threshold'!$C$8,"Yes","NO")</f>
        <v>NO</v>
      </c>
      <c r="AJ270" s="323"/>
    </row>
    <row r="271" spans="1:36" x14ac:dyDescent="0.2">
      <c r="A271" s="307"/>
      <c r="B271" s="265">
        <v>41534</v>
      </c>
      <c r="C271" s="318"/>
      <c r="D271" s="318"/>
      <c r="E271" s="319">
        <v>3.5404391117763146E-3</v>
      </c>
      <c r="F271" s="319">
        <v>3.5404391117763146E-3</v>
      </c>
      <c r="G271" s="318"/>
      <c r="H271" s="318"/>
      <c r="I271" s="319">
        <v>6.2051596058088892E-3</v>
      </c>
      <c r="J271" s="319">
        <v>6.2051596058088892E-3</v>
      </c>
      <c r="K271" s="319">
        <v>3.7186105345446761E-3</v>
      </c>
      <c r="L271" s="319">
        <v>3.7186105345446761E-3</v>
      </c>
      <c r="M271" s="318"/>
      <c r="N271" s="318"/>
      <c r="O271" s="320">
        <v>2.9685823653293421E-5</v>
      </c>
      <c r="P271" s="319">
        <v>2.9685823653293421E-5</v>
      </c>
      <c r="Q271" s="318"/>
      <c r="R271" s="318"/>
      <c r="S271" s="319">
        <v>4.6212322515798834E-5</v>
      </c>
      <c r="T271" s="319">
        <v>4.6212322515798834E-5</v>
      </c>
      <c r="U271" s="319">
        <v>3.0790836288692283E-5</v>
      </c>
      <c r="V271" s="319">
        <v>3.0790836288692283E-5</v>
      </c>
      <c r="W271" s="318"/>
      <c r="X271" s="318"/>
      <c r="Y271" s="319">
        <v>0</v>
      </c>
      <c r="Z271" s="319">
        <v>0</v>
      </c>
      <c r="AA271" s="318"/>
      <c r="AB271" s="318"/>
      <c r="AC271" s="319">
        <v>0</v>
      </c>
      <c r="AD271" s="319">
        <v>0</v>
      </c>
      <c r="AE271" s="321">
        <v>0</v>
      </c>
      <c r="AF271" s="321">
        <v>0</v>
      </c>
      <c r="AG271" s="370">
        <v>481</v>
      </c>
      <c r="AH271" s="370">
        <v>81</v>
      </c>
      <c r="AI271" s="321" t="str">
        <f>IF(K271&gt;'1d. STPIS MED Threshold'!$C$8,"Yes","NO")</f>
        <v>NO</v>
      </c>
      <c r="AJ271" s="323"/>
    </row>
    <row r="272" spans="1:36" x14ac:dyDescent="0.2">
      <c r="A272" s="307"/>
      <c r="B272" s="265">
        <v>41535</v>
      </c>
      <c r="C272" s="318"/>
      <c r="D272" s="318"/>
      <c r="E272" s="319">
        <v>0.47502290891270083</v>
      </c>
      <c r="F272" s="319">
        <v>0.47502290891270083</v>
      </c>
      <c r="G272" s="318"/>
      <c r="H272" s="318"/>
      <c r="I272" s="319">
        <v>0</v>
      </c>
      <c r="J272" s="319">
        <v>0</v>
      </c>
      <c r="K272" s="319">
        <v>0.44326141358211135</v>
      </c>
      <c r="L272" s="319">
        <v>0.44326141358211135</v>
      </c>
      <c r="M272" s="318"/>
      <c r="N272" s="318"/>
      <c r="O272" s="320">
        <v>1.6126041404521914E-3</v>
      </c>
      <c r="P272" s="319">
        <v>1.6126041404521914E-3</v>
      </c>
      <c r="Q272" s="318"/>
      <c r="R272" s="318"/>
      <c r="S272" s="319">
        <v>0</v>
      </c>
      <c r="T272" s="319">
        <v>0</v>
      </c>
      <c r="U272" s="319">
        <v>1.5047804588653429E-3</v>
      </c>
      <c r="V272" s="319">
        <v>1.5047804588653429E-3</v>
      </c>
      <c r="W272" s="318"/>
      <c r="X272" s="318"/>
      <c r="Y272" s="319">
        <v>5.1159618008185543E-3</v>
      </c>
      <c r="Z272" s="319">
        <v>5.1159618008185543E-3</v>
      </c>
      <c r="AA272" s="318"/>
      <c r="AB272" s="318"/>
      <c r="AC272" s="319">
        <v>0</v>
      </c>
      <c r="AD272" s="319">
        <v>0</v>
      </c>
      <c r="AE272" s="321">
        <v>4.7738928315132542E-3</v>
      </c>
      <c r="AF272" s="321">
        <v>4.7738928315132542E-3</v>
      </c>
      <c r="AG272" s="370">
        <v>835</v>
      </c>
      <c r="AH272" s="370">
        <v>214</v>
      </c>
      <c r="AI272" s="321" t="str">
        <f>IF(K272&gt;'1d. STPIS MED Threshold'!$C$8,"Yes","NO")</f>
        <v>NO</v>
      </c>
      <c r="AJ272" s="323"/>
    </row>
    <row r="273" spans="1:36" x14ac:dyDescent="0.2">
      <c r="A273" s="307"/>
      <c r="B273" s="265">
        <v>41536</v>
      </c>
      <c r="C273" s="318"/>
      <c r="D273" s="318"/>
      <c r="E273" s="319">
        <v>1.1624228263380179</v>
      </c>
      <c r="F273" s="319">
        <v>0.15104312424667876</v>
      </c>
      <c r="G273" s="318"/>
      <c r="H273" s="318"/>
      <c r="I273" s="319">
        <v>6.8827542376572151</v>
      </c>
      <c r="J273" s="319">
        <v>1.508062894970944E-3</v>
      </c>
      <c r="K273" s="319">
        <v>1.5449018099851604</v>
      </c>
      <c r="L273" s="319">
        <v>0.14104474929724126</v>
      </c>
      <c r="M273" s="318"/>
      <c r="N273" s="318"/>
      <c r="O273" s="320">
        <v>0.12978117334153391</v>
      </c>
      <c r="P273" s="319">
        <v>6.3535609743175408E-4</v>
      </c>
      <c r="Q273" s="318"/>
      <c r="R273" s="318"/>
      <c r="S273" s="319">
        <v>0.7823274732511587</v>
      </c>
      <c r="T273" s="319">
        <v>2.3106161257899417E-5</v>
      </c>
      <c r="U273" s="319">
        <v>0.17341242957928718</v>
      </c>
      <c r="V273" s="319">
        <v>5.9441918023453878E-4</v>
      </c>
      <c r="W273" s="318"/>
      <c r="X273" s="318"/>
      <c r="Y273" s="319">
        <v>0</v>
      </c>
      <c r="Z273" s="319">
        <v>0</v>
      </c>
      <c r="AA273" s="318"/>
      <c r="AB273" s="318"/>
      <c r="AC273" s="319">
        <v>0</v>
      </c>
      <c r="AD273" s="319">
        <v>0</v>
      </c>
      <c r="AE273" s="321">
        <v>0</v>
      </c>
      <c r="AF273" s="321">
        <v>0</v>
      </c>
      <c r="AG273" s="370">
        <v>2835</v>
      </c>
      <c r="AH273" s="370">
        <v>169</v>
      </c>
      <c r="AI273" s="321" t="str">
        <f>IF(K273&gt;'1d. STPIS MED Threshold'!$C$8,"Yes","NO")</f>
        <v>NO</v>
      </c>
      <c r="AJ273" s="323"/>
    </row>
    <row r="274" spans="1:36" x14ac:dyDescent="0.2">
      <c r="A274" s="307"/>
      <c r="B274" s="265">
        <v>41537</v>
      </c>
      <c r="C274" s="318"/>
      <c r="D274" s="318"/>
      <c r="E274" s="319">
        <v>1.6250731632207051E-2</v>
      </c>
      <c r="F274" s="319">
        <v>1.6250731632207051E-2</v>
      </c>
      <c r="G274" s="318"/>
      <c r="H274" s="318"/>
      <c r="I274" s="319">
        <v>5.3354804348579546E-2</v>
      </c>
      <c r="J274" s="319">
        <v>5.3354804348579546E-2</v>
      </c>
      <c r="K274" s="319">
        <v>1.8731624259100334E-2</v>
      </c>
      <c r="L274" s="319">
        <v>1.8731624259100334E-2</v>
      </c>
      <c r="M274" s="318"/>
      <c r="N274" s="318"/>
      <c r="O274" s="320">
        <v>7.8229512973681774E-5</v>
      </c>
      <c r="P274" s="319">
        <v>7.8229512973681774E-5</v>
      </c>
      <c r="Q274" s="318"/>
      <c r="R274" s="318"/>
      <c r="S274" s="319">
        <v>1.8392504361287938E-4</v>
      </c>
      <c r="T274" s="319">
        <v>1.8392504361287938E-4</v>
      </c>
      <c r="U274" s="319">
        <v>8.5296641821309646E-5</v>
      </c>
      <c r="V274" s="319">
        <v>8.5296641821309646E-5</v>
      </c>
      <c r="W274" s="318"/>
      <c r="X274" s="318"/>
      <c r="Y274" s="319">
        <v>0</v>
      </c>
      <c r="Z274" s="319">
        <v>0</v>
      </c>
      <c r="AA274" s="318"/>
      <c r="AB274" s="318"/>
      <c r="AC274" s="319">
        <v>0</v>
      </c>
      <c r="AD274" s="319">
        <v>0</v>
      </c>
      <c r="AE274" s="321">
        <v>0</v>
      </c>
      <c r="AF274" s="321">
        <v>0</v>
      </c>
      <c r="AG274" s="370">
        <v>483</v>
      </c>
      <c r="AH274" s="370">
        <v>60</v>
      </c>
      <c r="AI274" s="321" t="str">
        <f>IF(K274&gt;'1d. STPIS MED Threshold'!$C$8,"Yes","NO")</f>
        <v>NO</v>
      </c>
      <c r="AJ274" s="323"/>
    </row>
    <row r="275" spans="1:36" x14ac:dyDescent="0.2">
      <c r="A275" s="307"/>
      <c r="B275" s="265">
        <v>41538</v>
      </c>
      <c r="C275" s="318"/>
      <c r="D275" s="318"/>
      <c r="E275" s="319">
        <v>6.1853473059245802E-2</v>
      </c>
      <c r="F275" s="319">
        <v>6.1853473059245802E-2</v>
      </c>
      <c r="G275" s="318"/>
      <c r="H275" s="318"/>
      <c r="I275" s="319">
        <v>0.68928480423304872</v>
      </c>
      <c r="J275" s="319">
        <v>0.68928480423304872</v>
      </c>
      <c r="K275" s="319">
        <v>0.10380546510307513</v>
      </c>
      <c r="L275" s="319">
        <v>0.10380546510307513</v>
      </c>
      <c r="M275" s="318"/>
      <c r="N275" s="318"/>
      <c r="O275" s="320">
        <v>2.1866183658061694E-4</v>
      </c>
      <c r="P275" s="319">
        <v>2.1866183658061694E-4</v>
      </c>
      <c r="Q275" s="318"/>
      <c r="R275" s="318"/>
      <c r="S275" s="319">
        <v>9.2193583419018683E-3</v>
      </c>
      <c r="T275" s="319">
        <v>9.2193583419018683E-3</v>
      </c>
      <c r="U275" s="319">
        <v>8.2047613787435071E-4</v>
      </c>
      <c r="V275" s="319">
        <v>8.2047613787435071E-4</v>
      </c>
      <c r="W275" s="318"/>
      <c r="X275" s="318"/>
      <c r="Y275" s="319">
        <v>1.6539954171578431E-3</v>
      </c>
      <c r="Z275" s="319">
        <v>1.6539954171578431E-3</v>
      </c>
      <c r="AA275" s="318"/>
      <c r="AB275" s="318"/>
      <c r="AC275" s="319">
        <v>0</v>
      </c>
      <c r="AD275" s="319">
        <v>0</v>
      </c>
      <c r="AE275" s="321">
        <v>1.5434041872756444E-3</v>
      </c>
      <c r="AF275" s="321">
        <v>1.5434041872756444E-3</v>
      </c>
      <c r="AG275" s="370">
        <v>254</v>
      </c>
      <c r="AH275" s="370">
        <v>52</v>
      </c>
      <c r="AI275" s="321" t="str">
        <f>IF(K275&gt;'1d. STPIS MED Threshold'!$C$8,"Yes","NO")</f>
        <v>NO</v>
      </c>
      <c r="AJ275" s="323"/>
    </row>
    <row r="276" spans="1:36" x14ac:dyDescent="0.2">
      <c r="A276" s="307"/>
      <c r="B276" s="265">
        <v>41539</v>
      </c>
      <c r="C276" s="318"/>
      <c r="D276" s="318"/>
      <c r="E276" s="319">
        <v>1.0971946648299976E-3</v>
      </c>
      <c r="F276" s="319">
        <v>1.0971946648299976E-3</v>
      </c>
      <c r="G276" s="318"/>
      <c r="H276" s="318"/>
      <c r="I276" s="319">
        <v>0</v>
      </c>
      <c r="J276" s="319">
        <v>0</v>
      </c>
      <c r="K276" s="319">
        <v>1.0238328488630332E-3</v>
      </c>
      <c r="L276" s="319">
        <v>1.0238328488630332E-3</v>
      </c>
      <c r="M276" s="318"/>
      <c r="N276" s="318"/>
      <c r="O276" s="320">
        <v>1.7549901323196333E-5</v>
      </c>
      <c r="P276" s="319">
        <v>1.7549901323196333E-5</v>
      </c>
      <c r="Q276" s="318"/>
      <c r="R276" s="318"/>
      <c r="S276" s="319">
        <v>0</v>
      </c>
      <c r="T276" s="319">
        <v>0</v>
      </c>
      <c r="U276" s="319">
        <v>1.6376460845967799E-5</v>
      </c>
      <c r="V276" s="319">
        <v>1.6376460845967799E-5</v>
      </c>
      <c r="W276" s="318"/>
      <c r="X276" s="318"/>
      <c r="Y276" s="319">
        <v>0</v>
      </c>
      <c r="Z276" s="319">
        <v>0</v>
      </c>
      <c r="AA276" s="318"/>
      <c r="AB276" s="318"/>
      <c r="AC276" s="319">
        <v>0</v>
      </c>
      <c r="AD276" s="319">
        <v>0</v>
      </c>
      <c r="AE276" s="321">
        <v>0</v>
      </c>
      <c r="AF276" s="321">
        <v>0</v>
      </c>
      <c r="AG276" s="370">
        <v>128</v>
      </c>
      <c r="AH276" s="370">
        <v>8</v>
      </c>
      <c r="AI276" s="321" t="str">
        <f>IF(K276&gt;'1d. STPIS MED Threshold'!$C$8,"Yes","NO")</f>
        <v>NO</v>
      </c>
      <c r="AJ276" s="323"/>
    </row>
    <row r="277" spans="1:36" x14ac:dyDescent="0.2">
      <c r="A277" s="307"/>
      <c r="B277" s="265">
        <v>41540</v>
      </c>
      <c r="C277" s="318"/>
      <c r="D277" s="318"/>
      <c r="E277" s="319">
        <v>8.1451555649743705E-3</v>
      </c>
      <c r="F277" s="319">
        <v>8.1451555649743705E-3</v>
      </c>
      <c r="G277" s="318"/>
      <c r="H277" s="318"/>
      <c r="I277" s="319">
        <v>2.3857497371674159E-2</v>
      </c>
      <c r="J277" s="319">
        <v>2.3857497371674159E-2</v>
      </c>
      <c r="K277" s="319">
        <v>9.19573115104118E-3</v>
      </c>
      <c r="L277" s="319">
        <v>9.19573115104118E-3</v>
      </c>
      <c r="M277" s="318"/>
      <c r="N277" s="318"/>
      <c r="O277" s="320">
        <v>8.3544152902687458E-5</v>
      </c>
      <c r="P277" s="319">
        <v>8.3544152902687458E-5</v>
      </c>
      <c r="Q277" s="318"/>
      <c r="R277" s="318"/>
      <c r="S277" s="319">
        <v>9.2424645031597669E-5</v>
      </c>
      <c r="T277" s="319">
        <v>9.2424645031597669E-5</v>
      </c>
      <c r="U277" s="319">
        <v>8.4137929969000595E-5</v>
      </c>
      <c r="V277" s="319">
        <v>8.4137929969000595E-5</v>
      </c>
      <c r="W277" s="318"/>
      <c r="X277" s="318"/>
      <c r="Y277" s="319">
        <v>2.4437409767016781E-3</v>
      </c>
      <c r="Z277" s="319">
        <v>2.4437409767016781E-3</v>
      </c>
      <c r="AA277" s="318"/>
      <c r="AB277" s="318"/>
      <c r="AC277" s="319">
        <v>0</v>
      </c>
      <c r="AD277" s="319">
        <v>0</v>
      </c>
      <c r="AE277" s="321">
        <v>2.2803449253441955E-3</v>
      </c>
      <c r="AF277" s="321">
        <v>2.2803449253441955E-3</v>
      </c>
      <c r="AG277" s="370">
        <v>581</v>
      </c>
      <c r="AH277" s="370">
        <v>95</v>
      </c>
      <c r="AI277" s="321" t="str">
        <f>IF(K277&gt;'1d. STPIS MED Threshold'!$C$8,"Yes","NO")</f>
        <v>NO</v>
      </c>
      <c r="AJ277" s="323"/>
    </row>
    <row r="278" spans="1:36" x14ac:dyDescent="0.2">
      <c r="A278" s="307"/>
      <c r="B278" s="265">
        <v>41541</v>
      </c>
      <c r="C278" s="318"/>
      <c r="D278" s="318"/>
      <c r="E278" s="319">
        <v>1.5497456754394096E-2</v>
      </c>
      <c r="F278" s="319">
        <v>1.5497456754394096E-2</v>
      </c>
      <c r="G278" s="318"/>
      <c r="H278" s="318"/>
      <c r="I278" s="319">
        <v>0</v>
      </c>
      <c r="J278" s="319">
        <v>0</v>
      </c>
      <c r="K278" s="319">
        <v>1.4461249045028313E-2</v>
      </c>
      <c r="L278" s="319">
        <v>1.4461249045028313E-2</v>
      </c>
      <c r="M278" s="318"/>
      <c r="N278" s="318"/>
      <c r="O278" s="320">
        <v>1.0844514496880753E-4</v>
      </c>
      <c r="P278" s="319">
        <v>1.0844514496880753E-4</v>
      </c>
      <c r="Q278" s="318"/>
      <c r="R278" s="318"/>
      <c r="S278" s="319">
        <v>0</v>
      </c>
      <c r="T278" s="319">
        <v>0</v>
      </c>
      <c r="U278" s="319">
        <v>1.011941684349897E-4</v>
      </c>
      <c r="V278" s="319">
        <v>1.011941684349897E-4</v>
      </c>
      <c r="W278" s="318"/>
      <c r="X278" s="318"/>
      <c r="Y278" s="319">
        <v>0</v>
      </c>
      <c r="Z278" s="319">
        <v>0</v>
      </c>
      <c r="AA278" s="318"/>
      <c r="AB278" s="318"/>
      <c r="AC278" s="319">
        <v>0</v>
      </c>
      <c r="AD278" s="319">
        <v>0</v>
      </c>
      <c r="AE278" s="321">
        <v>0</v>
      </c>
      <c r="AF278" s="321">
        <v>0</v>
      </c>
      <c r="AG278" s="370">
        <v>489</v>
      </c>
      <c r="AH278" s="370">
        <v>112</v>
      </c>
      <c r="AI278" s="321" t="str">
        <f>IF(K278&gt;'1d. STPIS MED Threshold'!$C$8,"Yes","NO")</f>
        <v>NO</v>
      </c>
      <c r="AJ278" s="323"/>
    </row>
    <row r="279" spans="1:36" x14ac:dyDescent="0.2">
      <c r="A279" s="307"/>
      <c r="B279" s="265">
        <v>41542</v>
      </c>
      <c r="C279" s="318"/>
      <c r="D279" s="318"/>
      <c r="E279" s="319">
        <v>2.1801939098531106E-2</v>
      </c>
      <c r="F279" s="319">
        <v>2.1801939098531106E-2</v>
      </c>
      <c r="G279" s="318"/>
      <c r="H279" s="318"/>
      <c r="I279" s="319">
        <v>0.12145984726827409</v>
      </c>
      <c r="J279" s="319">
        <v>0.12145984726827409</v>
      </c>
      <c r="K279" s="319">
        <v>2.8465373904727614E-2</v>
      </c>
      <c r="L279" s="319">
        <v>2.8465373904727614E-2</v>
      </c>
      <c r="M279" s="318"/>
      <c r="N279" s="318"/>
      <c r="O279" s="320">
        <v>6.7484337540894588E-5</v>
      </c>
      <c r="P279" s="319">
        <v>6.7484337540894588E-5</v>
      </c>
      <c r="Q279" s="318"/>
      <c r="R279" s="318"/>
      <c r="S279" s="319">
        <v>7.8560948276858026E-4</v>
      </c>
      <c r="T279" s="319">
        <v>7.8560948276858026E-4</v>
      </c>
      <c r="U279" s="319">
        <v>1.1550039743816535E-4</v>
      </c>
      <c r="V279" s="319">
        <v>1.1550039743816535E-4</v>
      </c>
      <c r="W279" s="318"/>
      <c r="X279" s="318"/>
      <c r="Y279" s="319">
        <v>4.2633015006821283E-3</v>
      </c>
      <c r="Z279" s="319">
        <v>4.2633015006821283E-3</v>
      </c>
      <c r="AA279" s="318"/>
      <c r="AB279" s="318"/>
      <c r="AC279" s="319">
        <v>9.8201185346072535E-3</v>
      </c>
      <c r="AD279" s="319">
        <v>9.8201185346072535E-3</v>
      </c>
      <c r="AE279" s="321">
        <v>4.6348474092361694E-3</v>
      </c>
      <c r="AF279" s="321">
        <v>4.6348474092361694E-3</v>
      </c>
      <c r="AG279" s="370">
        <v>425</v>
      </c>
      <c r="AH279" s="370">
        <v>37</v>
      </c>
      <c r="AI279" s="321" t="str">
        <f>IF(K279&gt;'1d. STPIS MED Threshold'!$C$8,"Yes","NO")</f>
        <v>NO</v>
      </c>
      <c r="AJ279" s="323"/>
    </row>
    <row r="280" spans="1:36" x14ac:dyDescent="0.2">
      <c r="A280" s="307"/>
      <c r="B280" s="265">
        <v>41543</v>
      </c>
      <c r="C280" s="318"/>
      <c r="D280" s="318"/>
      <c r="E280" s="319">
        <v>2.3581968759519998</v>
      </c>
      <c r="F280" s="319">
        <v>2.3581968759519998</v>
      </c>
      <c r="G280" s="318"/>
      <c r="H280" s="318"/>
      <c r="I280" s="319">
        <v>3.2978561664567856</v>
      </c>
      <c r="J280" s="319">
        <v>3.2978561664567856</v>
      </c>
      <c r="K280" s="319">
        <v>2.4210253913935524</v>
      </c>
      <c r="L280" s="319">
        <v>2.4210253913935524</v>
      </c>
      <c r="M280" s="318"/>
      <c r="N280" s="318"/>
      <c r="O280" s="320">
        <v>3.2568179710989555E-2</v>
      </c>
      <c r="P280" s="319">
        <v>3.2568179710989555E-2</v>
      </c>
      <c r="Q280" s="318"/>
      <c r="R280" s="318"/>
      <c r="S280" s="319">
        <v>1.7629307854939519E-2</v>
      </c>
      <c r="T280" s="319">
        <v>1.7629307854939519E-2</v>
      </c>
      <c r="U280" s="319">
        <v>3.1569320709038964E-2</v>
      </c>
      <c r="V280" s="319">
        <v>3.1569320709038964E-2</v>
      </c>
      <c r="W280" s="318"/>
      <c r="X280" s="318"/>
      <c r="Y280" s="319">
        <v>2.7892753546404588E-2</v>
      </c>
      <c r="Z280" s="319">
        <v>2.7892753546404588E-2</v>
      </c>
      <c r="AA280" s="318"/>
      <c r="AB280" s="318"/>
      <c r="AC280" s="319">
        <v>3.9719491202329101E-2</v>
      </c>
      <c r="AD280" s="319">
        <v>3.9719491202329101E-2</v>
      </c>
      <c r="AE280" s="321">
        <v>2.8683525666626242E-2</v>
      </c>
      <c r="AF280" s="321">
        <v>2.8683525666626242E-2</v>
      </c>
      <c r="AG280" s="370">
        <v>3432</v>
      </c>
      <c r="AH280" s="370">
        <v>789</v>
      </c>
      <c r="AI280" s="321" t="str">
        <f>IF(K280&gt;'1d. STPIS MED Threshold'!$C$8,"Yes","NO")</f>
        <v>NO</v>
      </c>
      <c r="AJ280" s="323"/>
    </row>
    <row r="281" spans="1:36" x14ac:dyDescent="0.2">
      <c r="A281" s="307"/>
      <c r="B281" s="265">
        <v>41544</v>
      </c>
      <c r="C281" s="318"/>
      <c r="D281" s="318"/>
      <c r="E281" s="319">
        <v>0.27721420681068626</v>
      </c>
      <c r="F281" s="319">
        <v>0.27721420681068626</v>
      </c>
      <c r="G281" s="318"/>
      <c r="H281" s="318"/>
      <c r="I281" s="319">
        <v>5.4191152650854349E-2</v>
      </c>
      <c r="J281" s="319">
        <v>5.4191152650854349E-2</v>
      </c>
      <c r="K281" s="319">
        <v>0.26230219823087875</v>
      </c>
      <c r="L281" s="319">
        <v>0.26230219823087875</v>
      </c>
      <c r="M281" s="318"/>
      <c r="N281" s="318"/>
      <c r="O281" s="320">
        <v>4.1011967045921143E-3</v>
      </c>
      <c r="P281" s="319">
        <v>4.1011967045921143E-3</v>
      </c>
      <c r="Q281" s="318"/>
      <c r="R281" s="318"/>
      <c r="S281" s="319">
        <v>2.749633189690031E-4</v>
      </c>
      <c r="T281" s="319">
        <v>2.749633189690031E-4</v>
      </c>
      <c r="U281" s="319">
        <v>3.8453629510382449E-3</v>
      </c>
      <c r="V281" s="319">
        <v>3.8453629510382449E-3</v>
      </c>
      <c r="W281" s="318"/>
      <c r="X281" s="318"/>
      <c r="Y281" s="319">
        <v>1.2238572696327103E-2</v>
      </c>
      <c r="Z281" s="319">
        <v>1.2238572696327103E-2</v>
      </c>
      <c r="AA281" s="318"/>
      <c r="AB281" s="318"/>
      <c r="AC281" s="319">
        <v>0</v>
      </c>
      <c r="AD281" s="319">
        <v>0</v>
      </c>
      <c r="AE281" s="321">
        <v>1.1420264016357921E-2</v>
      </c>
      <c r="AF281" s="321">
        <v>1.1420264016357921E-2</v>
      </c>
      <c r="AG281" s="370">
        <v>1148</v>
      </c>
      <c r="AH281" s="370">
        <v>251</v>
      </c>
      <c r="AI281" s="321" t="str">
        <f>IF(K281&gt;'1d. STPIS MED Threshold'!$C$8,"Yes","NO")</f>
        <v>NO</v>
      </c>
      <c r="AJ281" s="323"/>
    </row>
    <row r="282" spans="1:36" x14ac:dyDescent="0.2">
      <c r="A282" s="307"/>
      <c r="B282" s="265">
        <v>41545</v>
      </c>
      <c r="C282" s="318"/>
      <c r="D282" s="318"/>
      <c r="E282" s="319">
        <v>0.23234491533000437</v>
      </c>
      <c r="F282" s="319">
        <v>0.23234491533000437</v>
      </c>
      <c r="G282" s="318"/>
      <c r="H282" s="318"/>
      <c r="I282" s="319">
        <v>0.11847106530956479</v>
      </c>
      <c r="J282" s="319">
        <v>0.11847106530956479</v>
      </c>
      <c r="K282" s="319">
        <v>0.22473095884950728</v>
      </c>
      <c r="L282" s="319">
        <v>0.22473095884950728</v>
      </c>
      <c r="M282" s="318"/>
      <c r="N282" s="318"/>
      <c r="O282" s="320">
        <v>5.4792116451873537E-4</v>
      </c>
      <c r="P282" s="319">
        <v>5.4792116451873537E-4</v>
      </c>
      <c r="Q282" s="318"/>
      <c r="R282" s="318"/>
      <c r="S282" s="319">
        <v>1.6174312880529594E-4</v>
      </c>
      <c r="T282" s="319">
        <v>1.6174312880529594E-4</v>
      </c>
      <c r="U282" s="319">
        <v>5.2210011115909035E-4</v>
      </c>
      <c r="V282" s="319">
        <v>5.2210011115909035E-4</v>
      </c>
      <c r="W282" s="318"/>
      <c r="X282" s="318"/>
      <c r="Y282" s="319">
        <v>6.990158810050464E-3</v>
      </c>
      <c r="Z282" s="319">
        <v>6.990158810050464E-3</v>
      </c>
      <c r="AA282" s="318"/>
      <c r="AB282" s="318"/>
      <c r="AC282" s="319">
        <v>2.0056147971856696E-2</v>
      </c>
      <c r="AD282" s="319">
        <v>2.0056147971856696E-2</v>
      </c>
      <c r="AE282" s="321">
        <v>7.8637911043373671E-3</v>
      </c>
      <c r="AF282" s="321">
        <v>7.8637911043373671E-3</v>
      </c>
      <c r="AG282" s="370">
        <v>505</v>
      </c>
      <c r="AH282" s="370">
        <v>197</v>
      </c>
      <c r="AI282" s="321" t="str">
        <f>IF(K282&gt;'1d. STPIS MED Threshold'!$C$8,"Yes","NO")</f>
        <v>NO</v>
      </c>
      <c r="AJ282" s="323"/>
    </row>
    <row r="283" spans="1:36" x14ac:dyDescent="0.2">
      <c r="A283" s="307"/>
      <c r="B283" s="265">
        <v>41546</v>
      </c>
      <c r="C283" s="318"/>
      <c r="D283" s="318"/>
      <c r="E283" s="319">
        <v>0.20077924873177133</v>
      </c>
      <c r="F283" s="319">
        <v>0.20077924873177133</v>
      </c>
      <c r="G283" s="318"/>
      <c r="H283" s="318"/>
      <c r="I283" s="319">
        <v>0</v>
      </c>
      <c r="J283" s="319">
        <v>0</v>
      </c>
      <c r="K283" s="319">
        <v>0.18735452952050191</v>
      </c>
      <c r="L283" s="319">
        <v>0.18735452952050191</v>
      </c>
      <c r="M283" s="318"/>
      <c r="N283" s="318"/>
      <c r="O283" s="320">
        <v>9.5547126452006012E-3</v>
      </c>
      <c r="P283" s="319">
        <v>9.5547126452006012E-3</v>
      </c>
      <c r="Q283" s="318"/>
      <c r="R283" s="318"/>
      <c r="S283" s="319">
        <v>0</v>
      </c>
      <c r="T283" s="319">
        <v>0</v>
      </c>
      <c r="U283" s="319">
        <v>8.9158551177598872E-3</v>
      </c>
      <c r="V283" s="319">
        <v>8.9158551177598872E-3</v>
      </c>
      <c r="W283" s="318"/>
      <c r="X283" s="318"/>
      <c r="Y283" s="319">
        <v>3.1540152849706617E-3</v>
      </c>
      <c r="Z283" s="319">
        <v>3.1540152849706617E-3</v>
      </c>
      <c r="AA283" s="318"/>
      <c r="AB283" s="318"/>
      <c r="AC283" s="319">
        <v>0</v>
      </c>
      <c r="AD283" s="319">
        <v>0</v>
      </c>
      <c r="AE283" s="321">
        <v>2.9431281048649676E-3</v>
      </c>
      <c r="AF283" s="321">
        <v>2.9431281048649676E-3</v>
      </c>
      <c r="AG283" s="370">
        <v>563</v>
      </c>
      <c r="AH283" s="370">
        <v>126</v>
      </c>
      <c r="AI283" s="321" t="str">
        <f>IF(K283&gt;'1d. STPIS MED Threshold'!$C$8,"Yes","NO")</f>
        <v>NO</v>
      </c>
      <c r="AJ283" s="323"/>
    </row>
    <row r="284" spans="1:36" x14ac:dyDescent="0.2">
      <c r="A284" s="307"/>
      <c r="B284" s="265">
        <v>41547</v>
      </c>
      <c r="C284" s="318"/>
      <c r="D284" s="318"/>
      <c r="E284" s="319">
        <v>0.63580780523583103</v>
      </c>
      <c r="F284" s="319">
        <v>0.63580780523583103</v>
      </c>
      <c r="G284" s="318"/>
      <c r="H284" s="318"/>
      <c r="I284" s="319">
        <v>3.0690426100719761</v>
      </c>
      <c r="J284" s="319">
        <v>3.0690426100719761</v>
      </c>
      <c r="K284" s="319">
        <v>0.79850138157076522</v>
      </c>
      <c r="L284" s="319">
        <v>0.79850138157076522</v>
      </c>
      <c r="M284" s="318"/>
      <c r="N284" s="318"/>
      <c r="O284" s="320">
        <v>2.1387369369130715E-3</v>
      </c>
      <c r="P284" s="319">
        <v>2.1387369369130715E-3</v>
      </c>
      <c r="Q284" s="318"/>
      <c r="R284" s="318"/>
      <c r="S284" s="319">
        <v>6.6060515036334436E-2</v>
      </c>
      <c r="T284" s="319">
        <v>6.6060515036334436E-2</v>
      </c>
      <c r="U284" s="319">
        <v>6.4127439764364372E-3</v>
      </c>
      <c r="V284" s="319">
        <v>6.4127439764364372E-3</v>
      </c>
      <c r="W284" s="318"/>
      <c r="X284" s="318"/>
      <c r="Y284" s="319">
        <v>6.521609557742487E-3</v>
      </c>
      <c r="Z284" s="319">
        <v>6.521609557742487E-3</v>
      </c>
      <c r="AA284" s="318"/>
      <c r="AB284" s="318"/>
      <c r="AC284" s="319">
        <v>0</v>
      </c>
      <c r="AD284" s="319">
        <v>0</v>
      </c>
      <c r="AE284" s="321">
        <v>6.0855546483270908E-3</v>
      </c>
      <c r="AF284" s="321">
        <v>6.0855546483270908E-3</v>
      </c>
      <c r="AG284" s="370">
        <v>802</v>
      </c>
      <c r="AH284" s="370">
        <v>135</v>
      </c>
      <c r="AI284" s="321" t="str">
        <f>IF(K284&gt;'1d. STPIS MED Threshold'!$C$8,"Yes","NO")</f>
        <v>NO</v>
      </c>
      <c r="AJ284" s="323"/>
    </row>
    <row r="285" spans="1:36" x14ac:dyDescent="0.2">
      <c r="A285" s="307"/>
      <c r="B285" s="265">
        <v>41548</v>
      </c>
      <c r="C285" s="318"/>
      <c r="D285" s="318"/>
      <c r="E285" s="319">
        <v>14.723143490476687</v>
      </c>
      <c r="F285" s="319">
        <v>0</v>
      </c>
      <c r="G285" s="318"/>
      <c r="H285" s="318"/>
      <c r="I285" s="319">
        <v>33.118744716198577</v>
      </c>
      <c r="J285" s="319">
        <v>0</v>
      </c>
      <c r="K285" s="319">
        <v>15.953130068958801</v>
      </c>
      <c r="L285" s="319">
        <v>0</v>
      </c>
      <c r="M285" s="318"/>
      <c r="N285" s="318"/>
      <c r="O285" s="320">
        <v>8.8935432919641344E-2</v>
      </c>
      <c r="P285" s="319">
        <v>0</v>
      </c>
      <c r="Q285" s="318"/>
      <c r="R285" s="318"/>
      <c r="S285" s="319">
        <v>0.42046281640999572</v>
      </c>
      <c r="T285" s="319">
        <v>0</v>
      </c>
      <c r="U285" s="319">
        <v>0.11110237528204975</v>
      </c>
      <c r="V285" s="319">
        <v>0</v>
      </c>
      <c r="W285" s="318"/>
      <c r="X285" s="318"/>
      <c r="Y285" s="319">
        <v>6.9310520669147932E-2</v>
      </c>
      <c r="Z285" s="319">
        <v>0</v>
      </c>
      <c r="AA285" s="318"/>
      <c r="AB285" s="318"/>
      <c r="AC285" s="319">
        <v>9.2493963515371369E-2</v>
      </c>
      <c r="AD285" s="319">
        <v>0</v>
      </c>
      <c r="AE285" s="321">
        <v>7.0860637090675388E-2</v>
      </c>
      <c r="AF285" s="321">
        <v>0</v>
      </c>
      <c r="AG285" s="370">
        <v>10754</v>
      </c>
      <c r="AH285" s="370">
        <v>3251</v>
      </c>
      <c r="AI285" s="321" t="str">
        <f>IF(K285&gt;'1d. STPIS MED Threshold'!$C$8,"Yes","NO")</f>
        <v>Yes</v>
      </c>
      <c r="AJ285" s="323" t="s">
        <v>1047</v>
      </c>
    </row>
    <row r="286" spans="1:36" x14ac:dyDescent="0.2">
      <c r="A286" s="307"/>
      <c r="B286" s="265">
        <v>41549</v>
      </c>
      <c r="C286" s="318"/>
      <c r="D286" s="318"/>
      <c r="E286" s="319">
        <v>0.47795206294123116</v>
      </c>
      <c r="F286" s="319">
        <v>0.47795206294123116</v>
      </c>
      <c r="G286" s="318"/>
      <c r="H286" s="318"/>
      <c r="I286" s="319">
        <v>13.918070690989756</v>
      </c>
      <c r="J286" s="319">
        <v>13.918070690989756</v>
      </c>
      <c r="K286" s="319">
        <v>1.3765998061088836</v>
      </c>
      <c r="L286" s="319">
        <v>1.3765998061088836</v>
      </c>
      <c r="M286" s="318"/>
      <c r="N286" s="318"/>
      <c r="O286" s="320">
        <v>1.0721648631107698E-2</v>
      </c>
      <c r="P286" s="319">
        <v>1.0721648631107698E-2</v>
      </c>
      <c r="Q286" s="318"/>
      <c r="R286" s="318"/>
      <c r="S286" s="319">
        <v>7.6134801344778583E-2</v>
      </c>
      <c r="T286" s="319">
        <v>7.6134801344778583E-2</v>
      </c>
      <c r="U286" s="319">
        <v>1.5095373572563556E-2</v>
      </c>
      <c r="V286" s="319">
        <v>1.5095373572563556E-2</v>
      </c>
      <c r="W286" s="318"/>
      <c r="X286" s="318"/>
      <c r="Y286" s="319">
        <v>3.468588987933615E-3</v>
      </c>
      <c r="Z286" s="319">
        <v>3.468588987933615E-3</v>
      </c>
      <c r="AA286" s="318"/>
      <c r="AB286" s="318"/>
      <c r="AC286" s="319">
        <v>3.9973658976165992E-3</v>
      </c>
      <c r="AD286" s="319">
        <v>3.9973658976165992E-3</v>
      </c>
      <c r="AE286" s="321">
        <v>3.503944641382544E-3</v>
      </c>
      <c r="AF286" s="321">
        <v>3.503944641382544E-3</v>
      </c>
      <c r="AG286" s="370">
        <v>1881</v>
      </c>
      <c r="AH286" s="370">
        <v>588</v>
      </c>
      <c r="AI286" s="321" t="str">
        <f>IF(K286&gt;'1d. STPIS MED Threshold'!$C$8,"Yes","NO")</f>
        <v>NO</v>
      </c>
      <c r="AJ286" s="323"/>
    </row>
    <row r="287" spans="1:36" x14ac:dyDescent="0.2">
      <c r="A287" s="307"/>
      <c r="B287" s="265">
        <v>41550</v>
      </c>
      <c r="C287" s="318"/>
      <c r="D287" s="318"/>
      <c r="E287" s="319">
        <v>6.9513401833136867E-2</v>
      </c>
      <c r="F287" s="319">
        <v>6.9513401833136867E-2</v>
      </c>
      <c r="G287" s="318"/>
      <c r="H287" s="318"/>
      <c r="I287" s="319">
        <v>10.683742322400269</v>
      </c>
      <c r="J287" s="319">
        <v>10.683742322400269</v>
      </c>
      <c r="K287" s="319">
        <v>0.77921345202662551</v>
      </c>
      <c r="L287" s="319">
        <v>0.77921345202662551</v>
      </c>
      <c r="M287" s="318"/>
      <c r="N287" s="318"/>
      <c r="O287" s="320">
        <v>7.3676472536060079E-4</v>
      </c>
      <c r="P287" s="319">
        <v>7.3676472536060079E-4</v>
      </c>
      <c r="Q287" s="318"/>
      <c r="R287" s="318"/>
      <c r="S287" s="319">
        <v>0.1269452499508994</v>
      </c>
      <c r="T287" s="319">
        <v>0.1269452499508994</v>
      </c>
      <c r="U287" s="319">
        <v>9.1754529211512028E-3</v>
      </c>
      <c r="V287" s="319">
        <v>9.1754529211512028E-3</v>
      </c>
      <c r="W287" s="318"/>
      <c r="X287" s="318"/>
      <c r="Y287" s="319">
        <v>7.4471185048808593E-3</v>
      </c>
      <c r="Z287" s="319">
        <v>7.4471185048808593E-3</v>
      </c>
      <c r="AA287" s="318"/>
      <c r="AB287" s="318"/>
      <c r="AC287" s="319">
        <v>0</v>
      </c>
      <c r="AD287" s="319">
        <v>0</v>
      </c>
      <c r="AE287" s="321">
        <v>6.9491812155814299E-3</v>
      </c>
      <c r="AF287" s="321">
        <v>6.9491812155814299E-3</v>
      </c>
      <c r="AG287" s="370">
        <v>785</v>
      </c>
      <c r="AH287" s="370">
        <v>245</v>
      </c>
      <c r="AI287" s="321" t="str">
        <f>IF(K287&gt;'1d. STPIS MED Threshold'!$C$8,"Yes","NO")</f>
        <v>NO</v>
      </c>
      <c r="AJ287" s="323"/>
    </row>
    <row r="288" spans="1:36" x14ac:dyDescent="0.2">
      <c r="A288" s="307"/>
      <c r="B288" s="265">
        <v>41551</v>
      </c>
      <c r="C288" s="318"/>
      <c r="D288" s="318"/>
      <c r="E288" s="319">
        <v>5.6609474959933243E-4</v>
      </c>
      <c r="F288" s="319">
        <v>5.6609474959933243E-4</v>
      </c>
      <c r="G288" s="318"/>
      <c r="H288" s="318"/>
      <c r="I288" s="319">
        <v>1.5431465970401006E-2</v>
      </c>
      <c r="J288" s="319">
        <v>1.5431465970401006E-2</v>
      </c>
      <c r="K288" s="319">
        <v>1.5600392726070474E-3</v>
      </c>
      <c r="L288" s="319">
        <v>1.5600392726070474E-3</v>
      </c>
      <c r="M288" s="318"/>
      <c r="N288" s="318"/>
      <c r="O288" s="320">
        <v>6.6226042729042773E-6</v>
      </c>
      <c r="P288" s="319">
        <v>6.6226042729042773E-6</v>
      </c>
      <c r="Q288" s="318"/>
      <c r="R288" s="318"/>
      <c r="S288" s="319">
        <v>9.9818616634125501E-5</v>
      </c>
      <c r="T288" s="319">
        <v>9.9818616634125501E-5</v>
      </c>
      <c r="U288" s="319">
        <v>1.285397681494831E-5</v>
      </c>
      <c r="V288" s="319">
        <v>1.285397681494831E-5</v>
      </c>
      <c r="W288" s="318"/>
      <c r="X288" s="318"/>
      <c r="Y288" s="319">
        <v>0</v>
      </c>
      <c r="Z288" s="319">
        <v>0</v>
      </c>
      <c r="AA288" s="318"/>
      <c r="AB288" s="318"/>
      <c r="AC288" s="319">
        <v>0</v>
      </c>
      <c r="AD288" s="319">
        <v>0</v>
      </c>
      <c r="AE288" s="321">
        <v>0</v>
      </c>
      <c r="AF288" s="321">
        <v>0</v>
      </c>
      <c r="AG288" s="370">
        <v>435</v>
      </c>
      <c r="AH288" s="370">
        <v>31</v>
      </c>
      <c r="AI288" s="321" t="str">
        <f>IF(K288&gt;'1d. STPIS MED Threshold'!$C$8,"Yes","NO")</f>
        <v>NO</v>
      </c>
      <c r="AJ288" s="323"/>
    </row>
    <row r="289" spans="1:36" x14ac:dyDescent="0.2">
      <c r="A289" s="307"/>
      <c r="B289" s="265">
        <v>41552</v>
      </c>
      <c r="C289" s="318"/>
      <c r="D289" s="318"/>
      <c r="E289" s="319">
        <v>1.2452192744274759E-2</v>
      </c>
      <c r="F289" s="319">
        <v>1.2452192744274759E-2</v>
      </c>
      <c r="G289" s="318"/>
      <c r="H289" s="318"/>
      <c r="I289" s="319">
        <v>4.7657275552526086E-2</v>
      </c>
      <c r="J289" s="319">
        <v>4.7657275552526086E-2</v>
      </c>
      <c r="K289" s="319">
        <v>1.4806113054742956E-2</v>
      </c>
      <c r="L289" s="319">
        <v>1.4806113054742956E-2</v>
      </c>
      <c r="M289" s="318"/>
      <c r="N289" s="318"/>
      <c r="O289" s="320">
        <v>2.0278414283632896E-4</v>
      </c>
      <c r="P289" s="319">
        <v>2.0278414283632896E-4</v>
      </c>
      <c r="Q289" s="318"/>
      <c r="R289" s="318"/>
      <c r="S289" s="319">
        <v>1.432581997989764E-3</v>
      </c>
      <c r="T289" s="319">
        <v>1.432581997989764E-3</v>
      </c>
      <c r="U289" s="319">
        <v>2.8501221668529619E-4</v>
      </c>
      <c r="V289" s="319">
        <v>2.8501221668529619E-4</v>
      </c>
      <c r="W289" s="318"/>
      <c r="X289" s="318"/>
      <c r="Y289" s="319">
        <v>3.5033576603663626E-3</v>
      </c>
      <c r="Z289" s="319">
        <v>3.5033576603663626E-3</v>
      </c>
      <c r="AA289" s="318"/>
      <c r="AB289" s="318"/>
      <c r="AC289" s="319">
        <v>0</v>
      </c>
      <c r="AD289" s="319">
        <v>0</v>
      </c>
      <c r="AE289" s="321">
        <v>3.2691123726479115E-3</v>
      </c>
      <c r="AF289" s="321">
        <v>3.2691123726479115E-3</v>
      </c>
      <c r="AG289" s="370">
        <v>264</v>
      </c>
      <c r="AH289" s="370">
        <v>50</v>
      </c>
      <c r="AI289" s="321" t="str">
        <f>IF(K289&gt;'1d. STPIS MED Threshold'!$C$8,"Yes","NO")</f>
        <v>NO</v>
      </c>
      <c r="AJ289" s="323"/>
    </row>
    <row r="290" spans="1:36" x14ac:dyDescent="0.2">
      <c r="A290" s="307"/>
      <c r="B290" s="265">
        <v>41553</v>
      </c>
      <c r="C290" s="318"/>
      <c r="D290" s="318"/>
      <c r="E290" s="319">
        <v>0.55476044616484999</v>
      </c>
      <c r="F290" s="319">
        <v>0.55476044616484999</v>
      </c>
      <c r="G290" s="318"/>
      <c r="H290" s="318"/>
      <c r="I290" s="319">
        <v>0.20637305128412492</v>
      </c>
      <c r="J290" s="319">
        <v>0.20637305128412492</v>
      </c>
      <c r="K290" s="319">
        <v>0.53146619149181074</v>
      </c>
      <c r="L290" s="319">
        <v>0.53146619149181074</v>
      </c>
      <c r="M290" s="318"/>
      <c r="N290" s="318"/>
      <c r="O290" s="320">
        <v>2.7740102517914145E-3</v>
      </c>
      <c r="P290" s="319">
        <v>2.7740102517914145E-3</v>
      </c>
      <c r="Q290" s="318"/>
      <c r="R290" s="318"/>
      <c r="S290" s="319">
        <v>3.9280474138429013E-4</v>
      </c>
      <c r="T290" s="319">
        <v>3.9280474138429013E-4</v>
      </c>
      <c r="U290" s="319">
        <v>2.6147955143946775E-3</v>
      </c>
      <c r="V290" s="319">
        <v>2.6147955143946775E-3</v>
      </c>
      <c r="W290" s="318"/>
      <c r="X290" s="318"/>
      <c r="Y290" s="319">
        <v>6.7070424773838068E-3</v>
      </c>
      <c r="Z290" s="319">
        <v>6.7070424773838068E-3</v>
      </c>
      <c r="AA290" s="318"/>
      <c r="AB290" s="318"/>
      <c r="AC290" s="319">
        <v>0</v>
      </c>
      <c r="AD290" s="319">
        <v>0</v>
      </c>
      <c r="AE290" s="321">
        <v>6.2585889516052406E-3</v>
      </c>
      <c r="AF290" s="321">
        <v>6.2585889516052406E-3</v>
      </c>
      <c r="AG290" s="370">
        <v>913</v>
      </c>
      <c r="AH290" s="370">
        <v>77</v>
      </c>
      <c r="AI290" s="321" t="str">
        <f>IF(K290&gt;'1d. STPIS MED Threshold'!$C$8,"Yes","NO")</f>
        <v>NO</v>
      </c>
      <c r="AJ290" s="323"/>
    </row>
    <row r="291" spans="1:36" x14ac:dyDescent="0.2">
      <c r="A291" s="307"/>
      <c r="B291" s="265">
        <v>41554</v>
      </c>
      <c r="C291" s="318"/>
      <c r="D291" s="318"/>
      <c r="E291" s="319">
        <v>1.882351438429648E-2</v>
      </c>
      <c r="F291" s="319">
        <v>1.882351438429648E-2</v>
      </c>
      <c r="G291" s="318"/>
      <c r="H291" s="318"/>
      <c r="I291" s="319">
        <v>9.9938006169345058E-3</v>
      </c>
      <c r="J291" s="319">
        <v>9.9938006169345058E-3</v>
      </c>
      <c r="K291" s="319">
        <v>1.8233132515694753E-2</v>
      </c>
      <c r="L291" s="319">
        <v>1.8233132515694753E-2</v>
      </c>
      <c r="M291" s="318"/>
      <c r="N291" s="318"/>
      <c r="O291" s="320">
        <v>2.1531742142280027E-4</v>
      </c>
      <c r="P291" s="319">
        <v>2.1531742142280027E-4</v>
      </c>
      <c r="Q291" s="318"/>
      <c r="R291" s="318"/>
      <c r="S291" s="319">
        <v>2.3106161257899417E-5</v>
      </c>
      <c r="T291" s="319">
        <v>2.3106161257899417E-5</v>
      </c>
      <c r="U291" s="319">
        <v>2.0246558432679998E-4</v>
      </c>
      <c r="V291" s="319">
        <v>2.0246558432679998E-4</v>
      </c>
      <c r="W291" s="318"/>
      <c r="X291" s="318"/>
      <c r="Y291" s="319">
        <v>0</v>
      </c>
      <c r="Z291" s="319">
        <v>0</v>
      </c>
      <c r="AA291" s="318"/>
      <c r="AB291" s="318"/>
      <c r="AC291" s="319">
        <v>6.9318483773698255E-5</v>
      </c>
      <c r="AD291" s="319">
        <v>6.9318483773698255E-5</v>
      </c>
      <c r="AE291" s="321">
        <v>4.6348474092361693E-6</v>
      </c>
      <c r="AF291" s="321">
        <v>4.6348474092361693E-6</v>
      </c>
      <c r="AG291" s="370">
        <v>492</v>
      </c>
      <c r="AH291" s="370">
        <v>88</v>
      </c>
      <c r="AI291" s="321" t="str">
        <f>IF(K291&gt;'1d. STPIS MED Threshold'!$C$8,"Yes","NO")</f>
        <v>NO</v>
      </c>
      <c r="AJ291" s="323"/>
    </row>
    <row r="292" spans="1:36" x14ac:dyDescent="0.2">
      <c r="A292" s="307"/>
      <c r="B292" s="265">
        <v>41555</v>
      </c>
      <c r="C292" s="318"/>
      <c r="D292" s="318"/>
      <c r="E292" s="319">
        <v>1.2248153286798499E-2</v>
      </c>
      <c r="F292" s="319">
        <v>1.2248153286798499E-2</v>
      </c>
      <c r="G292" s="318"/>
      <c r="H292" s="318"/>
      <c r="I292" s="319">
        <v>1.705581524313458E-2</v>
      </c>
      <c r="J292" s="319">
        <v>1.705581524313458E-2</v>
      </c>
      <c r="K292" s="319">
        <v>1.2569608378568157E-2</v>
      </c>
      <c r="L292" s="319">
        <v>1.2569608378568157E-2</v>
      </c>
      <c r="M292" s="318"/>
      <c r="N292" s="318"/>
      <c r="O292" s="320">
        <v>2.474204956357038E-4</v>
      </c>
      <c r="P292" s="319">
        <v>2.474204956357038E-4</v>
      </c>
      <c r="Q292" s="318"/>
      <c r="R292" s="318"/>
      <c r="S292" s="319">
        <v>9.2424645031597669E-5</v>
      </c>
      <c r="T292" s="319">
        <v>9.2424645031597669E-5</v>
      </c>
      <c r="U292" s="319">
        <v>2.3705699549106594E-4</v>
      </c>
      <c r="V292" s="319">
        <v>2.3705699549106594E-4</v>
      </c>
      <c r="W292" s="318"/>
      <c r="X292" s="318"/>
      <c r="Y292" s="319">
        <v>1.7616127365925377E-3</v>
      </c>
      <c r="Z292" s="319">
        <v>1.7616127365925377E-3</v>
      </c>
      <c r="AA292" s="318"/>
      <c r="AB292" s="318"/>
      <c r="AC292" s="319">
        <v>0</v>
      </c>
      <c r="AD292" s="319">
        <v>0</v>
      </c>
      <c r="AE292" s="321">
        <v>1.6438258811424281E-3</v>
      </c>
      <c r="AF292" s="321">
        <v>1.6438258811424281E-3</v>
      </c>
      <c r="AG292" s="370">
        <v>413</v>
      </c>
      <c r="AH292" s="370">
        <v>30</v>
      </c>
      <c r="AI292" s="321" t="str">
        <f>IF(K292&gt;'1d. STPIS MED Threshold'!$C$8,"Yes","NO")</f>
        <v>NO</v>
      </c>
      <c r="AJ292" s="323"/>
    </row>
    <row r="293" spans="1:36" x14ac:dyDescent="0.2">
      <c r="A293" s="307"/>
      <c r="B293" s="265">
        <v>41556</v>
      </c>
      <c r="C293" s="318"/>
      <c r="D293" s="318"/>
      <c r="E293" s="319">
        <v>3.3553077027510293E-2</v>
      </c>
      <c r="F293" s="319">
        <v>3.3553077027510293E-2</v>
      </c>
      <c r="G293" s="318"/>
      <c r="H293" s="318"/>
      <c r="I293" s="319">
        <v>4.4000319327148585</v>
      </c>
      <c r="J293" s="319">
        <v>4.4000319327148585</v>
      </c>
      <c r="K293" s="319">
        <v>0.32550930731432998</v>
      </c>
      <c r="L293" s="319">
        <v>0.32550930731432998</v>
      </c>
      <c r="M293" s="318"/>
      <c r="N293" s="318"/>
      <c r="O293" s="320">
        <v>1.6182333540841603E-4</v>
      </c>
      <c r="P293" s="319">
        <v>1.6182333540841603E-4</v>
      </c>
      <c r="Q293" s="318"/>
      <c r="R293" s="318"/>
      <c r="S293" s="319">
        <v>0.10271959518005476</v>
      </c>
      <c r="T293" s="319">
        <v>0.10271959518005476</v>
      </c>
      <c r="U293" s="319">
        <v>7.0191519619695305E-3</v>
      </c>
      <c r="V293" s="319">
        <v>7.0191519619695305E-3</v>
      </c>
      <c r="W293" s="318"/>
      <c r="X293" s="318"/>
      <c r="Y293" s="319">
        <v>4.6722473145339675E-3</v>
      </c>
      <c r="Z293" s="319">
        <v>4.6722473145339675E-3</v>
      </c>
      <c r="AA293" s="318"/>
      <c r="AB293" s="318"/>
      <c r="AC293" s="319">
        <v>0</v>
      </c>
      <c r="AD293" s="319">
        <v>0</v>
      </c>
      <c r="AE293" s="321">
        <v>4.3598464629548235E-3</v>
      </c>
      <c r="AF293" s="321">
        <v>4.3598464629548235E-3</v>
      </c>
      <c r="AG293" s="370">
        <v>905</v>
      </c>
      <c r="AH293" s="370">
        <v>204</v>
      </c>
      <c r="AI293" s="321" t="str">
        <f>IF(K293&gt;'1d. STPIS MED Threshold'!$C$8,"Yes","NO")</f>
        <v>NO</v>
      </c>
      <c r="AJ293" s="323"/>
    </row>
    <row r="294" spans="1:36" x14ac:dyDescent="0.2">
      <c r="A294" s="307"/>
      <c r="B294" s="265">
        <v>41557</v>
      </c>
      <c r="C294" s="318"/>
      <c r="D294" s="318"/>
      <c r="E294" s="319">
        <v>1.4410353945085365E-2</v>
      </c>
      <c r="F294" s="319">
        <v>1.4410353945085365E-2</v>
      </c>
      <c r="G294" s="318"/>
      <c r="H294" s="318"/>
      <c r="I294" s="319">
        <v>2.0699261758147808E-3</v>
      </c>
      <c r="J294" s="319">
        <v>2.0699261758147808E-3</v>
      </c>
      <c r="K294" s="319">
        <v>1.358523492110331E-2</v>
      </c>
      <c r="L294" s="319">
        <v>1.358523492110331E-2</v>
      </c>
      <c r="M294" s="318"/>
      <c r="N294" s="318"/>
      <c r="O294" s="320">
        <v>2.6490417091617108E-4</v>
      </c>
      <c r="P294" s="319">
        <v>2.6490417091617108E-4</v>
      </c>
      <c r="Q294" s="318"/>
      <c r="R294" s="318"/>
      <c r="S294" s="319">
        <v>2.3106161257899417E-5</v>
      </c>
      <c r="T294" s="319">
        <v>2.3106161257899417E-5</v>
      </c>
      <c r="U294" s="319">
        <v>2.4873681096234112E-4</v>
      </c>
      <c r="V294" s="319">
        <v>2.4873681096234112E-4</v>
      </c>
      <c r="W294" s="318"/>
      <c r="X294" s="318"/>
      <c r="Y294" s="319">
        <v>0</v>
      </c>
      <c r="Z294" s="319">
        <v>0</v>
      </c>
      <c r="AA294" s="318"/>
      <c r="AB294" s="318"/>
      <c r="AC294" s="319">
        <v>0</v>
      </c>
      <c r="AD294" s="319">
        <v>0</v>
      </c>
      <c r="AE294" s="321">
        <v>0</v>
      </c>
      <c r="AF294" s="321">
        <v>0</v>
      </c>
      <c r="AG294" s="370">
        <v>555</v>
      </c>
      <c r="AH294" s="370">
        <v>137</v>
      </c>
      <c r="AI294" s="321" t="str">
        <f>IF(K294&gt;'1d. STPIS MED Threshold'!$C$8,"Yes","NO")</f>
        <v>NO</v>
      </c>
      <c r="AJ294" s="323"/>
    </row>
    <row r="295" spans="1:36" x14ac:dyDescent="0.2">
      <c r="A295" s="307"/>
      <c r="B295" s="265">
        <v>41558</v>
      </c>
      <c r="C295" s="318"/>
      <c r="D295" s="318"/>
      <c r="E295" s="319">
        <v>9.7699585921667845E-2</v>
      </c>
      <c r="F295" s="319">
        <v>9.7699585921667845E-2</v>
      </c>
      <c r="G295" s="318"/>
      <c r="H295" s="318"/>
      <c r="I295" s="319">
        <v>6.8699238651986549E-3</v>
      </c>
      <c r="J295" s="319">
        <v>6.8699238651986549E-3</v>
      </c>
      <c r="K295" s="319">
        <v>9.1626434852198582E-2</v>
      </c>
      <c r="L295" s="319">
        <v>9.1626434852198582E-2</v>
      </c>
      <c r="M295" s="318"/>
      <c r="N295" s="318"/>
      <c r="O295" s="320">
        <v>5.4338468059179591E-3</v>
      </c>
      <c r="P295" s="319">
        <v>5.4338468059179591E-3</v>
      </c>
      <c r="Q295" s="318"/>
      <c r="R295" s="318"/>
      <c r="S295" s="319">
        <v>9.1962521806439703E-5</v>
      </c>
      <c r="T295" s="319">
        <v>9.1962521806439703E-5</v>
      </c>
      <c r="U295" s="319">
        <v>5.0766719632672893E-3</v>
      </c>
      <c r="V295" s="319">
        <v>5.0766719632672893E-3</v>
      </c>
      <c r="W295" s="318"/>
      <c r="X295" s="318"/>
      <c r="Y295" s="319">
        <v>4.1490615769745297E-3</v>
      </c>
      <c r="Z295" s="319">
        <v>4.1490615769745297E-3</v>
      </c>
      <c r="AA295" s="318"/>
      <c r="AB295" s="318"/>
      <c r="AC295" s="319">
        <v>0</v>
      </c>
      <c r="AD295" s="319">
        <v>0</v>
      </c>
      <c r="AE295" s="321">
        <v>3.8716425358486135E-3</v>
      </c>
      <c r="AF295" s="321">
        <v>3.8716425358486135E-3</v>
      </c>
      <c r="AG295" s="370">
        <v>447</v>
      </c>
      <c r="AH295" s="370">
        <v>65</v>
      </c>
      <c r="AI295" s="321" t="str">
        <f>IF(K295&gt;'1d. STPIS MED Threshold'!$C$8,"Yes","NO")</f>
        <v>NO</v>
      </c>
      <c r="AJ295" s="323"/>
    </row>
    <row r="296" spans="1:36" x14ac:dyDescent="0.2">
      <c r="A296" s="307"/>
      <c r="B296" s="265">
        <v>41559</v>
      </c>
      <c r="C296" s="318"/>
      <c r="D296" s="318"/>
      <c r="E296" s="319">
        <v>2.588069941323726E-2</v>
      </c>
      <c r="F296" s="319">
        <v>2.588069941323726E-2</v>
      </c>
      <c r="G296" s="318"/>
      <c r="H296" s="318"/>
      <c r="I296" s="319">
        <v>0</v>
      </c>
      <c r="J296" s="319">
        <v>0</v>
      </c>
      <c r="K296" s="319">
        <v>2.4150236106851772E-2</v>
      </c>
      <c r="L296" s="319">
        <v>2.4150236106851772E-2</v>
      </c>
      <c r="M296" s="318"/>
      <c r="N296" s="318"/>
      <c r="O296" s="320">
        <v>3.0106359024622843E-4</v>
      </c>
      <c r="P296" s="319">
        <v>3.0106359024622843E-4</v>
      </c>
      <c r="Q296" s="318"/>
      <c r="R296" s="318"/>
      <c r="S296" s="319">
        <v>0</v>
      </c>
      <c r="T296" s="319">
        <v>0</v>
      </c>
      <c r="U296" s="319">
        <v>2.8093355096516837E-4</v>
      </c>
      <c r="V296" s="319">
        <v>2.8093355096516837E-4</v>
      </c>
      <c r="W296" s="318"/>
      <c r="X296" s="318"/>
      <c r="Y296" s="319">
        <v>0</v>
      </c>
      <c r="Z296" s="319">
        <v>0</v>
      </c>
      <c r="AA296" s="318"/>
      <c r="AB296" s="318"/>
      <c r="AC296" s="319">
        <v>0</v>
      </c>
      <c r="AD296" s="319">
        <v>0</v>
      </c>
      <c r="AE296" s="321">
        <v>0</v>
      </c>
      <c r="AF296" s="321">
        <v>0</v>
      </c>
      <c r="AG296" s="370">
        <v>208</v>
      </c>
      <c r="AH296" s="370">
        <v>18</v>
      </c>
      <c r="AI296" s="321" t="str">
        <f>IF(K296&gt;'1d. STPIS MED Threshold'!$C$8,"Yes","NO")</f>
        <v>NO</v>
      </c>
      <c r="AJ296" s="323"/>
    </row>
    <row r="297" spans="1:36" x14ac:dyDescent="0.2">
      <c r="A297" s="307"/>
      <c r="B297" s="265">
        <v>41560</v>
      </c>
      <c r="C297" s="318"/>
      <c r="D297" s="318"/>
      <c r="E297" s="319">
        <v>0.37190640488615745</v>
      </c>
      <c r="F297" s="319">
        <v>0.37190640488615745</v>
      </c>
      <c r="G297" s="318"/>
      <c r="H297" s="318"/>
      <c r="I297" s="319">
        <v>1.5485363402151184E-2</v>
      </c>
      <c r="J297" s="319">
        <v>1.5485363402151184E-2</v>
      </c>
      <c r="K297" s="319">
        <v>0.34807499584794921</v>
      </c>
      <c r="L297" s="319">
        <v>0.34807499584794921</v>
      </c>
      <c r="M297" s="318"/>
      <c r="N297" s="318"/>
      <c r="O297" s="320">
        <v>4.219062504139128E-3</v>
      </c>
      <c r="P297" s="319">
        <v>4.219062504139128E-3</v>
      </c>
      <c r="Q297" s="318"/>
      <c r="R297" s="318"/>
      <c r="S297" s="319">
        <v>1.6174312880529594E-4</v>
      </c>
      <c r="T297" s="319">
        <v>1.6174312880529594E-4</v>
      </c>
      <c r="U297" s="319">
        <v>3.9477776292909999E-3</v>
      </c>
      <c r="V297" s="319">
        <v>3.9477776292909999E-3</v>
      </c>
      <c r="W297" s="318"/>
      <c r="X297" s="318"/>
      <c r="Y297" s="319">
        <v>0</v>
      </c>
      <c r="Z297" s="319">
        <v>0</v>
      </c>
      <c r="AA297" s="318"/>
      <c r="AB297" s="318"/>
      <c r="AC297" s="319">
        <v>8.295111891585891E-3</v>
      </c>
      <c r="AD297" s="319">
        <v>8.295111891585891E-3</v>
      </c>
      <c r="AE297" s="321">
        <v>5.546367399719283E-4</v>
      </c>
      <c r="AF297" s="321">
        <v>5.546367399719283E-4</v>
      </c>
      <c r="AG297" s="370">
        <v>377</v>
      </c>
      <c r="AH297" s="370">
        <v>154</v>
      </c>
      <c r="AI297" s="321" t="str">
        <f>IF(K297&gt;'1d. STPIS MED Threshold'!$C$8,"Yes","NO")</f>
        <v>NO</v>
      </c>
      <c r="AJ297" s="323"/>
    </row>
    <row r="298" spans="1:36" x14ac:dyDescent="0.2">
      <c r="A298" s="307"/>
      <c r="B298" s="265">
        <v>41561</v>
      </c>
      <c r="C298" s="318"/>
      <c r="D298" s="318"/>
      <c r="E298" s="319">
        <v>7.3814623372494989E-2</v>
      </c>
      <c r="F298" s="319">
        <v>7.3814623372494989E-2</v>
      </c>
      <c r="G298" s="318"/>
      <c r="H298" s="318"/>
      <c r="I298" s="319">
        <v>7.7066742146793439E-3</v>
      </c>
      <c r="J298" s="319">
        <v>7.7066742146793439E-3</v>
      </c>
      <c r="K298" s="319">
        <v>6.9394442199976675E-2</v>
      </c>
      <c r="L298" s="319">
        <v>6.9394442199976675E-2</v>
      </c>
      <c r="M298" s="318"/>
      <c r="N298" s="318"/>
      <c r="O298" s="320">
        <v>4.1556841812474338E-4</v>
      </c>
      <c r="P298" s="319">
        <v>4.1556841812474338E-4</v>
      </c>
      <c r="Q298" s="318"/>
      <c r="R298" s="318"/>
      <c r="S298" s="319">
        <v>4.6212322515798834E-5</v>
      </c>
      <c r="T298" s="319">
        <v>4.6212322515798834E-5</v>
      </c>
      <c r="U298" s="319">
        <v>3.9087213151225026E-4</v>
      </c>
      <c r="V298" s="319">
        <v>3.9087213151225026E-4</v>
      </c>
      <c r="W298" s="318"/>
      <c r="X298" s="318"/>
      <c r="Y298" s="319">
        <v>0</v>
      </c>
      <c r="Z298" s="319">
        <v>0</v>
      </c>
      <c r="AA298" s="318"/>
      <c r="AB298" s="318"/>
      <c r="AC298" s="319">
        <v>7.8838222211952816E-2</v>
      </c>
      <c r="AD298" s="319">
        <v>7.8838222211952816E-2</v>
      </c>
      <c r="AE298" s="321">
        <v>5.2713664534379369E-3</v>
      </c>
      <c r="AF298" s="321">
        <v>5.2713664534379369E-3</v>
      </c>
      <c r="AG298" s="370">
        <v>465</v>
      </c>
      <c r="AH298" s="370">
        <v>73</v>
      </c>
      <c r="AI298" s="321" t="str">
        <f>IF(K298&gt;'1d. STPIS MED Threshold'!$C$8,"Yes","NO")</f>
        <v>NO</v>
      </c>
      <c r="AJ298" s="323"/>
    </row>
    <row r="299" spans="1:36" x14ac:dyDescent="0.2">
      <c r="A299" s="307"/>
      <c r="B299" s="265">
        <v>41562</v>
      </c>
      <c r="C299" s="318"/>
      <c r="D299" s="318"/>
      <c r="E299" s="319">
        <v>0.40160792411157759</v>
      </c>
      <c r="F299" s="319">
        <v>0.40160792411157759</v>
      </c>
      <c r="G299" s="318"/>
      <c r="H299" s="318"/>
      <c r="I299" s="319">
        <v>4.4947059163325906E-2</v>
      </c>
      <c r="J299" s="319">
        <v>4.4947059163325906E-2</v>
      </c>
      <c r="K299" s="319">
        <v>0.37776047973760579</v>
      </c>
      <c r="L299" s="319">
        <v>0.37776047973760579</v>
      </c>
      <c r="M299" s="318"/>
      <c r="N299" s="318"/>
      <c r="O299" s="320">
        <v>5.6976582471291014E-3</v>
      </c>
      <c r="P299" s="319">
        <v>5.6976582471291014E-3</v>
      </c>
      <c r="Q299" s="318"/>
      <c r="R299" s="318"/>
      <c r="S299" s="319">
        <v>4.9285441963099459E-4</v>
      </c>
      <c r="T299" s="319">
        <v>4.9285441963099459E-4</v>
      </c>
      <c r="U299" s="319">
        <v>5.3496490261799364E-3</v>
      </c>
      <c r="V299" s="319">
        <v>5.3496490261799364E-3</v>
      </c>
      <c r="W299" s="318"/>
      <c r="X299" s="318"/>
      <c r="Y299" s="319">
        <v>0</v>
      </c>
      <c r="Z299" s="319">
        <v>0</v>
      </c>
      <c r="AA299" s="318"/>
      <c r="AB299" s="318"/>
      <c r="AC299" s="319">
        <v>0</v>
      </c>
      <c r="AD299" s="319">
        <v>0</v>
      </c>
      <c r="AE299" s="321">
        <v>0</v>
      </c>
      <c r="AF299" s="321">
        <v>0</v>
      </c>
      <c r="AG299" s="370">
        <v>758</v>
      </c>
      <c r="AH299" s="370">
        <v>196</v>
      </c>
      <c r="AI299" s="321" t="str">
        <f>IF(K299&gt;'1d. STPIS MED Threshold'!$C$8,"Yes","NO")</f>
        <v>NO</v>
      </c>
      <c r="AJ299" s="323"/>
    </row>
    <row r="300" spans="1:36" x14ac:dyDescent="0.2">
      <c r="A300" s="307"/>
      <c r="B300" s="265">
        <v>41563</v>
      </c>
      <c r="C300" s="318"/>
      <c r="D300" s="318"/>
      <c r="E300" s="319">
        <v>0.16982251668896275</v>
      </c>
      <c r="F300" s="319">
        <v>0.16982251668896275</v>
      </c>
      <c r="G300" s="318"/>
      <c r="H300" s="318"/>
      <c r="I300" s="319">
        <v>1.0098935961274072E-2</v>
      </c>
      <c r="J300" s="319">
        <v>1.0098935961274072E-2</v>
      </c>
      <c r="K300" s="319">
        <v>0.15914290594117914</v>
      </c>
      <c r="L300" s="319">
        <v>0.15914290594117914</v>
      </c>
      <c r="M300" s="318"/>
      <c r="N300" s="318"/>
      <c r="O300" s="320">
        <v>6.0298811904793441E-3</v>
      </c>
      <c r="P300" s="319">
        <v>6.0298811904793441E-3</v>
      </c>
      <c r="Q300" s="318"/>
      <c r="R300" s="318"/>
      <c r="S300" s="319">
        <v>9.2424645031597669E-5</v>
      </c>
      <c r="T300" s="319">
        <v>9.2424645031597669E-5</v>
      </c>
      <c r="U300" s="319">
        <v>5.6328845513583577E-3</v>
      </c>
      <c r="V300" s="319">
        <v>5.6328845513583577E-3</v>
      </c>
      <c r="W300" s="318"/>
      <c r="X300" s="318"/>
      <c r="Y300" s="319">
        <v>2.057974277805004E-3</v>
      </c>
      <c r="Z300" s="319">
        <v>2.057974277805004E-3</v>
      </c>
      <c r="AA300" s="318"/>
      <c r="AB300" s="318"/>
      <c r="AC300" s="319">
        <v>0</v>
      </c>
      <c r="AD300" s="319">
        <v>0</v>
      </c>
      <c r="AE300" s="321">
        <v>1.9203717765601861E-3</v>
      </c>
      <c r="AF300" s="321">
        <v>1.9203717765601861E-3</v>
      </c>
      <c r="AG300" s="370">
        <v>626</v>
      </c>
      <c r="AH300" s="370">
        <v>44</v>
      </c>
      <c r="AI300" s="321" t="str">
        <f>IF(K300&gt;'1d. STPIS MED Threshold'!$C$8,"Yes","NO")</f>
        <v>NO</v>
      </c>
      <c r="AJ300" s="323"/>
    </row>
    <row r="301" spans="1:36" x14ac:dyDescent="0.2">
      <c r="A301" s="307"/>
      <c r="B301" s="265">
        <v>41564</v>
      </c>
      <c r="C301" s="318"/>
      <c r="D301" s="318"/>
      <c r="E301" s="319">
        <v>2.3721969685028941</v>
      </c>
      <c r="F301" s="319">
        <v>2.3721969685028941</v>
      </c>
      <c r="G301" s="318"/>
      <c r="H301" s="318"/>
      <c r="I301" s="319">
        <v>0.55017001975576785</v>
      </c>
      <c r="J301" s="319">
        <v>0.55017001975576785</v>
      </c>
      <c r="K301" s="319">
        <v>2.2503706326798456</v>
      </c>
      <c r="L301" s="319">
        <v>2.2503706326798456</v>
      </c>
      <c r="M301" s="318"/>
      <c r="N301" s="318"/>
      <c r="O301" s="320">
        <v>2.3615610802792088E-2</v>
      </c>
      <c r="P301" s="319">
        <v>2.3615610802792088E-2</v>
      </c>
      <c r="Q301" s="318"/>
      <c r="R301" s="318"/>
      <c r="S301" s="319">
        <v>3.2348625761059189E-3</v>
      </c>
      <c r="T301" s="319">
        <v>3.2348625761059189E-3</v>
      </c>
      <c r="U301" s="319">
        <v>2.2252891179190153E-2</v>
      </c>
      <c r="V301" s="319">
        <v>2.2252891179190153E-2</v>
      </c>
      <c r="W301" s="318"/>
      <c r="X301" s="318"/>
      <c r="Y301" s="319">
        <v>4.7351620551265581E-3</v>
      </c>
      <c r="Z301" s="319">
        <v>4.7351620551265581E-3</v>
      </c>
      <c r="AA301" s="318"/>
      <c r="AB301" s="318"/>
      <c r="AC301" s="319">
        <v>8.295111891585891E-3</v>
      </c>
      <c r="AD301" s="319">
        <v>8.295111891585891E-3</v>
      </c>
      <c r="AE301" s="321">
        <v>4.9731912701104098E-3</v>
      </c>
      <c r="AF301" s="321">
        <v>4.9731912701104098E-3</v>
      </c>
      <c r="AG301" s="370">
        <v>3426</v>
      </c>
      <c r="AH301" s="370">
        <v>777</v>
      </c>
      <c r="AI301" s="321" t="str">
        <f>IF(K301&gt;'1d. STPIS MED Threshold'!$C$8,"Yes","NO")</f>
        <v>NO</v>
      </c>
      <c r="AJ301" s="323"/>
    </row>
    <row r="302" spans="1:36" x14ac:dyDescent="0.2">
      <c r="A302" s="307"/>
      <c r="B302" s="265">
        <v>41565</v>
      </c>
      <c r="C302" s="318"/>
      <c r="D302" s="318"/>
      <c r="E302" s="319">
        <v>0.24675003874223497</v>
      </c>
      <c r="F302" s="319">
        <v>0.24675003874223497</v>
      </c>
      <c r="G302" s="318"/>
      <c r="H302" s="318"/>
      <c r="I302" s="319">
        <v>2.5928971660293216E-3</v>
      </c>
      <c r="J302" s="319">
        <v>2.5928971660293216E-3</v>
      </c>
      <c r="K302" s="319">
        <v>0.23042493995941415</v>
      </c>
      <c r="L302" s="319">
        <v>0.23042493995941415</v>
      </c>
      <c r="M302" s="318"/>
      <c r="N302" s="318"/>
      <c r="O302" s="320">
        <v>5.6106206704724564E-3</v>
      </c>
      <c r="P302" s="319">
        <v>5.6106206704724564E-3</v>
      </c>
      <c r="Q302" s="318"/>
      <c r="R302" s="318"/>
      <c r="S302" s="319">
        <v>2.3106161257899417E-5</v>
      </c>
      <c r="T302" s="319">
        <v>2.3106161257899417E-5</v>
      </c>
      <c r="U302" s="319">
        <v>5.2370222341354966E-3</v>
      </c>
      <c r="V302" s="319">
        <v>5.2370222341354966E-3</v>
      </c>
      <c r="W302" s="318"/>
      <c r="X302" s="318"/>
      <c r="Y302" s="319">
        <v>0</v>
      </c>
      <c r="Z302" s="319">
        <v>0</v>
      </c>
      <c r="AA302" s="318"/>
      <c r="AB302" s="318"/>
      <c r="AC302" s="319">
        <v>0</v>
      </c>
      <c r="AD302" s="319">
        <v>0</v>
      </c>
      <c r="AE302" s="321">
        <v>0</v>
      </c>
      <c r="AF302" s="321">
        <v>0</v>
      </c>
      <c r="AG302" s="370">
        <v>1200</v>
      </c>
      <c r="AH302" s="370">
        <v>490</v>
      </c>
      <c r="AI302" s="321" t="str">
        <f>IF(K302&gt;'1d. STPIS MED Threshold'!$C$8,"Yes","NO")</f>
        <v>NO</v>
      </c>
      <c r="AJ302" s="323"/>
    </row>
    <row r="303" spans="1:36" x14ac:dyDescent="0.2">
      <c r="A303" s="307"/>
      <c r="B303" s="265">
        <v>41566</v>
      </c>
      <c r="C303" s="318"/>
      <c r="D303" s="318"/>
      <c r="E303" s="319">
        <v>1.4888442231022927E-3</v>
      </c>
      <c r="F303" s="319">
        <v>1.4888442231022927E-3</v>
      </c>
      <c r="G303" s="318"/>
      <c r="H303" s="318"/>
      <c r="I303" s="319">
        <v>5.4842473745624273E-3</v>
      </c>
      <c r="J303" s="319">
        <v>5.4842473745624273E-3</v>
      </c>
      <c r="K303" s="319">
        <v>1.7559891884459436E-3</v>
      </c>
      <c r="L303" s="319">
        <v>1.7559891884459436E-3</v>
      </c>
      <c r="M303" s="318"/>
      <c r="N303" s="318"/>
      <c r="O303" s="320">
        <v>9.9339064093564151E-6</v>
      </c>
      <c r="P303" s="319">
        <v>9.9339064093564151E-6</v>
      </c>
      <c r="Q303" s="318"/>
      <c r="R303" s="318"/>
      <c r="S303" s="319">
        <v>2.3106161257899417E-5</v>
      </c>
      <c r="T303" s="319">
        <v>2.3106161257899417E-5</v>
      </c>
      <c r="U303" s="319">
        <v>1.0814643954884394E-5</v>
      </c>
      <c r="V303" s="319">
        <v>1.0814643954884394E-5</v>
      </c>
      <c r="W303" s="318"/>
      <c r="X303" s="318"/>
      <c r="Y303" s="319">
        <v>1.57949111908767E-3</v>
      </c>
      <c r="Z303" s="319">
        <v>1.57949111908767E-3</v>
      </c>
      <c r="AA303" s="318"/>
      <c r="AB303" s="318"/>
      <c r="AC303" s="319">
        <v>0</v>
      </c>
      <c r="AD303" s="319">
        <v>0</v>
      </c>
      <c r="AE303" s="321">
        <v>1.4738814761371018E-3</v>
      </c>
      <c r="AF303" s="321">
        <v>1.4738814761371018E-3</v>
      </c>
      <c r="AG303" s="370">
        <v>241</v>
      </c>
      <c r="AH303" s="370">
        <v>72</v>
      </c>
      <c r="AI303" s="321" t="str">
        <f>IF(K303&gt;'1d. STPIS MED Threshold'!$C$8,"Yes","NO")</f>
        <v>NO</v>
      </c>
      <c r="AJ303" s="323"/>
    </row>
    <row r="304" spans="1:36" x14ac:dyDescent="0.2">
      <c r="A304" s="307"/>
      <c r="B304" s="265">
        <v>41567</v>
      </c>
      <c r="C304" s="318"/>
      <c r="D304" s="318"/>
      <c r="E304" s="319">
        <v>0.29061506526576514</v>
      </c>
      <c r="F304" s="319">
        <v>0.29061506526576514</v>
      </c>
      <c r="G304" s="318"/>
      <c r="H304" s="318"/>
      <c r="I304" s="319">
        <v>7.4410180574650221E-3</v>
      </c>
      <c r="J304" s="319">
        <v>7.4410180574650221E-3</v>
      </c>
      <c r="K304" s="319">
        <v>0.27168117595348468</v>
      </c>
      <c r="L304" s="319">
        <v>0.27168117595348468</v>
      </c>
      <c r="M304" s="318"/>
      <c r="N304" s="318"/>
      <c r="O304" s="320">
        <v>3.6350812593544286E-3</v>
      </c>
      <c r="P304" s="319">
        <v>3.6350812593544286E-3</v>
      </c>
      <c r="Q304" s="318"/>
      <c r="R304" s="318"/>
      <c r="S304" s="319">
        <v>9.9125431796388505E-5</v>
      </c>
      <c r="T304" s="319">
        <v>9.9125431796388505E-5</v>
      </c>
      <c r="U304" s="319">
        <v>3.3986563577360625E-3</v>
      </c>
      <c r="V304" s="319">
        <v>3.3986563577360625E-3</v>
      </c>
      <c r="W304" s="318"/>
      <c r="X304" s="318"/>
      <c r="Y304" s="319">
        <v>2.6192399899336413E-3</v>
      </c>
      <c r="Z304" s="319">
        <v>2.6192399899336413E-3</v>
      </c>
      <c r="AA304" s="318"/>
      <c r="AB304" s="318"/>
      <c r="AC304" s="319">
        <v>0</v>
      </c>
      <c r="AD304" s="319">
        <v>0</v>
      </c>
      <c r="AE304" s="321">
        <v>2.4441095338038734E-3</v>
      </c>
      <c r="AF304" s="321">
        <v>2.4441095338038734E-3</v>
      </c>
      <c r="AG304" s="370">
        <v>578</v>
      </c>
      <c r="AH304" s="370">
        <v>54</v>
      </c>
      <c r="AI304" s="321" t="str">
        <f>IF(K304&gt;'1d. STPIS MED Threshold'!$C$8,"Yes","NO")</f>
        <v>NO</v>
      </c>
      <c r="AJ304" s="323"/>
    </row>
    <row r="305" spans="1:36" x14ac:dyDescent="0.2">
      <c r="A305" s="307"/>
      <c r="B305" s="265">
        <v>41568</v>
      </c>
      <c r="C305" s="318"/>
      <c r="D305" s="318"/>
      <c r="E305" s="319">
        <v>3.246487801162929E-2</v>
      </c>
      <c r="F305" s="319">
        <v>3.246487801162929E-2</v>
      </c>
      <c r="G305" s="318"/>
      <c r="H305" s="318"/>
      <c r="I305" s="319">
        <v>0.29315672447058005</v>
      </c>
      <c r="J305" s="319">
        <v>0.29315672447058005</v>
      </c>
      <c r="K305" s="319">
        <v>4.9895538109646587E-2</v>
      </c>
      <c r="L305" s="319">
        <v>4.9895538109646587E-2</v>
      </c>
      <c r="M305" s="318"/>
      <c r="N305" s="318"/>
      <c r="O305" s="320">
        <v>3.4603107325924845E-4</v>
      </c>
      <c r="P305" s="319">
        <v>3.4603107325924845E-4</v>
      </c>
      <c r="Q305" s="318"/>
      <c r="R305" s="318"/>
      <c r="S305" s="319">
        <v>1.3632635142160658E-3</v>
      </c>
      <c r="T305" s="319">
        <v>1.3632635142160658E-3</v>
      </c>
      <c r="U305" s="319">
        <v>4.1404636855843112E-4</v>
      </c>
      <c r="V305" s="319">
        <v>4.1404636855843112E-4</v>
      </c>
      <c r="W305" s="318"/>
      <c r="X305" s="318"/>
      <c r="Y305" s="319">
        <v>1.000344375422191E-2</v>
      </c>
      <c r="Z305" s="319">
        <v>1.000344375422191E-2</v>
      </c>
      <c r="AA305" s="318"/>
      <c r="AB305" s="318"/>
      <c r="AC305" s="319">
        <v>0</v>
      </c>
      <c r="AD305" s="319">
        <v>0</v>
      </c>
      <c r="AE305" s="321">
        <v>9.3345826822016451E-3</v>
      </c>
      <c r="AF305" s="321">
        <v>9.3345826822016451E-3</v>
      </c>
      <c r="AG305" s="370">
        <v>545</v>
      </c>
      <c r="AH305" s="370">
        <v>93</v>
      </c>
      <c r="AI305" s="321" t="str">
        <f>IF(K305&gt;'1d. STPIS MED Threshold'!$C$8,"Yes","NO")</f>
        <v>NO</v>
      </c>
      <c r="AJ305" s="323"/>
    </row>
    <row r="306" spans="1:36" x14ac:dyDescent="0.2">
      <c r="A306" s="307"/>
      <c r="B306" s="265">
        <v>41569</v>
      </c>
      <c r="C306" s="318"/>
      <c r="D306" s="318"/>
      <c r="E306" s="319">
        <v>0.33798183701108625</v>
      </c>
      <c r="F306" s="319">
        <v>0.33798183701108625</v>
      </c>
      <c r="G306" s="318"/>
      <c r="H306" s="318"/>
      <c r="I306" s="319">
        <v>0</v>
      </c>
      <c r="J306" s="319">
        <v>0</v>
      </c>
      <c r="K306" s="319">
        <v>0.31538332999881813</v>
      </c>
      <c r="L306" s="319">
        <v>0.31538332999881813</v>
      </c>
      <c r="M306" s="318"/>
      <c r="N306" s="318"/>
      <c r="O306" s="320">
        <v>3.4197472814209459E-3</v>
      </c>
      <c r="P306" s="319">
        <v>3.4197472814209459E-3</v>
      </c>
      <c r="Q306" s="318"/>
      <c r="R306" s="318"/>
      <c r="S306" s="319">
        <v>0</v>
      </c>
      <c r="T306" s="319">
        <v>0</v>
      </c>
      <c r="U306" s="319">
        <v>3.1910924412591026E-3</v>
      </c>
      <c r="V306" s="319">
        <v>3.1910924412591026E-3</v>
      </c>
      <c r="W306" s="318"/>
      <c r="X306" s="318"/>
      <c r="Y306" s="319">
        <v>2.7119564497543013E-3</v>
      </c>
      <c r="Z306" s="319">
        <v>2.7119564497543013E-3</v>
      </c>
      <c r="AA306" s="318"/>
      <c r="AB306" s="318"/>
      <c r="AC306" s="319">
        <v>0</v>
      </c>
      <c r="AD306" s="319">
        <v>0</v>
      </c>
      <c r="AE306" s="321">
        <v>2.5306266854429483E-3</v>
      </c>
      <c r="AF306" s="321">
        <v>2.5306266854429483E-3</v>
      </c>
      <c r="AG306" s="370">
        <v>811</v>
      </c>
      <c r="AH306" s="370">
        <v>120</v>
      </c>
      <c r="AI306" s="321" t="str">
        <f>IF(K306&gt;'1d. STPIS MED Threshold'!$C$8,"Yes","NO")</f>
        <v>NO</v>
      </c>
      <c r="AJ306" s="323"/>
    </row>
    <row r="307" spans="1:36" x14ac:dyDescent="0.2">
      <c r="A307" s="307"/>
      <c r="B307" s="265">
        <v>41570</v>
      </c>
      <c r="C307" s="318"/>
      <c r="D307" s="318"/>
      <c r="E307" s="319">
        <v>5.824261149154291E-2</v>
      </c>
      <c r="F307" s="319">
        <v>5.824261149154291E-2</v>
      </c>
      <c r="G307" s="318"/>
      <c r="H307" s="318"/>
      <c r="I307" s="319">
        <v>6.9268412722252384E-3</v>
      </c>
      <c r="J307" s="319">
        <v>6.9268412722252384E-3</v>
      </c>
      <c r="K307" s="319">
        <v>5.4811480980517399E-2</v>
      </c>
      <c r="L307" s="319">
        <v>5.4811480980517399E-2</v>
      </c>
      <c r="M307" s="318"/>
      <c r="N307" s="318"/>
      <c r="O307" s="320">
        <v>2.8341434985893854E-4</v>
      </c>
      <c r="P307" s="319">
        <v>2.8341434985893854E-4</v>
      </c>
      <c r="Q307" s="318"/>
      <c r="R307" s="318"/>
      <c r="S307" s="319">
        <v>2.3106161257899417E-5</v>
      </c>
      <c r="T307" s="319">
        <v>2.3106161257899417E-5</v>
      </c>
      <c r="U307" s="319">
        <v>2.6600934230742789E-4</v>
      </c>
      <c r="V307" s="319">
        <v>2.6600934230742789E-4</v>
      </c>
      <c r="W307" s="318"/>
      <c r="X307" s="318"/>
      <c r="Y307" s="319">
        <v>0</v>
      </c>
      <c r="Z307" s="319">
        <v>0</v>
      </c>
      <c r="AA307" s="318"/>
      <c r="AB307" s="318"/>
      <c r="AC307" s="319">
        <v>0</v>
      </c>
      <c r="AD307" s="319">
        <v>0</v>
      </c>
      <c r="AE307" s="321">
        <v>0</v>
      </c>
      <c r="AF307" s="321">
        <v>0</v>
      </c>
      <c r="AG307" s="370">
        <v>731</v>
      </c>
      <c r="AH307" s="370">
        <v>154</v>
      </c>
      <c r="AI307" s="321" t="str">
        <f>IF(K307&gt;'1d. STPIS MED Threshold'!$C$8,"Yes","NO")</f>
        <v>NO</v>
      </c>
      <c r="AJ307" s="323"/>
    </row>
    <row r="308" spans="1:36" x14ac:dyDescent="0.2">
      <c r="A308" s="307"/>
      <c r="B308" s="265">
        <v>41571</v>
      </c>
      <c r="C308" s="318"/>
      <c r="D308" s="318"/>
      <c r="E308" s="319">
        <v>0.89494012685598479</v>
      </c>
      <c r="F308" s="319">
        <v>0.89494012685598479</v>
      </c>
      <c r="G308" s="318"/>
      <c r="H308" s="318"/>
      <c r="I308" s="319">
        <v>0</v>
      </c>
      <c r="J308" s="319">
        <v>0</v>
      </c>
      <c r="K308" s="319">
        <v>0.83510167248468758</v>
      </c>
      <c r="L308" s="319">
        <v>0.83510167248468758</v>
      </c>
      <c r="M308" s="318"/>
      <c r="N308" s="318"/>
      <c r="O308" s="320">
        <v>8.4091511145842988E-3</v>
      </c>
      <c r="P308" s="319">
        <v>8.4091511145842988E-3</v>
      </c>
      <c r="Q308" s="318"/>
      <c r="R308" s="318"/>
      <c r="S308" s="319">
        <v>0</v>
      </c>
      <c r="T308" s="319">
        <v>0</v>
      </c>
      <c r="U308" s="319">
        <v>7.8468893607850192E-3</v>
      </c>
      <c r="V308" s="319">
        <v>7.8468893607850192E-3</v>
      </c>
      <c r="W308" s="318"/>
      <c r="X308" s="318"/>
      <c r="Y308" s="319">
        <v>0</v>
      </c>
      <c r="Z308" s="319">
        <v>0</v>
      </c>
      <c r="AA308" s="318"/>
      <c r="AB308" s="318"/>
      <c r="AC308" s="319">
        <v>0</v>
      </c>
      <c r="AD308" s="319">
        <v>0</v>
      </c>
      <c r="AE308" s="321">
        <v>0</v>
      </c>
      <c r="AF308" s="321">
        <v>0</v>
      </c>
      <c r="AG308" s="370">
        <v>1247</v>
      </c>
      <c r="AH308" s="370">
        <v>128</v>
      </c>
      <c r="AI308" s="321" t="str">
        <f>IF(K308&gt;'1d. STPIS MED Threshold'!$C$8,"Yes","NO")</f>
        <v>NO</v>
      </c>
      <c r="AJ308" s="323"/>
    </row>
    <row r="309" spans="1:36" x14ac:dyDescent="0.2">
      <c r="A309" s="307"/>
      <c r="B309" s="265">
        <v>41572</v>
      </c>
      <c r="C309" s="318"/>
      <c r="D309" s="318"/>
      <c r="E309" s="319">
        <v>9.5621271308229255E-2</v>
      </c>
      <c r="F309" s="319">
        <v>9.5621271308229255E-2</v>
      </c>
      <c r="G309" s="318"/>
      <c r="H309" s="318"/>
      <c r="I309" s="319">
        <v>1.6802037963422947E-3</v>
      </c>
      <c r="J309" s="319">
        <v>1.6802037963422947E-3</v>
      </c>
      <c r="K309" s="319">
        <v>8.9340082083147615E-2</v>
      </c>
      <c r="L309" s="319">
        <v>8.9340082083147615E-2</v>
      </c>
      <c r="M309" s="318"/>
      <c r="N309" s="318"/>
      <c r="O309" s="320">
        <v>5.2216585650141064E-3</v>
      </c>
      <c r="P309" s="319">
        <v>5.2216585650141064E-3</v>
      </c>
      <c r="Q309" s="318"/>
      <c r="R309" s="318"/>
      <c r="S309" s="319">
        <v>2.3106161257899417E-5</v>
      </c>
      <c r="T309" s="319">
        <v>2.3106161257899417E-5</v>
      </c>
      <c r="U309" s="319">
        <v>4.8740673335182123E-3</v>
      </c>
      <c r="V309" s="319">
        <v>4.8740673335182123E-3</v>
      </c>
      <c r="W309" s="318"/>
      <c r="X309" s="318"/>
      <c r="Y309" s="319">
        <v>0</v>
      </c>
      <c r="Z309" s="319">
        <v>0</v>
      </c>
      <c r="AA309" s="318"/>
      <c r="AB309" s="318"/>
      <c r="AC309" s="319">
        <v>0</v>
      </c>
      <c r="AD309" s="319">
        <v>0</v>
      </c>
      <c r="AE309" s="321">
        <v>0</v>
      </c>
      <c r="AF309" s="321">
        <v>0</v>
      </c>
      <c r="AG309" s="370">
        <v>594</v>
      </c>
      <c r="AH309" s="370">
        <v>108</v>
      </c>
      <c r="AI309" s="321" t="str">
        <f>IF(K309&gt;'1d. STPIS MED Threshold'!$C$8,"Yes","NO")</f>
        <v>NO</v>
      </c>
      <c r="AJ309" s="323"/>
    </row>
    <row r="310" spans="1:36" x14ac:dyDescent="0.2">
      <c r="A310" s="307"/>
      <c r="B310" s="265">
        <v>41573</v>
      </c>
      <c r="C310" s="318"/>
      <c r="D310" s="318"/>
      <c r="E310" s="319">
        <v>7.8325590405170921E-4</v>
      </c>
      <c r="F310" s="319">
        <v>7.8325590405170921E-4</v>
      </c>
      <c r="G310" s="318"/>
      <c r="H310" s="318"/>
      <c r="I310" s="319">
        <v>3.3018681331377013E-3</v>
      </c>
      <c r="J310" s="319">
        <v>3.3018681331377013E-3</v>
      </c>
      <c r="K310" s="319">
        <v>9.5165807803692575E-4</v>
      </c>
      <c r="L310" s="319">
        <v>9.5165807803692575E-4</v>
      </c>
      <c r="M310" s="318"/>
      <c r="N310" s="318"/>
      <c r="O310" s="320">
        <v>8.2451423197658253E-6</v>
      </c>
      <c r="P310" s="319">
        <v>8.2451423197658253E-6</v>
      </c>
      <c r="Q310" s="318"/>
      <c r="R310" s="318"/>
      <c r="S310" s="319">
        <v>6.9318483773698255E-5</v>
      </c>
      <c r="T310" s="319">
        <v>6.9318483773698255E-5</v>
      </c>
      <c r="U310" s="319">
        <v>1.232869410856821E-5</v>
      </c>
      <c r="V310" s="319">
        <v>1.232869410856821E-5</v>
      </c>
      <c r="W310" s="318"/>
      <c r="X310" s="318"/>
      <c r="Y310" s="319">
        <v>0</v>
      </c>
      <c r="Z310" s="319">
        <v>0</v>
      </c>
      <c r="AA310" s="318"/>
      <c r="AB310" s="318"/>
      <c r="AC310" s="319">
        <v>0</v>
      </c>
      <c r="AD310" s="319">
        <v>0</v>
      </c>
      <c r="AE310" s="321">
        <v>0</v>
      </c>
      <c r="AF310" s="321">
        <v>0</v>
      </c>
      <c r="AG310" s="370">
        <v>224</v>
      </c>
      <c r="AH310" s="370">
        <v>64</v>
      </c>
      <c r="AI310" s="321" t="str">
        <f>IF(K310&gt;'1d. STPIS MED Threshold'!$C$8,"Yes","NO")</f>
        <v>NO</v>
      </c>
      <c r="AJ310" s="323"/>
    </row>
    <row r="311" spans="1:36" x14ac:dyDescent="0.2">
      <c r="A311" s="307"/>
      <c r="B311" s="265">
        <v>41574</v>
      </c>
      <c r="C311" s="318"/>
      <c r="D311" s="318"/>
      <c r="E311" s="319">
        <v>7.2026334785891199E-4</v>
      </c>
      <c r="F311" s="319">
        <v>7.2026334785891199E-4</v>
      </c>
      <c r="G311" s="318"/>
      <c r="H311" s="318"/>
      <c r="I311" s="319">
        <v>0</v>
      </c>
      <c r="J311" s="319">
        <v>0</v>
      </c>
      <c r="K311" s="319">
        <v>6.7210432114548713E-4</v>
      </c>
      <c r="L311" s="319">
        <v>6.7210432114548713E-4</v>
      </c>
      <c r="M311" s="318"/>
      <c r="N311" s="318"/>
      <c r="O311" s="320">
        <v>4.9669532046782075E-6</v>
      </c>
      <c r="P311" s="319">
        <v>4.9669532046782075E-6</v>
      </c>
      <c r="Q311" s="318"/>
      <c r="R311" s="318"/>
      <c r="S311" s="319">
        <v>0</v>
      </c>
      <c r="T311" s="319">
        <v>0</v>
      </c>
      <c r="U311" s="319">
        <v>4.6348474092361693E-6</v>
      </c>
      <c r="V311" s="319">
        <v>4.6348474092361693E-6</v>
      </c>
      <c r="W311" s="318"/>
      <c r="X311" s="318"/>
      <c r="Y311" s="319">
        <v>1.5314772381091141E-3</v>
      </c>
      <c r="Z311" s="319">
        <v>1.5314772381091141E-3</v>
      </c>
      <c r="AA311" s="318"/>
      <c r="AB311" s="318"/>
      <c r="AC311" s="319">
        <v>0</v>
      </c>
      <c r="AD311" s="319">
        <v>0</v>
      </c>
      <c r="AE311" s="321">
        <v>1.4290779511811522E-3</v>
      </c>
      <c r="AF311" s="321">
        <v>1.4290779511811522E-3</v>
      </c>
      <c r="AG311" s="370">
        <v>111</v>
      </c>
      <c r="AH311" s="370">
        <v>9</v>
      </c>
      <c r="AI311" s="321" t="str">
        <f>IF(K311&gt;'1d. STPIS MED Threshold'!$C$8,"Yes","NO")</f>
        <v>NO</v>
      </c>
      <c r="AJ311" s="323"/>
    </row>
    <row r="312" spans="1:36" x14ac:dyDescent="0.2">
      <c r="A312" s="307"/>
      <c r="B312" s="265">
        <v>41575</v>
      </c>
      <c r="C312" s="318"/>
      <c r="D312" s="318"/>
      <c r="E312" s="319">
        <v>1.4236941714459795E-2</v>
      </c>
      <c r="F312" s="319">
        <v>1.4236941714459795E-2</v>
      </c>
      <c r="G312" s="318"/>
      <c r="H312" s="318"/>
      <c r="I312" s="319">
        <v>3.9403322665988887E-2</v>
      </c>
      <c r="J312" s="319">
        <v>3.9403322665988887E-2</v>
      </c>
      <c r="K312" s="319">
        <v>1.5919643487537282E-2</v>
      </c>
      <c r="L312" s="319">
        <v>1.5919643487537282E-2</v>
      </c>
      <c r="M312" s="318"/>
      <c r="N312" s="318"/>
      <c r="O312" s="320">
        <v>1.5851203327196385E-4</v>
      </c>
      <c r="P312" s="319">
        <v>1.5851203327196385E-4</v>
      </c>
      <c r="Q312" s="318"/>
      <c r="R312" s="318"/>
      <c r="S312" s="319">
        <v>4.6212322515798834E-5</v>
      </c>
      <c r="T312" s="319">
        <v>4.6212322515798834E-5</v>
      </c>
      <c r="U312" s="319">
        <v>1.5100332859291438E-4</v>
      </c>
      <c r="V312" s="319">
        <v>1.5100332859291438E-4</v>
      </c>
      <c r="W312" s="318"/>
      <c r="X312" s="318"/>
      <c r="Y312" s="319">
        <v>2.821229420257222E-3</v>
      </c>
      <c r="Z312" s="319">
        <v>2.821229420257222E-3</v>
      </c>
      <c r="AA312" s="318"/>
      <c r="AB312" s="318"/>
      <c r="AC312" s="319">
        <v>0</v>
      </c>
      <c r="AD312" s="319">
        <v>0</v>
      </c>
      <c r="AE312" s="321">
        <v>2.6325933284461443E-3</v>
      </c>
      <c r="AF312" s="321">
        <v>2.6325933284461443E-3</v>
      </c>
      <c r="AG312" s="370">
        <v>547</v>
      </c>
      <c r="AH312" s="370">
        <v>65</v>
      </c>
      <c r="AI312" s="321" t="str">
        <f>IF(K312&gt;'1d. STPIS MED Threshold'!$C$8,"Yes","NO")</f>
        <v>NO</v>
      </c>
      <c r="AJ312" s="323"/>
    </row>
    <row r="313" spans="1:36" x14ac:dyDescent="0.2">
      <c r="A313" s="307"/>
      <c r="B313" s="265">
        <v>41576</v>
      </c>
      <c r="C313" s="318"/>
      <c r="D313" s="318"/>
      <c r="E313" s="319">
        <v>7.5529776884462035E-3</v>
      </c>
      <c r="F313" s="319">
        <v>7.5529776884462035E-3</v>
      </c>
      <c r="G313" s="318"/>
      <c r="H313" s="318"/>
      <c r="I313" s="319">
        <v>6.6322354055708948E-3</v>
      </c>
      <c r="J313" s="319">
        <v>6.6322354055708948E-3</v>
      </c>
      <c r="K313" s="319">
        <v>7.4914140224218457E-3</v>
      </c>
      <c r="L313" s="319">
        <v>7.4914140224218457E-3</v>
      </c>
      <c r="M313" s="318"/>
      <c r="N313" s="318"/>
      <c r="O313" s="320">
        <v>2.8874554629862645E-5</v>
      </c>
      <c r="P313" s="319">
        <v>2.8874554629862645E-5</v>
      </c>
      <c r="Q313" s="318"/>
      <c r="R313" s="318"/>
      <c r="S313" s="319">
        <v>9.2424645031597669E-5</v>
      </c>
      <c r="T313" s="319">
        <v>9.2424645031597669E-5</v>
      </c>
      <c r="U313" s="319">
        <v>3.3123709484674496E-5</v>
      </c>
      <c r="V313" s="319">
        <v>3.3123709484674496E-5</v>
      </c>
      <c r="W313" s="318"/>
      <c r="X313" s="318"/>
      <c r="Y313" s="319">
        <v>0</v>
      </c>
      <c r="Z313" s="319">
        <v>0</v>
      </c>
      <c r="AA313" s="318"/>
      <c r="AB313" s="318"/>
      <c r="AC313" s="319">
        <v>0</v>
      </c>
      <c r="AD313" s="319">
        <v>0</v>
      </c>
      <c r="AE313" s="321">
        <v>0</v>
      </c>
      <c r="AF313" s="321">
        <v>0</v>
      </c>
      <c r="AG313" s="370">
        <v>486</v>
      </c>
      <c r="AH313" s="370">
        <v>113</v>
      </c>
      <c r="AI313" s="321" t="str">
        <f>IF(K313&gt;'1d. STPIS MED Threshold'!$C$8,"Yes","NO")</f>
        <v>NO</v>
      </c>
      <c r="AJ313" s="323"/>
    </row>
    <row r="314" spans="1:36" x14ac:dyDescent="0.2">
      <c r="A314" s="307"/>
      <c r="B314" s="265">
        <v>41577</v>
      </c>
      <c r="C314" s="318"/>
      <c r="D314" s="318"/>
      <c r="E314" s="319">
        <v>5.3103789454164952E-3</v>
      </c>
      <c r="F314" s="319">
        <v>5.3103789454164952E-3</v>
      </c>
      <c r="G314" s="318"/>
      <c r="H314" s="318"/>
      <c r="I314" s="319">
        <v>0</v>
      </c>
      <c r="J314" s="319">
        <v>0</v>
      </c>
      <c r="K314" s="319">
        <v>4.9553106467852314E-3</v>
      </c>
      <c r="L314" s="319">
        <v>4.9553106467852314E-3</v>
      </c>
      <c r="M314" s="318"/>
      <c r="N314" s="318"/>
      <c r="O314" s="320">
        <v>3.0132849441714459E-5</v>
      </c>
      <c r="P314" s="319">
        <v>3.0132849441714459E-5</v>
      </c>
      <c r="Q314" s="318"/>
      <c r="R314" s="318"/>
      <c r="S314" s="319">
        <v>0</v>
      </c>
      <c r="T314" s="319">
        <v>0</v>
      </c>
      <c r="U314" s="319">
        <v>2.8118074282699428E-5</v>
      </c>
      <c r="V314" s="319">
        <v>2.8118074282699428E-5</v>
      </c>
      <c r="W314" s="318"/>
      <c r="X314" s="318"/>
      <c r="Y314" s="319">
        <v>0</v>
      </c>
      <c r="Z314" s="319">
        <v>0</v>
      </c>
      <c r="AA314" s="318"/>
      <c r="AB314" s="318"/>
      <c r="AC314" s="319">
        <v>0</v>
      </c>
      <c r="AD314" s="319">
        <v>0</v>
      </c>
      <c r="AE314" s="321">
        <v>0</v>
      </c>
      <c r="AF314" s="321">
        <v>0</v>
      </c>
      <c r="AG314" s="370">
        <v>445</v>
      </c>
      <c r="AH314" s="370">
        <v>71</v>
      </c>
      <c r="AI314" s="321" t="str">
        <f>IF(K314&gt;'1d. STPIS MED Threshold'!$C$8,"Yes","NO")</f>
        <v>NO</v>
      </c>
      <c r="AJ314" s="323"/>
    </row>
    <row r="315" spans="1:36" x14ac:dyDescent="0.2">
      <c r="A315" s="307"/>
      <c r="B315" s="265">
        <v>41578</v>
      </c>
      <c r="C315" s="318"/>
      <c r="D315" s="318"/>
      <c r="E315" s="319">
        <v>3.1492605862329303E-3</v>
      </c>
      <c r="F315" s="319">
        <v>3.1492605862329303E-3</v>
      </c>
      <c r="G315" s="318"/>
      <c r="H315" s="318"/>
      <c r="I315" s="319">
        <v>0.19113767344062293</v>
      </c>
      <c r="J315" s="319">
        <v>0.19113767344062293</v>
      </c>
      <c r="K315" s="319">
        <v>1.5718745099614458E-2</v>
      </c>
      <c r="L315" s="319">
        <v>1.5718745099614458E-2</v>
      </c>
      <c r="M315" s="318"/>
      <c r="N315" s="318"/>
      <c r="O315" s="320">
        <v>2.4122836064053828E-5</v>
      </c>
      <c r="P315" s="319">
        <v>2.4122836064053828E-5</v>
      </c>
      <c r="Q315" s="318"/>
      <c r="R315" s="318"/>
      <c r="S315" s="319">
        <v>1.3863696754739651E-3</v>
      </c>
      <c r="T315" s="319">
        <v>1.3863696754739651E-3</v>
      </c>
      <c r="U315" s="319">
        <v>1.1520685710224704E-4</v>
      </c>
      <c r="V315" s="319">
        <v>1.1520685710224704E-4</v>
      </c>
      <c r="W315" s="318"/>
      <c r="X315" s="318"/>
      <c r="Y315" s="319">
        <v>5.1954330520934053E-3</v>
      </c>
      <c r="Z315" s="319">
        <v>5.1954330520934053E-3</v>
      </c>
      <c r="AA315" s="318"/>
      <c r="AB315" s="318"/>
      <c r="AC315" s="319">
        <v>0</v>
      </c>
      <c r="AD315" s="319">
        <v>0</v>
      </c>
      <c r="AE315" s="321">
        <v>4.8480503900610334E-3</v>
      </c>
      <c r="AF315" s="321">
        <v>4.8480503900610334E-3</v>
      </c>
      <c r="AG315" s="370">
        <v>474</v>
      </c>
      <c r="AH315" s="370">
        <v>84</v>
      </c>
      <c r="AI315" s="321" t="str">
        <f>IF(K315&gt;'1d. STPIS MED Threshold'!$C$8,"Yes","NO")</f>
        <v>NO</v>
      </c>
      <c r="AJ315" s="323"/>
    </row>
    <row r="316" spans="1:36" x14ac:dyDescent="0.2">
      <c r="A316" s="307"/>
      <c r="B316" s="265">
        <v>41579</v>
      </c>
      <c r="C316" s="318"/>
      <c r="D316" s="318"/>
      <c r="E316" s="319">
        <v>3.7355699082107043E-2</v>
      </c>
      <c r="F316" s="319">
        <v>3.7355699082107043E-2</v>
      </c>
      <c r="G316" s="318"/>
      <c r="H316" s="318"/>
      <c r="I316" s="319">
        <v>0.60307080883117481</v>
      </c>
      <c r="J316" s="319">
        <v>0.60307080883117481</v>
      </c>
      <c r="K316" s="319">
        <v>7.5181154401444211E-2</v>
      </c>
      <c r="L316" s="319">
        <v>7.5181154401444211E-2</v>
      </c>
      <c r="M316" s="318"/>
      <c r="N316" s="318"/>
      <c r="O316" s="320">
        <v>2.3650975509609403E-4</v>
      </c>
      <c r="P316" s="319">
        <v>2.3650975509609403E-4</v>
      </c>
      <c r="Q316" s="318"/>
      <c r="R316" s="318"/>
      <c r="S316" s="319">
        <v>8.0409441177489976E-3</v>
      </c>
      <c r="T316" s="319">
        <v>8.0409441177489976E-3</v>
      </c>
      <c r="U316" s="319">
        <v>7.583382836078579E-4</v>
      </c>
      <c r="V316" s="319">
        <v>7.583382836078579E-4</v>
      </c>
      <c r="W316" s="318"/>
      <c r="X316" s="318"/>
      <c r="Y316" s="319">
        <v>0</v>
      </c>
      <c r="Z316" s="319">
        <v>0</v>
      </c>
      <c r="AA316" s="318"/>
      <c r="AB316" s="318"/>
      <c r="AC316" s="319">
        <v>0</v>
      </c>
      <c r="AD316" s="319">
        <v>0</v>
      </c>
      <c r="AE316" s="321">
        <v>0</v>
      </c>
      <c r="AF316" s="321">
        <v>0</v>
      </c>
      <c r="AG316" s="370">
        <v>482</v>
      </c>
      <c r="AH316" s="370">
        <v>70</v>
      </c>
      <c r="AI316" s="321" t="str">
        <f>IF(K316&gt;'1d. STPIS MED Threshold'!$C$8,"Yes","NO")</f>
        <v>NO</v>
      </c>
      <c r="AJ316" s="323"/>
    </row>
    <row r="317" spans="1:36" x14ac:dyDescent="0.2">
      <c r="A317" s="307"/>
      <c r="B317" s="265">
        <v>41580</v>
      </c>
      <c r="C317" s="318"/>
      <c r="D317" s="318"/>
      <c r="E317" s="319">
        <v>6.5828686472668512E-4</v>
      </c>
      <c r="F317" s="319">
        <v>6.5828686472668512E-4</v>
      </c>
      <c r="G317" s="318"/>
      <c r="H317" s="318"/>
      <c r="I317" s="319">
        <v>1.1923548644245989E-2</v>
      </c>
      <c r="J317" s="319">
        <v>1.1923548644245989E-2</v>
      </c>
      <c r="K317" s="319">
        <v>1.4115169778322974E-3</v>
      </c>
      <c r="L317" s="319">
        <v>1.4115169778322974E-3</v>
      </c>
      <c r="M317" s="318"/>
      <c r="N317" s="318"/>
      <c r="O317" s="320">
        <v>6.6226042729042773E-6</v>
      </c>
      <c r="P317" s="319">
        <v>6.6226042729042773E-6</v>
      </c>
      <c r="Q317" s="318"/>
      <c r="R317" s="318"/>
      <c r="S317" s="319">
        <v>2.3106161257899417E-5</v>
      </c>
      <c r="T317" s="319">
        <v>2.3106161257899417E-5</v>
      </c>
      <c r="U317" s="319">
        <v>7.7247456820602827E-6</v>
      </c>
      <c r="V317" s="319">
        <v>7.7247456820602827E-6</v>
      </c>
      <c r="W317" s="318"/>
      <c r="X317" s="318"/>
      <c r="Y317" s="319">
        <v>6.1755784844832377E-4</v>
      </c>
      <c r="Z317" s="319">
        <v>6.1755784844832377E-4</v>
      </c>
      <c r="AA317" s="318"/>
      <c r="AB317" s="318"/>
      <c r="AC317" s="319">
        <v>7.3246531187541155E-3</v>
      </c>
      <c r="AD317" s="319">
        <v>7.3246531187541155E-3</v>
      </c>
      <c r="AE317" s="321">
        <v>1.0660149041243189E-3</v>
      </c>
      <c r="AF317" s="321">
        <v>1.0660149041243189E-3</v>
      </c>
      <c r="AG317" s="370">
        <v>223</v>
      </c>
      <c r="AH317" s="370">
        <v>40</v>
      </c>
      <c r="AI317" s="321" t="str">
        <f>IF(K317&gt;'1d. STPIS MED Threshold'!$C$8,"Yes","NO")</f>
        <v>NO</v>
      </c>
      <c r="AJ317" s="323"/>
    </row>
    <row r="318" spans="1:36" x14ac:dyDescent="0.2">
      <c r="A318" s="307"/>
      <c r="B318" s="265">
        <v>41581</v>
      </c>
      <c r="C318" s="318"/>
      <c r="D318" s="318"/>
      <c r="E318" s="319">
        <v>1.3869268136001804E-2</v>
      </c>
      <c r="F318" s="319">
        <v>1.3869268136001804E-2</v>
      </c>
      <c r="G318" s="318"/>
      <c r="H318" s="318"/>
      <c r="I318" s="319">
        <v>1.3155959656642442E-2</v>
      </c>
      <c r="J318" s="319">
        <v>1.3155959656642442E-2</v>
      </c>
      <c r="K318" s="319">
        <v>1.38215741332256E-2</v>
      </c>
      <c r="L318" s="319">
        <v>1.38215741332256E-2</v>
      </c>
      <c r="M318" s="318"/>
      <c r="N318" s="318"/>
      <c r="O318" s="320">
        <v>1.935456098756275E-4</v>
      </c>
      <c r="P318" s="319">
        <v>1.935456098756275E-4</v>
      </c>
      <c r="Q318" s="318"/>
      <c r="R318" s="318"/>
      <c r="S318" s="319">
        <v>3.0731194473006229E-5</v>
      </c>
      <c r="T318" s="319">
        <v>3.0731194473006229E-5</v>
      </c>
      <c r="U318" s="319">
        <v>1.8265933639799743E-4</v>
      </c>
      <c r="V318" s="319">
        <v>1.8265933639799743E-4</v>
      </c>
      <c r="W318" s="318"/>
      <c r="X318" s="318"/>
      <c r="Y318" s="319">
        <v>9.3610511397501962E-3</v>
      </c>
      <c r="Z318" s="319">
        <v>9.3610511397501962E-3</v>
      </c>
      <c r="AA318" s="318"/>
      <c r="AB318" s="318"/>
      <c r="AC318" s="319">
        <v>0</v>
      </c>
      <c r="AD318" s="319">
        <v>0</v>
      </c>
      <c r="AE318" s="321">
        <v>8.7351424172737672E-3</v>
      </c>
      <c r="AF318" s="321">
        <v>8.7351424172737672E-3</v>
      </c>
      <c r="AG318" s="370">
        <v>256</v>
      </c>
      <c r="AH318" s="370">
        <v>33</v>
      </c>
      <c r="AI318" s="321" t="str">
        <f>IF(K318&gt;'1d. STPIS MED Threshold'!$C$8,"Yes","NO")</f>
        <v>NO</v>
      </c>
      <c r="AJ318" s="323"/>
    </row>
    <row r="319" spans="1:36" x14ac:dyDescent="0.2">
      <c r="A319" s="307"/>
      <c r="B319" s="265">
        <v>41582</v>
      </c>
      <c r="C319" s="318"/>
      <c r="D319" s="318"/>
      <c r="E319" s="319">
        <v>0.52340886948833765</v>
      </c>
      <c r="F319" s="319">
        <v>0.52340886948833765</v>
      </c>
      <c r="G319" s="318"/>
      <c r="H319" s="318"/>
      <c r="I319" s="319">
        <v>0.15065833381471169</v>
      </c>
      <c r="J319" s="319">
        <v>0.15065833381471169</v>
      </c>
      <c r="K319" s="319">
        <v>0.49848562015417047</v>
      </c>
      <c r="L319" s="319">
        <v>0.49848562015417047</v>
      </c>
      <c r="M319" s="318"/>
      <c r="N319" s="318"/>
      <c r="O319" s="320">
        <v>1.0730026225512921E-2</v>
      </c>
      <c r="P319" s="319">
        <v>1.0730026225512921E-2</v>
      </c>
      <c r="Q319" s="318"/>
      <c r="R319" s="318"/>
      <c r="S319" s="319">
        <v>4.6212322515798838E-4</v>
      </c>
      <c r="T319" s="319">
        <v>4.6212322515798838E-4</v>
      </c>
      <c r="U319" s="319">
        <v>1.0043482593444317E-2</v>
      </c>
      <c r="V319" s="319">
        <v>1.0043482593444317E-2</v>
      </c>
      <c r="W319" s="318"/>
      <c r="X319" s="318"/>
      <c r="Y319" s="319">
        <v>0</v>
      </c>
      <c r="Z319" s="319">
        <v>0</v>
      </c>
      <c r="AA319" s="318"/>
      <c r="AB319" s="318"/>
      <c r="AC319" s="319">
        <v>0</v>
      </c>
      <c r="AD319" s="319">
        <v>0</v>
      </c>
      <c r="AE319" s="321">
        <v>0</v>
      </c>
      <c r="AF319" s="321">
        <v>0</v>
      </c>
      <c r="AG319" s="370">
        <v>1232</v>
      </c>
      <c r="AH319" s="370">
        <v>202</v>
      </c>
      <c r="AI319" s="321" t="str">
        <f>IF(K319&gt;'1d. STPIS MED Threshold'!$C$8,"Yes","NO")</f>
        <v>NO</v>
      </c>
      <c r="AJ319" s="323"/>
    </row>
    <row r="320" spans="1:36" x14ac:dyDescent="0.2">
      <c r="A320" s="307"/>
      <c r="B320" s="265">
        <v>41583</v>
      </c>
      <c r="C320" s="318"/>
      <c r="D320" s="318"/>
      <c r="E320" s="319">
        <v>4.2713286434257404E-2</v>
      </c>
      <c r="F320" s="319">
        <v>4.2713286434257404E-2</v>
      </c>
      <c r="G320" s="318"/>
      <c r="H320" s="318"/>
      <c r="I320" s="319">
        <v>0</v>
      </c>
      <c r="J320" s="319">
        <v>0</v>
      </c>
      <c r="K320" s="319">
        <v>3.9857344495075858E-2</v>
      </c>
      <c r="L320" s="319">
        <v>3.9857344495075858E-2</v>
      </c>
      <c r="M320" s="318"/>
      <c r="N320" s="318"/>
      <c r="O320" s="320">
        <v>1.5894250254970264E-4</v>
      </c>
      <c r="P320" s="319">
        <v>1.5894250254970264E-4</v>
      </c>
      <c r="Q320" s="318"/>
      <c r="R320" s="318"/>
      <c r="S320" s="319">
        <v>0</v>
      </c>
      <c r="T320" s="319">
        <v>0</v>
      </c>
      <c r="U320" s="319">
        <v>1.4831511709555742E-4</v>
      </c>
      <c r="V320" s="319">
        <v>1.4831511709555742E-4</v>
      </c>
      <c r="W320" s="318"/>
      <c r="X320" s="318"/>
      <c r="Y320" s="319">
        <v>1.7301553662962424E-3</v>
      </c>
      <c r="Z320" s="319">
        <v>1.7301553662962424E-3</v>
      </c>
      <c r="AA320" s="318"/>
      <c r="AB320" s="318"/>
      <c r="AC320" s="319">
        <v>0</v>
      </c>
      <c r="AD320" s="319">
        <v>0</v>
      </c>
      <c r="AE320" s="321">
        <v>1.6144718475505991E-3</v>
      </c>
      <c r="AF320" s="321">
        <v>1.6144718475505991E-3</v>
      </c>
      <c r="AG320" s="370">
        <v>177</v>
      </c>
      <c r="AH320" s="370">
        <v>23</v>
      </c>
      <c r="AI320" s="321" t="str">
        <f>IF(K320&gt;'1d. STPIS MED Threshold'!$C$8,"Yes","NO")</f>
        <v>NO</v>
      </c>
      <c r="AJ320" s="323"/>
    </row>
    <row r="321" spans="1:36" x14ac:dyDescent="0.2">
      <c r="A321" s="307"/>
      <c r="B321" s="265">
        <v>41584</v>
      </c>
      <c r="C321" s="318"/>
      <c r="D321" s="318"/>
      <c r="E321" s="319">
        <v>9.5198330441462795E-2</v>
      </c>
      <c r="F321" s="319">
        <v>9.5198330441462795E-2</v>
      </c>
      <c r="G321" s="318"/>
      <c r="H321" s="318"/>
      <c r="I321" s="319">
        <v>1.3597975900273809E-2</v>
      </c>
      <c r="J321" s="319">
        <v>1.3597975900273809E-2</v>
      </c>
      <c r="K321" s="319">
        <v>8.9742279309809422E-2</v>
      </c>
      <c r="L321" s="319">
        <v>8.9742279309809422E-2</v>
      </c>
      <c r="M321" s="318"/>
      <c r="N321" s="318"/>
      <c r="O321" s="320">
        <v>4.6012198837070691E-4</v>
      </c>
      <c r="P321" s="319">
        <v>4.6012198837070691E-4</v>
      </c>
      <c r="Q321" s="318"/>
      <c r="R321" s="318"/>
      <c r="S321" s="319">
        <v>4.6212322515798834E-5</v>
      </c>
      <c r="T321" s="319">
        <v>4.6212322515798834E-5</v>
      </c>
      <c r="U321" s="319">
        <v>4.3244671277309875E-4</v>
      </c>
      <c r="V321" s="319">
        <v>4.3244671277309875E-4</v>
      </c>
      <c r="W321" s="318"/>
      <c r="X321" s="318"/>
      <c r="Y321" s="319">
        <v>0</v>
      </c>
      <c r="Z321" s="319">
        <v>0</v>
      </c>
      <c r="AA321" s="318"/>
      <c r="AB321" s="318"/>
      <c r="AC321" s="319">
        <v>0</v>
      </c>
      <c r="AD321" s="319">
        <v>0</v>
      </c>
      <c r="AE321" s="321">
        <v>0</v>
      </c>
      <c r="AF321" s="321">
        <v>0</v>
      </c>
      <c r="AG321" s="370">
        <v>577</v>
      </c>
      <c r="AH321" s="370">
        <v>143</v>
      </c>
      <c r="AI321" s="321" t="str">
        <f>IF(K321&gt;'1d. STPIS MED Threshold'!$C$8,"Yes","NO")</f>
        <v>NO</v>
      </c>
      <c r="AJ321" s="323"/>
    </row>
    <row r="322" spans="1:36" x14ac:dyDescent="0.2">
      <c r="A322" s="307"/>
      <c r="B322" s="265">
        <v>41585</v>
      </c>
      <c r="C322" s="318"/>
      <c r="D322" s="318"/>
      <c r="E322" s="319">
        <v>2.3678845084040847E-3</v>
      </c>
      <c r="F322" s="319">
        <v>2.3678845084040847E-3</v>
      </c>
      <c r="G322" s="318"/>
      <c r="H322" s="318"/>
      <c r="I322" s="319">
        <v>4.2291969453654814E-3</v>
      </c>
      <c r="J322" s="319">
        <v>4.2291969453654814E-3</v>
      </c>
      <c r="K322" s="319">
        <v>2.4923375930155944E-3</v>
      </c>
      <c r="L322" s="319">
        <v>2.4923375930155944E-3</v>
      </c>
      <c r="M322" s="318"/>
      <c r="N322" s="318"/>
      <c r="O322" s="320">
        <v>1.4900859614034623E-5</v>
      </c>
      <c r="P322" s="319">
        <v>1.4900859614034623E-5</v>
      </c>
      <c r="Q322" s="318"/>
      <c r="R322" s="318"/>
      <c r="S322" s="319">
        <v>2.3106161257899417E-5</v>
      </c>
      <c r="T322" s="319">
        <v>2.3106161257899417E-5</v>
      </c>
      <c r="U322" s="319">
        <v>1.5449491364120565E-5</v>
      </c>
      <c r="V322" s="319">
        <v>1.5449491364120565E-5</v>
      </c>
      <c r="W322" s="318"/>
      <c r="X322" s="318"/>
      <c r="Y322" s="319">
        <v>0</v>
      </c>
      <c r="Z322" s="319">
        <v>0</v>
      </c>
      <c r="AA322" s="318"/>
      <c r="AB322" s="318"/>
      <c r="AC322" s="319">
        <v>0</v>
      </c>
      <c r="AD322" s="319">
        <v>0</v>
      </c>
      <c r="AE322" s="321">
        <v>0</v>
      </c>
      <c r="AF322" s="321">
        <v>0</v>
      </c>
      <c r="AG322" s="370">
        <v>537</v>
      </c>
      <c r="AH322" s="370">
        <v>86</v>
      </c>
      <c r="AI322" s="321" t="str">
        <f>IF(K322&gt;'1d. STPIS MED Threshold'!$C$8,"Yes","NO")</f>
        <v>NO</v>
      </c>
      <c r="AJ322" s="323"/>
    </row>
    <row r="323" spans="1:36" x14ac:dyDescent="0.2">
      <c r="A323" s="307"/>
      <c r="B323" s="265">
        <v>41586</v>
      </c>
      <c r="C323" s="318"/>
      <c r="D323" s="318"/>
      <c r="E323" s="319">
        <v>0.10334306629889138</v>
      </c>
      <c r="F323" s="319">
        <v>0.10334306629889138</v>
      </c>
      <c r="G323" s="318"/>
      <c r="H323" s="318"/>
      <c r="I323" s="319">
        <v>1.3361303349238074</v>
      </c>
      <c r="J323" s="319">
        <v>1.3361303349238074</v>
      </c>
      <c r="K323" s="319">
        <v>0.18577102154354322</v>
      </c>
      <c r="L323" s="319">
        <v>0.18577102154354322</v>
      </c>
      <c r="M323" s="318"/>
      <c r="N323" s="318"/>
      <c r="O323" s="320">
        <v>1.2238738261433927E-3</v>
      </c>
      <c r="P323" s="319">
        <v>1.2238738261433927E-3</v>
      </c>
      <c r="Q323" s="318"/>
      <c r="R323" s="318"/>
      <c r="S323" s="319">
        <v>3.8541076978176228E-2</v>
      </c>
      <c r="T323" s="319">
        <v>3.8541076978176228E-2</v>
      </c>
      <c r="U323" s="319">
        <v>3.7190170106624664E-3</v>
      </c>
      <c r="V323" s="319">
        <v>3.7190170106624664E-3</v>
      </c>
      <c r="W323" s="318"/>
      <c r="X323" s="318"/>
      <c r="Y323" s="319">
        <v>0</v>
      </c>
      <c r="Z323" s="319">
        <v>0</v>
      </c>
      <c r="AA323" s="318"/>
      <c r="AB323" s="318"/>
      <c r="AC323" s="319">
        <v>0</v>
      </c>
      <c r="AD323" s="319">
        <v>0</v>
      </c>
      <c r="AE323" s="321">
        <v>0</v>
      </c>
      <c r="AF323" s="321">
        <v>0</v>
      </c>
      <c r="AG323" s="370">
        <v>670</v>
      </c>
      <c r="AH323" s="370">
        <v>76</v>
      </c>
      <c r="AI323" s="321" t="str">
        <f>IF(K323&gt;'1d. STPIS MED Threshold'!$C$8,"Yes","NO")</f>
        <v>NO</v>
      </c>
      <c r="AJ323" s="323"/>
    </row>
    <row r="324" spans="1:36" x14ac:dyDescent="0.2">
      <c r="A324" s="307"/>
      <c r="B324" s="265">
        <v>41587</v>
      </c>
      <c r="C324" s="318"/>
      <c r="D324" s="318"/>
      <c r="E324" s="319">
        <v>9.6843511337898508E-2</v>
      </c>
      <c r="F324" s="319">
        <v>9.6843511337898508E-2</v>
      </c>
      <c r="G324" s="318"/>
      <c r="H324" s="318"/>
      <c r="I324" s="319">
        <v>1.6744272560278199E-3</v>
      </c>
      <c r="J324" s="319">
        <v>1.6744272560278199E-3</v>
      </c>
      <c r="K324" s="319">
        <v>9.0480213141182847E-2</v>
      </c>
      <c r="L324" s="319">
        <v>9.0480213141182847E-2</v>
      </c>
      <c r="M324" s="318"/>
      <c r="N324" s="318"/>
      <c r="O324" s="320">
        <v>4.3477397051616581E-4</v>
      </c>
      <c r="P324" s="319">
        <v>4.3477397051616581E-4</v>
      </c>
      <c r="Q324" s="318"/>
      <c r="R324" s="318"/>
      <c r="S324" s="319">
        <v>2.3106161257899417E-5</v>
      </c>
      <c r="T324" s="319">
        <v>2.3106161257899417E-5</v>
      </c>
      <c r="U324" s="319">
        <v>4.0724859235821811E-4</v>
      </c>
      <c r="V324" s="319">
        <v>4.0724859235821811E-4</v>
      </c>
      <c r="W324" s="318"/>
      <c r="X324" s="318"/>
      <c r="Y324" s="319">
        <v>3.1242135657425928E-3</v>
      </c>
      <c r="Z324" s="319">
        <v>3.1242135657425928E-3</v>
      </c>
      <c r="AA324" s="318"/>
      <c r="AB324" s="318"/>
      <c r="AC324" s="319">
        <v>6.7030973809166214E-2</v>
      </c>
      <c r="AD324" s="319">
        <v>6.7030973809166214E-2</v>
      </c>
      <c r="AE324" s="321">
        <v>7.3972164651409265E-3</v>
      </c>
      <c r="AF324" s="321">
        <v>7.3972164651409265E-3</v>
      </c>
      <c r="AG324" s="370">
        <v>274</v>
      </c>
      <c r="AH324" s="370">
        <v>65</v>
      </c>
      <c r="AI324" s="321" t="str">
        <f>IF(K324&gt;'1d. STPIS MED Threshold'!$C$8,"Yes","NO")</f>
        <v>NO</v>
      </c>
      <c r="AJ324" s="323"/>
    </row>
    <row r="325" spans="1:36" x14ac:dyDescent="0.2">
      <c r="A325" s="307"/>
      <c r="B325" s="265">
        <v>41588</v>
      </c>
      <c r="C325" s="318"/>
      <c r="D325" s="318"/>
      <c r="E325" s="319">
        <v>1.1036844858872304E-3</v>
      </c>
      <c r="F325" s="319">
        <v>1.1036844858872304E-3</v>
      </c>
      <c r="G325" s="318"/>
      <c r="H325" s="318"/>
      <c r="I325" s="319">
        <v>0</v>
      </c>
      <c r="J325" s="319">
        <v>0</v>
      </c>
      <c r="K325" s="319">
        <v>1.0298887404879414E-3</v>
      </c>
      <c r="L325" s="319">
        <v>1.0298887404879414E-3</v>
      </c>
      <c r="M325" s="318"/>
      <c r="N325" s="318"/>
      <c r="O325" s="320">
        <v>8.2782553411303462E-6</v>
      </c>
      <c r="P325" s="319">
        <v>8.2782553411303462E-6</v>
      </c>
      <c r="Q325" s="318"/>
      <c r="R325" s="318"/>
      <c r="S325" s="319">
        <v>0</v>
      </c>
      <c r="T325" s="319">
        <v>0</v>
      </c>
      <c r="U325" s="319">
        <v>7.7247456820602827E-6</v>
      </c>
      <c r="V325" s="319">
        <v>7.7247456820602827E-6</v>
      </c>
      <c r="W325" s="318"/>
      <c r="X325" s="318"/>
      <c r="Y325" s="319">
        <v>2.4934105087484602E-3</v>
      </c>
      <c r="Z325" s="319">
        <v>2.4934105087484602E-3</v>
      </c>
      <c r="AA325" s="318"/>
      <c r="AB325" s="318"/>
      <c r="AC325" s="319">
        <v>0</v>
      </c>
      <c r="AD325" s="319">
        <v>0</v>
      </c>
      <c r="AE325" s="321">
        <v>2.3266933994365571E-3</v>
      </c>
      <c r="AF325" s="321">
        <v>2.3266933994365571E-3</v>
      </c>
      <c r="AG325" s="370">
        <v>151</v>
      </c>
      <c r="AH325" s="370">
        <v>17</v>
      </c>
      <c r="AI325" s="321" t="str">
        <f>IF(K325&gt;'1d. STPIS MED Threshold'!$C$8,"Yes","NO")</f>
        <v>NO</v>
      </c>
      <c r="AJ325" s="323"/>
    </row>
    <row r="326" spans="1:36" x14ac:dyDescent="0.2">
      <c r="A326" s="307"/>
      <c r="B326" s="265">
        <v>41589</v>
      </c>
      <c r="C326" s="318"/>
      <c r="D326" s="318"/>
      <c r="E326" s="319">
        <v>1.6134760559742511E-2</v>
      </c>
      <c r="F326" s="319">
        <v>1.6134760559742511E-2</v>
      </c>
      <c r="G326" s="318"/>
      <c r="H326" s="318"/>
      <c r="I326" s="319">
        <v>0.12941205448432824</v>
      </c>
      <c r="J326" s="319">
        <v>0.12941205448432824</v>
      </c>
      <c r="K326" s="319">
        <v>2.3708829461562046E-2</v>
      </c>
      <c r="L326" s="319">
        <v>2.3708829461562046E-2</v>
      </c>
      <c r="M326" s="318"/>
      <c r="N326" s="318"/>
      <c r="O326" s="320">
        <v>1.2748513225340733E-4</v>
      </c>
      <c r="P326" s="319">
        <v>1.2748513225340733E-4</v>
      </c>
      <c r="Q326" s="318"/>
      <c r="R326" s="318"/>
      <c r="S326" s="319">
        <v>8.0039742597363592E-4</v>
      </c>
      <c r="T326" s="319">
        <v>8.0039742597363592E-4</v>
      </c>
      <c r="U326" s="319">
        <v>1.7247812158904197E-4</v>
      </c>
      <c r="V326" s="319">
        <v>1.7247812158904197E-4</v>
      </c>
      <c r="W326" s="318"/>
      <c r="X326" s="318"/>
      <c r="Y326" s="319">
        <v>5.8576934793838327E-3</v>
      </c>
      <c r="Z326" s="319">
        <v>5.8576934793838327E-3</v>
      </c>
      <c r="AA326" s="318"/>
      <c r="AB326" s="318"/>
      <c r="AC326" s="319">
        <v>0</v>
      </c>
      <c r="AD326" s="319">
        <v>0</v>
      </c>
      <c r="AE326" s="321">
        <v>5.4660300446258562E-3</v>
      </c>
      <c r="AF326" s="321">
        <v>5.4660300446258562E-3</v>
      </c>
      <c r="AG326" s="370">
        <v>843</v>
      </c>
      <c r="AH326" s="370">
        <v>275</v>
      </c>
      <c r="AI326" s="321" t="str">
        <f>IF(K326&gt;'1d. STPIS MED Threshold'!$C$8,"Yes","NO")</f>
        <v>NO</v>
      </c>
      <c r="AJ326" s="323"/>
    </row>
    <row r="327" spans="1:36" x14ac:dyDescent="0.2">
      <c r="A327" s="307"/>
      <c r="B327" s="265">
        <v>41590</v>
      </c>
      <c r="C327" s="318"/>
      <c r="D327" s="318"/>
      <c r="E327" s="319">
        <v>3.7215703022556598E-2</v>
      </c>
      <c r="F327" s="319">
        <v>3.7215703022556598E-2</v>
      </c>
      <c r="G327" s="318"/>
      <c r="H327" s="318"/>
      <c r="I327" s="319">
        <v>2.7756659773328557E-2</v>
      </c>
      <c r="J327" s="319">
        <v>2.7756659773328557E-2</v>
      </c>
      <c r="K327" s="319">
        <v>3.6583242245707172E-2</v>
      </c>
      <c r="L327" s="319">
        <v>3.6583242245707172E-2</v>
      </c>
      <c r="M327" s="318"/>
      <c r="N327" s="318"/>
      <c r="O327" s="320">
        <v>1.1698830448085405E-4</v>
      </c>
      <c r="P327" s="319">
        <v>1.1698830448085405E-4</v>
      </c>
      <c r="Q327" s="318"/>
      <c r="R327" s="318"/>
      <c r="S327" s="319">
        <v>1.8484929006319534E-4</v>
      </c>
      <c r="T327" s="319">
        <v>1.8484929006319534E-4</v>
      </c>
      <c r="U327" s="319">
        <v>1.2152569907017235E-4</v>
      </c>
      <c r="V327" s="319">
        <v>1.2152569907017235E-4</v>
      </c>
      <c r="W327" s="318"/>
      <c r="X327" s="318"/>
      <c r="Y327" s="319">
        <v>2.3808262361090875E-3</v>
      </c>
      <c r="Z327" s="319">
        <v>2.3808262361090875E-3</v>
      </c>
      <c r="AA327" s="318"/>
      <c r="AB327" s="318"/>
      <c r="AC327" s="319">
        <v>0</v>
      </c>
      <c r="AD327" s="319">
        <v>0</v>
      </c>
      <c r="AE327" s="321">
        <v>2.2216368581605373E-3</v>
      </c>
      <c r="AF327" s="321">
        <v>2.2216368581605373E-3</v>
      </c>
      <c r="AG327" s="370">
        <v>607</v>
      </c>
      <c r="AH327" s="370">
        <v>65</v>
      </c>
      <c r="AI327" s="321" t="str">
        <f>IF(K327&gt;'1d. STPIS MED Threshold'!$C$8,"Yes","NO")</f>
        <v>NO</v>
      </c>
      <c r="AJ327" s="323"/>
    </row>
    <row r="328" spans="1:36" x14ac:dyDescent="0.2">
      <c r="A328" s="307"/>
      <c r="B328" s="265">
        <v>41591</v>
      </c>
      <c r="C328" s="318"/>
      <c r="D328" s="318"/>
      <c r="E328" s="319">
        <v>0.73767539487277956</v>
      </c>
      <c r="F328" s="319">
        <v>0.73767539487277956</v>
      </c>
      <c r="G328" s="318"/>
      <c r="H328" s="318"/>
      <c r="I328" s="319">
        <v>1.593208174959853E-2</v>
      </c>
      <c r="J328" s="319">
        <v>1.593208174959853E-2</v>
      </c>
      <c r="K328" s="319">
        <v>0.68941741312171645</v>
      </c>
      <c r="L328" s="319">
        <v>0.68941741312171645</v>
      </c>
      <c r="M328" s="318"/>
      <c r="N328" s="318"/>
      <c r="O328" s="320">
        <v>7.6154816620087693E-3</v>
      </c>
      <c r="P328" s="319">
        <v>7.6154816620087693E-3</v>
      </c>
      <c r="Q328" s="318"/>
      <c r="R328" s="318"/>
      <c r="S328" s="319">
        <v>4.6212322515798834E-5</v>
      </c>
      <c r="T328" s="319">
        <v>4.6212322515798834E-5</v>
      </c>
      <c r="U328" s="319">
        <v>7.1093769915359971E-3</v>
      </c>
      <c r="V328" s="319">
        <v>7.1093769915359971E-3</v>
      </c>
      <c r="W328" s="318"/>
      <c r="X328" s="318"/>
      <c r="Y328" s="319">
        <v>6.1656445780738818E-3</v>
      </c>
      <c r="Z328" s="319">
        <v>6.1656445780738818E-3</v>
      </c>
      <c r="AA328" s="318"/>
      <c r="AB328" s="318"/>
      <c r="AC328" s="319">
        <v>0</v>
      </c>
      <c r="AD328" s="319">
        <v>0</v>
      </c>
      <c r="AE328" s="321">
        <v>5.7533905839984986E-3</v>
      </c>
      <c r="AF328" s="321">
        <v>5.7533905839984986E-3</v>
      </c>
      <c r="AG328" s="370">
        <v>1238</v>
      </c>
      <c r="AH328" s="370">
        <v>394</v>
      </c>
      <c r="AI328" s="321" t="str">
        <f>IF(K328&gt;'1d. STPIS MED Threshold'!$C$8,"Yes","NO")</f>
        <v>NO</v>
      </c>
      <c r="AJ328" s="323"/>
    </row>
    <row r="329" spans="1:36" x14ac:dyDescent="0.2">
      <c r="A329" s="307"/>
      <c r="B329" s="265">
        <v>41592</v>
      </c>
      <c r="C329" s="318"/>
      <c r="D329" s="318"/>
      <c r="E329" s="319">
        <v>3.9768091630352727E-2</v>
      </c>
      <c r="F329" s="319">
        <v>3.9768091630352727E-2</v>
      </c>
      <c r="G329" s="318"/>
      <c r="H329" s="318"/>
      <c r="I329" s="319">
        <v>4.1624147486627301</v>
      </c>
      <c r="J329" s="319">
        <v>4.1624147486627301</v>
      </c>
      <c r="K329" s="319">
        <v>0.31542094981927954</v>
      </c>
      <c r="L329" s="319">
        <v>0.31542094981927954</v>
      </c>
      <c r="M329" s="318"/>
      <c r="N329" s="318"/>
      <c r="O329" s="320">
        <v>9.594497940370072E-5</v>
      </c>
      <c r="P329" s="319">
        <v>9.594497940370072E-5</v>
      </c>
      <c r="Q329" s="318"/>
      <c r="R329" s="318"/>
      <c r="S329" s="319">
        <v>5.0510068509768129E-2</v>
      </c>
      <c r="T329" s="319">
        <v>5.0510068509768129E-2</v>
      </c>
      <c r="U329" s="319">
        <v>3.4667886146518339E-3</v>
      </c>
      <c r="V329" s="319">
        <v>3.4667886146518339E-3</v>
      </c>
      <c r="W329" s="318"/>
      <c r="X329" s="318"/>
      <c r="Y329" s="319">
        <v>4.7401290083312359E-3</v>
      </c>
      <c r="Z329" s="319">
        <v>4.7401290083312359E-3</v>
      </c>
      <c r="AA329" s="318"/>
      <c r="AB329" s="318"/>
      <c r="AC329" s="319">
        <v>0</v>
      </c>
      <c r="AD329" s="319">
        <v>0</v>
      </c>
      <c r="AE329" s="321">
        <v>4.423189377547718E-3</v>
      </c>
      <c r="AF329" s="321">
        <v>4.423189377547718E-3</v>
      </c>
      <c r="AG329" s="370">
        <v>878</v>
      </c>
      <c r="AH329" s="370">
        <v>98</v>
      </c>
      <c r="AI329" s="321" t="str">
        <f>IF(K329&gt;'1d. STPIS MED Threshold'!$C$8,"Yes","NO")</f>
        <v>NO</v>
      </c>
      <c r="AJ329" s="323"/>
    </row>
    <row r="330" spans="1:36" x14ac:dyDescent="0.2">
      <c r="A330" s="307"/>
      <c r="B330" s="265">
        <v>41593</v>
      </c>
      <c r="C330" s="318"/>
      <c r="D330" s="318"/>
      <c r="E330" s="319">
        <v>2.7711583928263953E-2</v>
      </c>
      <c r="F330" s="319">
        <v>2.7711583928263953E-2</v>
      </c>
      <c r="G330" s="318"/>
      <c r="H330" s="318"/>
      <c r="I330" s="319">
        <v>9.7648178656838849E-2</v>
      </c>
      <c r="J330" s="319">
        <v>9.7648178656838849E-2</v>
      </c>
      <c r="K330" s="319">
        <v>3.2387760140466779E-2</v>
      </c>
      <c r="L330" s="319">
        <v>3.2387760140466779E-2</v>
      </c>
      <c r="M330" s="318"/>
      <c r="N330" s="318"/>
      <c r="O330" s="320">
        <v>1.7064795560206098E-4</v>
      </c>
      <c r="P330" s="319">
        <v>1.7064795560206098E-4</v>
      </c>
      <c r="Q330" s="318"/>
      <c r="R330" s="318"/>
      <c r="S330" s="319">
        <v>1.2708388691844679E-3</v>
      </c>
      <c r="T330" s="319">
        <v>1.2708388691844679E-3</v>
      </c>
      <c r="U330" s="319">
        <v>2.4421010999265373E-4</v>
      </c>
      <c r="V330" s="319">
        <v>2.4421010999265373E-4</v>
      </c>
      <c r="W330" s="318"/>
      <c r="X330" s="318"/>
      <c r="Y330" s="319">
        <v>4.1391276705651729E-5</v>
      </c>
      <c r="Z330" s="319">
        <v>4.1391276705651729E-5</v>
      </c>
      <c r="AA330" s="318"/>
      <c r="AB330" s="318"/>
      <c r="AC330" s="319">
        <v>3.851797081691833E-2</v>
      </c>
      <c r="AD330" s="319">
        <v>3.851797081691833E-2</v>
      </c>
      <c r="AE330" s="321">
        <v>2.6140539388091995E-3</v>
      </c>
      <c r="AF330" s="321">
        <v>2.6140539388091995E-3</v>
      </c>
      <c r="AG330" s="370">
        <v>583</v>
      </c>
      <c r="AH330" s="370">
        <v>135</v>
      </c>
      <c r="AI330" s="321" t="str">
        <f>IF(K330&gt;'1d. STPIS MED Threshold'!$C$8,"Yes","NO")</f>
        <v>NO</v>
      </c>
      <c r="AJ330" s="323"/>
    </row>
    <row r="331" spans="1:36" x14ac:dyDescent="0.2">
      <c r="A331" s="307"/>
      <c r="B331" s="265">
        <v>41594</v>
      </c>
      <c r="C331" s="318"/>
      <c r="D331" s="318"/>
      <c r="E331" s="319">
        <v>2.9601468065802199E-2</v>
      </c>
      <c r="F331" s="319">
        <v>2.9601468065802199E-2</v>
      </c>
      <c r="G331" s="318"/>
      <c r="H331" s="318"/>
      <c r="I331" s="319">
        <v>1.2391062536825445E-2</v>
      </c>
      <c r="J331" s="319">
        <v>1.2391062536825445E-2</v>
      </c>
      <c r="K331" s="319">
        <v>2.8450727323429695E-2</v>
      </c>
      <c r="L331" s="319">
        <v>2.8450727323429695E-2</v>
      </c>
      <c r="M331" s="318"/>
      <c r="N331" s="318"/>
      <c r="O331" s="320">
        <v>2.8864620723453285E-4</v>
      </c>
      <c r="P331" s="319">
        <v>2.8864620723453285E-4</v>
      </c>
      <c r="Q331" s="318"/>
      <c r="R331" s="318"/>
      <c r="S331" s="319">
        <v>4.6212322515798834E-5</v>
      </c>
      <c r="T331" s="319">
        <v>4.6212322515798834E-5</v>
      </c>
      <c r="U331" s="319">
        <v>2.72436330714902E-4</v>
      </c>
      <c r="V331" s="319">
        <v>2.72436330714902E-4</v>
      </c>
      <c r="W331" s="318"/>
      <c r="X331" s="318"/>
      <c r="Y331" s="319">
        <v>0</v>
      </c>
      <c r="Z331" s="319">
        <v>0</v>
      </c>
      <c r="AA331" s="318"/>
      <c r="AB331" s="318"/>
      <c r="AC331" s="319">
        <v>0</v>
      </c>
      <c r="AD331" s="319">
        <v>0</v>
      </c>
      <c r="AE331" s="321">
        <v>0</v>
      </c>
      <c r="AF331" s="321">
        <v>0</v>
      </c>
      <c r="AG331" s="370">
        <v>228</v>
      </c>
      <c r="AH331" s="370">
        <v>28</v>
      </c>
      <c r="AI331" s="321" t="str">
        <f>IF(K331&gt;'1d. STPIS MED Threshold'!$C$8,"Yes","NO")</f>
        <v>NO</v>
      </c>
      <c r="AJ331" s="323"/>
    </row>
    <row r="332" spans="1:36" x14ac:dyDescent="0.2">
      <c r="A332" s="307"/>
      <c r="B332" s="265">
        <v>41595</v>
      </c>
      <c r="C332" s="318"/>
      <c r="D332" s="318"/>
      <c r="E332" s="319">
        <v>1.2613301169551914E-3</v>
      </c>
      <c r="F332" s="319">
        <v>1.2613301169551914E-3</v>
      </c>
      <c r="G332" s="318"/>
      <c r="H332" s="318"/>
      <c r="I332" s="319">
        <v>1.9507764825490718E-2</v>
      </c>
      <c r="J332" s="319">
        <v>1.9507764825490718E-2</v>
      </c>
      <c r="K332" s="319">
        <v>2.4813429624863173E-3</v>
      </c>
      <c r="L332" s="319">
        <v>2.4813429624863173E-3</v>
      </c>
      <c r="M332" s="318"/>
      <c r="N332" s="318"/>
      <c r="O332" s="320">
        <v>1.1589557477582484E-5</v>
      </c>
      <c r="P332" s="319">
        <v>1.1589557477582484E-5</v>
      </c>
      <c r="Q332" s="318"/>
      <c r="R332" s="318"/>
      <c r="S332" s="319">
        <v>9.2424645031597669E-5</v>
      </c>
      <c r="T332" s="319">
        <v>9.2424645031597669E-5</v>
      </c>
      <c r="U332" s="319">
        <v>1.699444050053262E-5</v>
      </c>
      <c r="V332" s="319">
        <v>1.699444050053262E-5</v>
      </c>
      <c r="W332" s="318"/>
      <c r="X332" s="318"/>
      <c r="Y332" s="319">
        <v>4.5099935098478127E-3</v>
      </c>
      <c r="Z332" s="319">
        <v>4.5099935098478127E-3</v>
      </c>
      <c r="AA332" s="318"/>
      <c r="AB332" s="318"/>
      <c r="AC332" s="319">
        <v>0</v>
      </c>
      <c r="AD332" s="319">
        <v>0</v>
      </c>
      <c r="AE332" s="321">
        <v>4.2084414475864421E-3</v>
      </c>
      <c r="AF332" s="321">
        <v>4.2084414475864421E-3</v>
      </c>
      <c r="AG332" s="370">
        <v>107</v>
      </c>
      <c r="AH332" s="370">
        <v>5</v>
      </c>
      <c r="AI332" s="321" t="str">
        <f>IF(K332&gt;'1d. STPIS MED Threshold'!$C$8,"Yes","NO")</f>
        <v>NO</v>
      </c>
      <c r="AJ332" s="323"/>
    </row>
    <row r="333" spans="1:36" x14ac:dyDescent="0.2">
      <c r="A333" s="307"/>
      <c r="B333" s="265">
        <v>41596</v>
      </c>
      <c r="C333" s="318"/>
      <c r="D333" s="318"/>
      <c r="E333" s="319">
        <v>0.30582496175446033</v>
      </c>
      <c r="F333" s="319">
        <v>0.30582496175446033</v>
      </c>
      <c r="G333" s="318"/>
      <c r="H333" s="318"/>
      <c r="I333" s="319">
        <v>0</v>
      </c>
      <c r="J333" s="319">
        <v>0</v>
      </c>
      <c r="K333" s="319">
        <v>0.28537656250362098</v>
      </c>
      <c r="L333" s="319">
        <v>0.28537656250362098</v>
      </c>
      <c r="M333" s="318"/>
      <c r="N333" s="318"/>
      <c r="O333" s="320">
        <v>8.3337362084266002E-3</v>
      </c>
      <c r="P333" s="319">
        <v>8.3337362084266002E-3</v>
      </c>
      <c r="Q333" s="318"/>
      <c r="R333" s="318"/>
      <c r="S333" s="319">
        <v>0</v>
      </c>
      <c r="T333" s="319">
        <v>0</v>
      </c>
      <c r="U333" s="319">
        <v>7.7765169276214491E-3</v>
      </c>
      <c r="V333" s="319">
        <v>7.7765169276214491E-3</v>
      </c>
      <c r="W333" s="318"/>
      <c r="X333" s="318"/>
      <c r="Y333" s="319">
        <v>2.394071444654896E-3</v>
      </c>
      <c r="Z333" s="319">
        <v>2.394071444654896E-3</v>
      </c>
      <c r="AA333" s="318"/>
      <c r="AB333" s="318"/>
      <c r="AC333" s="319">
        <v>2.0056147971856696E-2</v>
      </c>
      <c r="AD333" s="319">
        <v>2.0056147971856696E-2</v>
      </c>
      <c r="AE333" s="321">
        <v>3.5750123016574987E-3</v>
      </c>
      <c r="AF333" s="321">
        <v>3.5750123016574987E-3</v>
      </c>
      <c r="AG333" s="370">
        <v>1116</v>
      </c>
      <c r="AH333" s="370">
        <v>126</v>
      </c>
      <c r="AI333" s="321" t="str">
        <f>IF(K333&gt;'1d. STPIS MED Threshold'!$C$8,"Yes","NO")</f>
        <v>NO</v>
      </c>
      <c r="AJ333" s="323"/>
    </row>
    <row r="334" spans="1:36" x14ac:dyDescent="0.2">
      <c r="A334" s="307"/>
      <c r="B334" s="265">
        <v>41597</v>
      </c>
      <c r="C334" s="318"/>
      <c r="D334" s="318"/>
      <c r="E334" s="319">
        <v>5.0013899025152644E-2</v>
      </c>
      <c r="F334" s="319">
        <v>5.0013899025152644E-2</v>
      </c>
      <c r="G334" s="318"/>
      <c r="H334" s="318"/>
      <c r="I334" s="319">
        <v>6.1970724493686236E-3</v>
      </c>
      <c r="J334" s="319">
        <v>6.1970724493686236E-3</v>
      </c>
      <c r="K334" s="319">
        <v>4.7084170991880517E-2</v>
      </c>
      <c r="L334" s="319">
        <v>4.7084170991880517E-2</v>
      </c>
      <c r="M334" s="318"/>
      <c r="N334" s="318"/>
      <c r="O334" s="320">
        <v>2.1695651598034415E-4</v>
      </c>
      <c r="P334" s="319">
        <v>2.1695651598034415E-4</v>
      </c>
      <c r="Q334" s="318"/>
      <c r="R334" s="318"/>
      <c r="S334" s="319">
        <v>1.155308062894971E-4</v>
      </c>
      <c r="T334" s="319">
        <v>1.155308062894971E-4</v>
      </c>
      <c r="U334" s="319">
        <v>2.1017488051749619E-4</v>
      </c>
      <c r="V334" s="319">
        <v>2.1017488051749619E-4</v>
      </c>
      <c r="W334" s="318"/>
      <c r="X334" s="318"/>
      <c r="Y334" s="319">
        <v>1.3079643438985948E-4</v>
      </c>
      <c r="Z334" s="319">
        <v>1.3079643438985948E-4</v>
      </c>
      <c r="AA334" s="318"/>
      <c r="AB334" s="318"/>
      <c r="AC334" s="319">
        <v>0</v>
      </c>
      <c r="AD334" s="319">
        <v>0</v>
      </c>
      <c r="AE334" s="321">
        <v>1.2205098177655246E-4</v>
      </c>
      <c r="AF334" s="321">
        <v>1.2205098177655246E-4</v>
      </c>
      <c r="AG334" s="370">
        <v>647</v>
      </c>
      <c r="AH334" s="370">
        <v>172</v>
      </c>
      <c r="AI334" s="321" t="str">
        <f>IF(K334&gt;'1d. STPIS MED Threshold'!$C$8,"Yes","NO")</f>
        <v>NO</v>
      </c>
      <c r="AJ334" s="323"/>
    </row>
    <row r="335" spans="1:36" x14ac:dyDescent="0.2">
      <c r="A335" s="307"/>
      <c r="B335" s="265">
        <v>41598</v>
      </c>
      <c r="C335" s="318"/>
      <c r="D335" s="318"/>
      <c r="E335" s="319">
        <v>1.3115497225128808E-2</v>
      </c>
      <c r="F335" s="319">
        <v>1.3115497225128808E-2</v>
      </c>
      <c r="G335" s="318"/>
      <c r="H335" s="318"/>
      <c r="I335" s="319">
        <v>0</v>
      </c>
      <c r="J335" s="319">
        <v>0</v>
      </c>
      <c r="K335" s="319">
        <v>1.2238554669183903E-2</v>
      </c>
      <c r="L335" s="319">
        <v>1.2238554669183903E-2</v>
      </c>
      <c r="M335" s="318"/>
      <c r="N335" s="318"/>
      <c r="O335" s="320">
        <v>1.4314759135882597E-4</v>
      </c>
      <c r="P335" s="319">
        <v>1.4314759135882597E-4</v>
      </c>
      <c r="Q335" s="318"/>
      <c r="R335" s="318"/>
      <c r="S335" s="319">
        <v>0</v>
      </c>
      <c r="T335" s="319">
        <v>0</v>
      </c>
      <c r="U335" s="319">
        <v>1.3357630233418641E-4</v>
      </c>
      <c r="V335" s="319">
        <v>1.3357630233418641E-4</v>
      </c>
      <c r="W335" s="318"/>
      <c r="X335" s="318"/>
      <c r="Y335" s="319">
        <v>0</v>
      </c>
      <c r="Z335" s="319">
        <v>0</v>
      </c>
      <c r="AA335" s="318"/>
      <c r="AB335" s="318"/>
      <c r="AC335" s="319">
        <v>0</v>
      </c>
      <c r="AD335" s="319">
        <v>0</v>
      </c>
      <c r="AE335" s="321">
        <v>0</v>
      </c>
      <c r="AF335" s="321">
        <v>0</v>
      </c>
      <c r="AG335" s="370">
        <v>561</v>
      </c>
      <c r="AH335" s="370">
        <v>106</v>
      </c>
      <c r="AI335" s="321" t="str">
        <f>IF(K335&gt;'1d. STPIS MED Threshold'!$C$8,"Yes","NO")</f>
        <v>NO</v>
      </c>
      <c r="AJ335" s="323"/>
    </row>
    <row r="336" spans="1:36" x14ac:dyDescent="0.2">
      <c r="A336" s="307"/>
      <c r="B336" s="265">
        <v>41599</v>
      </c>
      <c r="C336" s="318"/>
      <c r="D336" s="318"/>
      <c r="E336" s="319">
        <v>0.34422675614908804</v>
      </c>
      <c r="F336" s="319">
        <v>0.34422675614908804</v>
      </c>
      <c r="G336" s="318"/>
      <c r="H336" s="318"/>
      <c r="I336" s="319">
        <v>0</v>
      </c>
      <c r="J336" s="319">
        <v>0</v>
      </c>
      <c r="K336" s="319">
        <v>0.32121069460140694</v>
      </c>
      <c r="L336" s="319">
        <v>0.32121069460140694</v>
      </c>
      <c r="M336" s="318"/>
      <c r="N336" s="318"/>
      <c r="O336" s="320">
        <v>9.372640697227777E-3</v>
      </c>
      <c r="P336" s="319">
        <v>9.372640697227777E-3</v>
      </c>
      <c r="Q336" s="318"/>
      <c r="R336" s="318"/>
      <c r="S336" s="319">
        <v>0</v>
      </c>
      <c r="T336" s="319">
        <v>0</v>
      </c>
      <c r="U336" s="319">
        <v>8.745957061228651E-3</v>
      </c>
      <c r="V336" s="319">
        <v>8.745957061228651E-3</v>
      </c>
      <c r="W336" s="318"/>
      <c r="X336" s="318"/>
      <c r="Y336" s="319">
        <v>6.7848580775904319E-3</v>
      </c>
      <c r="Z336" s="319">
        <v>6.7848580775904319E-3</v>
      </c>
      <c r="AA336" s="318"/>
      <c r="AB336" s="318"/>
      <c r="AC336" s="319">
        <v>0</v>
      </c>
      <c r="AD336" s="319">
        <v>0</v>
      </c>
      <c r="AE336" s="321">
        <v>6.3312015610166071E-3</v>
      </c>
      <c r="AF336" s="321">
        <v>6.3312015610166071E-3</v>
      </c>
      <c r="AG336" s="370">
        <v>575</v>
      </c>
      <c r="AH336" s="370">
        <v>68</v>
      </c>
      <c r="AI336" s="321" t="str">
        <f>IF(K336&gt;'1d. STPIS MED Threshold'!$C$8,"Yes","NO")</f>
        <v>NO</v>
      </c>
      <c r="AJ336" s="323"/>
    </row>
    <row r="337" spans="1:36" x14ac:dyDescent="0.2">
      <c r="A337" s="307"/>
      <c r="B337" s="265">
        <v>41600</v>
      </c>
      <c r="C337" s="318"/>
      <c r="D337" s="318"/>
      <c r="E337" s="319">
        <v>0.1872034041841614</v>
      </c>
      <c r="F337" s="319">
        <v>0.1872034041841614</v>
      </c>
      <c r="G337" s="318"/>
      <c r="H337" s="318"/>
      <c r="I337" s="319">
        <v>2.7710063888535877E-2</v>
      </c>
      <c r="J337" s="319">
        <v>2.7710063888535877E-2</v>
      </c>
      <c r="K337" s="319">
        <v>0.1765391880210824</v>
      </c>
      <c r="L337" s="319">
        <v>0.1765391880210824</v>
      </c>
      <c r="M337" s="318"/>
      <c r="N337" s="318"/>
      <c r="O337" s="320">
        <v>7.8804023894356225E-4</v>
      </c>
      <c r="P337" s="319">
        <v>7.8804023894356225E-4</v>
      </c>
      <c r="Q337" s="318"/>
      <c r="R337" s="318"/>
      <c r="S337" s="319">
        <v>1.155308062894971E-4</v>
      </c>
      <c r="T337" s="319">
        <v>1.155308062894971E-4</v>
      </c>
      <c r="U337" s="319">
        <v>7.4307418614010684E-4</v>
      </c>
      <c r="V337" s="319">
        <v>7.4307418614010684E-4</v>
      </c>
      <c r="W337" s="318"/>
      <c r="X337" s="318"/>
      <c r="Y337" s="319">
        <v>0</v>
      </c>
      <c r="Z337" s="319">
        <v>0</v>
      </c>
      <c r="AA337" s="318"/>
      <c r="AB337" s="318"/>
      <c r="AC337" s="319">
        <v>0</v>
      </c>
      <c r="AD337" s="319">
        <v>0</v>
      </c>
      <c r="AE337" s="321">
        <v>0</v>
      </c>
      <c r="AF337" s="321">
        <v>0</v>
      </c>
      <c r="AG337" s="370">
        <v>773</v>
      </c>
      <c r="AH337" s="370">
        <v>215</v>
      </c>
      <c r="AI337" s="321" t="str">
        <f>IF(K337&gt;'1d. STPIS MED Threshold'!$C$8,"Yes","NO")</f>
        <v>NO</v>
      </c>
      <c r="AJ337" s="323"/>
    </row>
    <row r="338" spans="1:36" x14ac:dyDescent="0.2">
      <c r="A338" s="307"/>
      <c r="B338" s="265">
        <v>41601</v>
      </c>
      <c r="C338" s="318"/>
      <c r="D338" s="318"/>
      <c r="E338" s="319">
        <v>7.5826997708578923E-3</v>
      </c>
      <c r="F338" s="319">
        <v>7.5826997708578923E-3</v>
      </c>
      <c r="G338" s="318"/>
      <c r="H338" s="318"/>
      <c r="I338" s="319">
        <v>2.386480585048003E-3</v>
      </c>
      <c r="J338" s="319">
        <v>2.386480585048003E-3</v>
      </c>
      <c r="K338" s="319">
        <v>7.2352645455030012E-3</v>
      </c>
      <c r="L338" s="319">
        <v>7.2352645455030012E-3</v>
      </c>
      <c r="M338" s="318"/>
      <c r="N338" s="318"/>
      <c r="O338" s="320">
        <v>4.0447555596762873E-5</v>
      </c>
      <c r="P338" s="319">
        <v>4.0447555596762873E-5</v>
      </c>
      <c r="Q338" s="318"/>
      <c r="R338" s="318"/>
      <c r="S338" s="319">
        <v>2.3106161257899417E-5</v>
      </c>
      <c r="T338" s="319">
        <v>2.3106161257899417E-5</v>
      </c>
      <c r="U338" s="319">
        <v>3.9288056538958594E-5</v>
      </c>
      <c r="V338" s="319">
        <v>3.9288056538958594E-5</v>
      </c>
      <c r="W338" s="318"/>
      <c r="X338" s="318"/>
      <c r="Y338" s="319">
        <v>4.1093259513371042E-3</v>
      </c>
      <c r="Z338" s="319">
        <v>4.1093259513371042E-3</v>
      </c>
      <c r="AA338" s="318"/>
      <c r="AB338" s="318"/>
      <c r="AC338" s="319">
        <v>1.9247432327830216E-2</v>
      </c>
      <c r="AD338" s="319">
        <v>1.9247432327830216E-2</v>
      </c>
      <c r="AE338" s="321">
        <v>5.1215063872059674E-3</v>
      </c>
      <c r="AF338" s="321">
        <v>5.1215063872059674E-3</v>
      </c>
      <c r="AG338" s="370">
        <v>275</v>
      </c>
      <c r="AH338" s="370">
        <v>52</v>
      </c>
      <c r="AI338" s="321" t="str">
        <f>IF(K338&gt;'1d. STPIS MED Threshold'!$C$8,"Yes","NO")</f>
        <v>NO</v>
      </c>
      <c r="AJ338" s="323"/>
    </row>
    <row r="339" spans="1:36" x14ac:dyDescent="0.2">
      <c r="A339" s="307"/>
      <c r="B339" s="265">
        <v>41602</v>
      </c>
      <c r="C339" s="318"/>
      <c r="D339" s="318"/>
      <c r="E339" s="319">
        <v>8.1448732764672384E-3</v>
      </c>
      <c r="F339" s="319">
        <v>8.1448732764672384E-3</v>
      </c>
      <c r="G339" s="318"/>
      <c r="H339" s="318"/>
      <c r="I339" s="319">
        <v>0</v>
      </c>
      <c r="J339" s="319">
        <v>0</v>
      </c>
      <c r="K339" s="319">
        <v>7.6002819532173952E-3</v>
      </c>
      <c r="L339" s="319">
        <v>7.6002819532173952E-3</v>
      </c>
      <c r="M339" s="318"/>
      <c r="N339" s="318"/>
      <c r="O339" s="320">
        <v>8.5795838355474913E-5</v>
      </c>
      <c r="P339" s="319">
        <v>8.5795838355474913E-5</v>
      </c>
      <c r="Q339" s="318"/>
      <c r="R339" s="318"/>
      <c r="S339" s="319">
        <v>0</v>
      </c>
      <c r="T339" s="319">
        <v>0</v>
      </c>
      <c r="U339" s="319">
        <v>8.005926424887277E-5</v>
      </c>
      <c r="V339" s="319">
        <v>8.005926424887277E-5</v>
      </c>
      <c r="W339" s="318"/>
      <c r="X339" s="318"/>
      <c r="Y339" s="319">
        <v>7.6755983522960565E-3</v>
      </c>
      <c r="Z339" s="319">
        <v>7.6755983522960565E-3</v>
      </c>
      <c r="AA339" s="318"/>
      <c r="AB339" s="318"/>
      <c r="AC339" s="319">
        <v>0</v>
      </c>
      <c r="AD339" s="319">
        <v>0</v>
      </c>
      <c r="AE339" s="321">
        <v>7.1623841964062939E-3</v>
      </c>
      <c r="AF339" s="321">
        <v>7.1623841964062939E-3</v>
      </c>
      <c r="AG339" s="370">
        <v>157</v>
      </c>
      <c r="AH339" s="370">
        <v>7</v>
      </c>
      <c r="AI339" s="321" t="str">
        <f>IF(K339&gt;'1d. STPIS MED Threshold'!$C$8,"Yes","NO")</f>
        <v>NO</v>
      </c>
      <c r="AJ339" s="323"/>
    </row>
    <row r="340" spans="1:36" x14ac:dyDescent="0.2">
      <c r="A340" s="307"/>
      <c r="B340" s="265">
        <v>41603</v>
      </c>
      <c r="C340" s="318"/>
      <c r="D340" s="318"/>
      <c r="E340" s="319">
        <v>0.14818355955045764</v>
      </c>
      <c r="F340" s="319">
        <v>0.14818355955045764</v>
      </c>
      <c r="G340" s="318"/>
      <c r="H340" s="318"/>
      <c r="I340" s="319">
        <v>4.8218584285499725E-3</v>
      </c>
      <c r="J340" s="319">
        <v>4.8218584285499725E-3</v>
      </c>
      <c r="K340" s="319">
        <v>0.13859795448734341</v>
      </c>
      <c r="L340" s="319">
        <v>0.13859795448734341</v>
      </c>
      <c r="M340" s="318"/>
      <c r="N340" s="318"/>
      <c r="O340" s="320">
        <v>1.9557709373634086E-3</v>
      </c>
      <c r="P340" s="319">
        <v>1.9557709373634086E-3</v>
      </c>
      <c r="Q340" s="318"/>
      <c r="R340" s="318"/>
      <c r="S340" s="319">
        <v>6.192451217117045E-5</v>
      </c>
      <c r="T340" s="319">
        <v>6.192451217117045E-5</v>
      </c>
      <c r="U340" s="319">
        <v>1.8291425300550543E-3</v>
      </c>
      <c r="V340" s="319">
        <v>1.8291425300550543E-3</v>
      </c>
      <c r="W340" s="318"/>
      <c r="X340" s="318"/>
      <c r="Y340" s="319">
        <v>0</v>
      </c>
      <c r="Z340" s="319">
        <v>0</v>
      </c>
      <c r="AA340" s="318"/>
      <c r="AB340" s="318"/>
      <c r="AC340" s="319">
        <v>0</v>
      </c>
      <c r="AD340" s="319">
        <v>0</v>
      </c>
      <c r="AE340" s="321">
        <v>0</v>
      </c>
      <c r="AF340" s="321">
        <v>0</v>
      </c>
      <c r="AG340" s="370">
        <v>805</v>
      </c>
      <c r="AH340" s="370">
        <v>202</v>
      </c>
      <c r="AI340" s="321" t="str">
        <f>IF(K340&gt;'1d. STPIS MED Threshold'!$C$8,"Yes","NO")</f>
        <v>NO</v>
      </c>
      <c r="AJ340" s="323"/>
    </row>
    <row r="341" spans="1:36" x14ac:dyDescent="0.2">
      <c r="A341" s="307"/>
      <c r="B341" s="265">
        <v>41604</v>
      </c>
      <c r="C341" s="318"/>
      <c r="D341" s="318"/>
      <c r="E341" s="319">
        <v>1.5704565457820632E-2</v>
      </c>
      <c r="F341" s="319">
        <v>1.5704565457820632E-2</v>
      </c>
      <c r="G341" s="318"/>
      <c r="H341" s="318"/>
      <c r="I341" s="319">
        <v>1.5487983640837829E-2</v>
      </c>
      <c r="J341" s="319">
        <v>1.5487983640837829E-2</v>
      </c>
      <c r="K341" s="319">
        <v>1.5690084130205225E-2</v>
      </c>
      <c r="L341" s="319">
        <v>1.5690084130205225E-2</v>
      </c>
      <c r="M341" s="318"/>
      <c r="N341" s="318"/>
      <c r="O341" s="320">
        <v>8.4802447714539262E-5</v>
      </c>
      <c r="P341" s="319">
        <v>8.4802447714539262E-5</v>
      </c>
      <c r="Q341" s="318"/>
      <c r="R341" s="318"/>
      <c r="S341" s="319">
        <v>1.6867497718266576E-4</v>
      </c>
      <c r="T341" s="319">
        <v>1.6867497718266576E-4</v>
      </c>
      <c r="U341" s="319">
        <v>9.0410423462833534E-5</v>
      </c>
      <c r="V341" s="319">
        <v>9.0410423462833534E-5</v>
      </c>
      <c r="W341" s="318"/>
      <c r="X341" s="318"/>
      <c r="Y341" s="319">
        <v>1.241738301169552E-4</v>
      </c>
      <c r="Z341" s="319">
        <v>1.241738301169552E-4</v>
      </c>
      <c r="AA341" s="318"/>
      <c r="AB341" s="318"/>
      <c r="AC341" s="319">
        <v>0</v>
      </c>
      <c r="AD341" s="319">
        <v>0</v>
      </c>
      <c r="AE341" s="321">
        <v>1.1587118523090424E-4</v>
      </c>
      <c r="AF341" s="321">
        <v>1.1587118523090424E-4</v>
      </c>
      <c r="AG341" s="370">
        <v>671</v>
      </c>
      <c r="AH341" s="370">
        <v>157</v>
      </c>
      <c r="AI341" s="321" t="str">
        <f>IF(K341&gt;'1d. STPIS MED Threshold'!$C$8,"Yes","NO")</f>
        <v>NO</v>
      </c>
      <c r="AJ341" s="323"/>
    </row>
    <row r="342" spans="1:36" x14ac:dyDescent="0.2">
      <c r="A342" s="307"/>
      <c r="B342" s="265">
        <v>41605</v>
      </c>
      <c r="C342" s="318"/>
      <c r="D342" s="318"/>
      <c r="E342" s="319">
        <v>3.8055665969085682E-2</v>
      </c>
      <c r="F342" s="319">
        <v>3.8055665969085682E-2</v>
      </c>
      <c r="G342" s="318"/>
      <c r="H342" s="318"/>
      <c r="I342" s="319">
        <v>5.2135217255681234E-3</v>
      </c>
      <c r="J342" s="319">
        <v>5.2135217255681234E-3</v>
      </c>
      <c r="K342" s="319">
        <v>3.5859739011742386E-2</v>
      </c>
      <c r="L342" s="319">
        <v>3.5859739011742386E-2</v>
      </c>
      <c r="M342" s="318"/>
      <c r="N342" s="318"/>
      <c r="O342" s="320">
        <v>6.1994198598656935E-4</v>
      </c>
      <c r="P342" s="319">
        <v>6.1994198598656935E-4</v>
      </c>
      <c r="Q342" s="318"/>
      <c r="R342" s="318"/>
      <c r="S342" s="319">
        <v>1.155308062894971E-4</v>
      </c>
      <c r="T342" s="319">
        <v>1.155308062894971E-4</v>
      </c>
      <c r="U342" s="319">
        <v>5.8621550032019072E-4</v>
      </c>
      <c r="V342" s="319">
        <v>5.8621550032019072E-4</v>
      </c>
      <c r="W342" s="318"/>
      <c r="X342" s="318"/>
      <c r="Y342" s="319">
        <v>0</v>
      </c>
      <c r="Z342" s="319">
        <v>0</v>
      </c>
      <c r="AA342" s="318"/>
      <c r="AB342" s="318"/>
      <c r="AC342" s="319">
        <v>0</v>
      </c>
      <c r="AD342" s="319">
        <v>0</v>
      </c>
      <c r="AE342" s="321">
        <v>0</v>
      </c>
      <c r="AF342" s="321">
        <v>0</v>
      </c>
      <c r="AG342" s="370">
        <v>646</v>
      </c>
      <c r="AH342" s="370">
        <v>80</v>
      </c>
      <c r="AI342" s="321" t="str">
        <f>IF(K342&gt;'1d. STPIS MED Threshold'!$C$8,"Yes","NO")</f>
        <v>NO</v>
      </c>
      <c r="AJ342" s="323"/>
    </row>
    <row r="343" spans="1:36" x14ac:dyDescent="0.2">
      <c r="A343" s="307"/>
      <c r="B343" s="265">
        <v>41606</v>
      </c>
      <c r="C343" s="318"/>
      <c r="D343" s="318"/>
      <c r="E343" s="319">
        <v>0.50905684893177394</v>
      </c>
      <c r="F343" s="319">
        <v>0.50905684893177394</v>
      </c>
      <c r="G343" s="318"/>
      <c r="H343" s="318"/>
      <c r="I343" s="319">
        <v>1.1110204836119551E-3</v>
      </c>
      <c r="J343" s="319">
        <v>1.1110204836119551E-3</v>
      </c>
      <c r="K343" s="319">
        <v>0.475094025758937</v>
      </c>
      <c r="L343" s="319">
        <v>0.475094025758937</v>
      </c>
      <c r="M343" s="318"/>
      <c r="N343" s="318"/>
      <c r="O343" s="320">
        <v>4.1189287275328152E-3</v>
      </c>
      <c r="P343" s="319">
        <v>4.1189287275328152E-3</v>
      </c>
      <c r="Q343" s="318"/>
      <c r="R343" s="318"/>
      <c r="S343" s="319">
        <v>2.3106161257899417E-5</v>
      </c>
      <c r="T343" s="319">
        <v>2.3106161257899417E-5</v>
      </c>
      <c r="U343" s="319">
        <v>3.8450694107023263E-3</v>
      </c>
      <c r="V343" s="319">
        <v>3.8450694107023263E-3</v>
      </c>
      <c r="W343" s="318"/>
      <c r="X343" s="318"/>
      <c r="Y343" s="319">
        <v>0</v>
      </c>
      <c r="Z343" s="319">
        <v>0</v>
      </c>
      <c r="AA343" s="318"/>
      <c r="AB343" s="318"/>
      <c r="AC343" s="319">
        <v>0</v>
      </c>
      <c r="AD343" s="319">
        <v>0</v>
      </c>
      <c r="AE343" s="321">
        <v>0</v>
      </c>
      <c r="AF343" s="321">
        <v>0</v>
      </c>
      <c r="AG343" s="370">
        <v>983</v>
      </c>
      <c r="AH343" s="370">
        <v>256</v>
      </c>
      <c r="AI343" s="321" t="str">
        <f>IF(K343&gt;'1d. STPIS MED Threshold'!$C$8,"Yes","NO")</f>
        <v>NO</v>
      </c>
      <c r="AJ343" s="323"/>
    </row>
    <row r="344" spans="1:36" x14ac:dyDescent="0.2">
      <c r="A344" s="307"/>
      <c r="B344" s="265">
        <v>41607</v>
      </c>
      <c r="C344" s="318"/>
      <c r="D344" s="318"/>
      <c r="E344" s="319">
        <v>0.34332183042159492</v>
      </c>
      <c r="F344" s="319">
        <v>0.34332183042159492</v>
      </c>
      <c r="G344" s="318"/>
      <c r="H344" s="318"/>
      <c r="I344" s="319">
        <v>1.6548932633986853</v>
      </c>
      <c r="J344" s="319">
        <v>1.6548932633986853</v>
      </c>
      <c r="K344" s="319">
        <v>0.43101753764461687</v>
      </c>
      <c r="L344" s="319">
        <v>0.43101753764461687</v>
      </c>
      <c r="M344" s="318"/>
      <c r="N344" s="318"/>
      <c r="O344" s="320">
        <v>4.0878024874501651E-3</v>
      </c>
      <c r="P344" s="319">
        <v>4.0878024874501651E-3</v>
      </c>
      <c r="Q344" s="318"/>
      <c r="R344" s="318"/>
      <c r="S344" s="319">
        <v>2.0310315745693589E-2</v>
      </c>
      <c r="T344" s="319">
        <v>2.0310315745693589E-2</v>
      </c>
      <c r="U344" s="319">
        <v>5.1724897087075655E-3</v>
      </c>
      <c r="V344" s="319">
        <v>5.1724897087075655E-3</v>
      </c>
      <c r="W344" s="318"/>
      <c r="X344" s="318"/>
      <c r="Y344" s="319">
        <v>4.9768871110875638E-3</v>
      </c>
      <c r="Z344" s="319">
        <v>4.9768871110875638E-3</v>
      </c>
      <c r="AA344" s="318"/>
      <c r="AB344" s="318"/>
      <c r="AC344" s="319">
        <v>0</v>
      </c>
      <c r="AD344" s="319">
        <v>0</v>
      </c>
      <c r="AE344" s="321">
        <v>4.6441171040546413E-3</v>
      </c>
      <c r="AF344" s="321">
        <v>4.6441171040546413E-3</v>
      </c>
      <c r="AG344" s="370">
        <v>1108</v>
      </c>
      <c r="AH344" s="370">
        <v>172</v>
      </c>
      <c r="AI344" s="321" t="str">
        <f>IF(K344&gt;'1d. STPIS MED Threshold'!$C$8,"Yes","NO")</f>
        <v>NO</v>
      </c>
      <c r="AJ344" s="323"/>
    </row>
    <row r="345" spans="1:36" x14ac:dyDescent="0.2">
      <c r="A345" s="307"/>
      <c r="B345" s="265">
        <v>41608</v>
      </c>
      <c r="C345" s="318"/>
      <c r="D345" s="318"/>
      <c r="E345" s="319">
        <v>6.2747243672101619E-2</v>
      </c>
      <c r="F345" s="319">
        <v>6.2747243672101619E-2</v>
      </c>
      <c r="G345" s="318"/>
      <c r="H345" s="318"/>
      <c r="I345" s="319">
        <v>1.8095206626847049E-2</v>
      </c>
      <c r="J345" s="319">
        <v>1.8095206626847049E-2</v>
      </c>
      <c r="K345" s="319">
        <v>5.9761670893390011E-2</v>
      </c>
      <c r="L345" s="319">
        <v>5.9761670893390011E-2</v>
      </c>
      <c r="M345" s="318"/>
      <c r="N345" s="318"/>
      <c r="O345" s="320">
        <v>1.6390945575438086E-4</v>
      </c>
      <c r="P345" s="319">
        <v>1.6390945575438086E-4</v>
      </c>
      <c r="Q345" s="318"/>
      <c r="R345" s="318"/>
      <c r="S345" s="319">
        <v>4.6212322515798834E-5</v>
      </c>
      <c r="T345" s="319">
        <v>4.6212322515798834E-5</v>
      </c>
      <c r="U345" s="319">
        <v>1.560398627776177E-4</v>
      </c>
      <c r="V345" s="319">
        <v>1.560398627776177E-4</v>
      </c>
      <c r="W345" s="318"/>
      <c r="X345" s="318"/>
      <c r="Y345" s="319">
        <v>2.3112888912435927E-3</v>
      </c>
      <c r="Z345" s="319">
        <v>2.3112888912435927E-3</v>
      </c>
      <c r="AA345" s="318"/>
      <c r="AB345" s="318"/>
      <c r="AC345" s="319">
        <v>0</v>
      </c>
      <c r="AD345" s="319">
        <v>0</v>
      </c>
      <c r="AE345" s="321">
        <v>2.1567489944312309E-3</v>
      </c>
      <c r="AF345" s="321">
        <v>2.1567489944312309E-3</v>
      </c>
      <c r="AG345" s="370">
        <v>315</v>
      </c>
      <c r="AH345" s="370">
        <v>72</v>
      </c>
      <c r="AI345" s="321" t="str">
        <f>IF(K345&gt;'1d. STPIS MED Threshold'!$C$8,"Yes","NO")</f>
        <v>NO</v>
      </c>
      <c r="AJ345" s="323"/>
    </row>
    <row r="346" spans="1:36" x14ac:dyDescent="0.2">
      <c r="A346" s="307"/>
      <c r="B346" s="265">
        <v>41609</v>
      </c>
      <c r="C346" s="318"/>
      <c r="D346" s="318"/>
      <c r="E346" s="319">
        <v>2.1327068901574858E-3</v>
      </c>
      <c r="F346" s="319">
        <v>2.1327068901574858E-3</v>
      </c>
      <c r="G346" s="318"/>
      <c r="H346" s="318"/>
      <c r="I346" s="319">
        <v>4.3516596000323492E-3</v>
      </c>
      <c r="J346" s="319">
        <v>4.3516596000323492E-3</v>
      </c>
      <c r="K346" s="319">
        <v>2.2810729053772726E-3</v>
      </c>
      <c r="L346" s="319">
        <v>2.2810729053772726E-3</v>
      </c>
      <c r="M346" s="318"/>
      <c r="N346" s="318"/>
      <c r="O346" s="320">
        <v>2.9553371567835338E-5</v>
      </c>
      <c r="P346" s="319">
        <v>2.9553371567835338E-5</v>
      </c>
      <c r="Q346" s="318"/>
      <c r="R346" s="318"/>
      <c r="S346" s="319">
        <v>4.6212322515798834E-5</v>
      </c>
      <c r="T346" s="319">
        <v>4.6212322515798834E-5</v>
      </c>
      <c r="U346" s="319">
        <v>3.0667240357779323E-5</v>
      </c>
      <c r="V346" s="319">
        <v>3.0667240357779323E-5</v>
      </c>
      <c r="W346" s="318"/>
      <c r="X346" s="318"/>
      <c r="Y346" s="319">
        <v>4.1656180876567901E-3</v>
      </c>
      <c r="Z346" s="319">
        <v>4.1656180876567901E-3</v>
      </c>
      <c r="AA346" s="318"/>
      <c r="AB346" s="318"/>
      <c r="AC346" s="319">
        <v>0</v>
      </c>
      <c r="AD346" s="319">
        <v>0</v>
      </c>
      <c r="AE346" s="321">
        <v>3.8870920272127342E-3</v>
      </c>
      <c r="AF346" s="321">
        <v>3.8870920272127342E-3</v>
      </c>
      <c r="AG346" s="370">
        <v>110</v>
      </c>
      <c r="AH346" s="370">
        <v>12</v>
      </c>
      <c r="AI346" s="321" t="str">
        <f>IF(K346&gt;'1d. STPIS MED Threshold'!$C$8,"Yes","NO")</f>
        <v>NO</v>
      </c>
      <c r="AJ346" s="323"/>
    </row>
    <row r="347" spans="1:36" x14ac:dyDescent="0.2">
      <c r="A347" s="307"/>
      <c r="B347" s="265">
        <v>41610</v>
      </c>
      <c r="C347" s="318"/>
      <c r="D347" s="318"/>
      <c r="E347" s="319">
        <v>1.283343140306494E-2</v>
      </c>
      <c r="F347" s="319">
        <v>1.283343140306494E-2</v>
      </c>
      <c r="G347" s="318"/>
      <c r="H347" s="318"/>
      <c r="I347" s="319">
        <v>1.4664718047067251E-3</v>
      </c>
      <c r="J347" s="319">
        <v>1.4664718047067251E-3</v>
      </c>
      <c r="K347" s="319">
        <v>1.2073401460440419E-2</v>
      </c>
      <c r="L347" s="319">
        <v>1.2073401460440419E-2</v>
      </c>
      <c r="M347" s="318"/>
      <c r="N347" s="318"/>
      <c r="O347" s="320">
        <v>1.2270030066623402E-4</v>
      </c>
      <c r="P347" s="319">
        <v>1.2270030066623402E-4</v>
      </c>
      <c r="Q347" s="318"/>
      <c r="R347" s="318"/>
      <c r="S347" s="319">
        <v>2.3106161257899417E-5</v>
      </c>
      <c r="T347" s="319">
        <v>2.3106161257899417E-5</v>
      </c>
      <c r="U347" s="319">
        <v>1.1604112963590959E-4</v>
      </c>
      <c r="V347" s="319">
        <v>1.1604112963590959E-4</v>
      </c>
      <c r="W347" s="318"/>
      <c r="X347" s="318"/>
      <c r="Y347" s="319">
        <v>6.2914740592590632E-5</v>
      </c>
      <c r="Z347" s="319">
        <v>6.2914740592590632E-5</v>
      </c>
      <c r="AA347" s="318"/>
      <c r="AB347" s="318"/>
      <c r="AC347" s="319">
        <v>0</v>
      </c>
      <c r="AD347" s="319">
        <v>0</v>
      </c>
      <c r="AE347" s="321">
        <v>5.8708067183658147E-5</v>
      </c>
      <c r="AF347" s="321">
        <v>5.8708067183658147E-5</v>
      </c>
      <c r="AG347" s="370">
        <v>607</v>
      </c>
      <c r="AH347" s="370">
        <v>91</v>
      </c>
      <c r="AI347" s="321" t="str">
        <f>IF(K347&gt;'1d. STPIS MED Threshold'!$C$8,"Yes","NO")</f>
        <v>NO</v>
      </c>
      <c r="AJ347" s="323"/>
    </row>
    <row r="348" spans="1:36" x14ac:dyDescent="0.2">
      <c r="A348" s="307"/>
      <c r="B348" s="265">
        <v>41611</v>
      </c>
      <c r="C348" s="318"/>
      <c r="D348" s="318"/>
      <c r="E348" s="319">
        <v>3.0754708009377615E-2</v>
      </c>
      <c r="F348" s="319">
        <v>3.0754708009377615E-2</v>
      </c>
      <c r="G348" s="318"/>
      <c r="H348" s="318"/>
      <c r="I348" s="319">
        <v>2.1103619580161046E-3</v>
      </c>
      <c r="J348" s="319">
        <v>2.1103619580161046E-3</v>
      </c>
      <c r="K348" s="319">
        <v>2.8839458773418543E-2</v>
      </c>
      <c r="L348" s="319">
        <v>2.8839458773418543E-2</v>
      </c>
      <c r="M348" s="318"/>
      <c r="N348" s="318"/>
      <c r="O348" s="320">
        <v>1.814394892647585E-3</v>
      </c>
      <c r="P348" s="319">
        <v>1.814394892647585E-3</v>
      </c>
      <c r="Q348" s="318"/>
      <c r="R348" s="318"/>
      <c r="S348" s="319">
        <v>2.3106161257899417E-5</v>
      </c>
      <c r="T348" s="319">
        <v>2.3106161257899417E-5</v>
      </c>
      <c r="U348" s="319">
        <v>1.6946238087476567E-3</v>
      </c>
      <c r="V348" s="319">
        <v>1.6946238087476567E-3</v>
      </c>
      <c r="W348" s="318"/>
      <c r="X348" s="318"/>
      <c r="Y348" s="319">
        <v>0</v>
      </c>
      <c r="Z348" s="319">
        <v>0</v>
      </c>
      <c r="AA348" s="318"/>
      <c r="AB348" s="318"/>
      <c r="AC348" s="319">
        <v>0</v>
      </c>
      <c r="AD348" s="319">
        <v>0</v>
      </c>
      <c r="AE348" s="321">
        <v>0</v>
      </c>
      <c r="AF348" s="321">
        <v>0</v>
      </c>
      <c r="AG348" s="370">
        <v>591</v>
      </c>
      <c r="AH348" s="370">
        <v>71</v>
      </c>
      <c r="AI348" s="321" t="str">
        <f>IF(K348&gt;'1d. STPIS MED Threshold'!$C$8,"Yes","NO")</f>
        <v>NO</v>
      </c>
      <c r="AJ348" s="323"/>
    </row>
    <row r="349" spans="1:36" x14ac:dyDescent="0.2">
      <c r="A349" s="307"/>
      <c r="B349" s="265">
        <v>41612</v>
      </c>
      <c r="C349" s="318"/>
      <c r="D349" s="318"/>
      <c r="E349" s="319">
        <v>8.9789394561517397E-2</v>
      </c>
      <c r="F349" s="319">
        <v>8.9789394561517397E-2</v>
      </c>
      <c r="G349" s="318"/>
      <c r="H349" s="318"/>
      <c r="I349" s="319">
        <v>5.3875850595561303E-3</v>
      </c>
      <c r="J349" s="319">
        <v>5.3875850595561303E-3</v>
      </c>
      <c r="K349" s="319">
        <v>8.4146029519343163E-2</v>
      </c>
      <c r="L349" s="319">
        <v>8.4146029519343163E-2</v>
      </c>
      <c r="M349" s="318"/>
      <c r="N349" s="318"/>
      <c r="O349" s="320">
        <v>2.3475476496377439E-4</v>
      </c>
      <c r="P349" s="319">
        <v>2.3475476496377439E-4</v>
      </c>
      <c r="Q349" s="318"/>
      <c r="R349" s="318"/>
      <c r="S349" s="319">
        <v>4.6212322515798834E-5</v>
      </c>
      <c r="T349" s="319">
        <v>4.6212322515798834E-5</v>
      </c>
      <c r="U349" s="319">
        <v>2.2214823632468964E-4</v>
      </c>
      <c r="V349" s="319">
        <v>2.2214823632468964E-4</v>
      </c>
      <c r="W349" s="318"/>
      <c r="X349" s="318"/>
      <c r="Y349" s="319">
        <v>0</v>
      </c>
      <c r="Z349" s="319">
        <v>0</v>
      </c>
      <c r="AA349" s="318"/>
      <c r="AB349" s="318"/>
      <c r="AC349" s="319">
        <v>7.7059047795094565E-2</v>
      </c>
      <c r="AD349" s="319">
        <v>7.7059047795094565E-2</v>
      </c>
      <c r="AE349" s="321">
        <v>5.1524053699342079E-3</v>
      </c>
      <c r="AF349" s="321">
        <v>5.1524053699342079E-3</v>
      </c>
      <c r="AG349" s="370">
        <v>821</v>
      </c>
      <c r="AH349" s="370">
        <v>288</v>
      </c>
      <c r="AI349" s="321" t="str">
        <f>IF(K349&gt;'1d. STPIS MED Threshold'!$C$8,"Yes","NO")</f>
        <v>NO</v>
      </c>
      <c r="AJ349" s="323"/>
    </row>
    <row r="350" spans="1:36" x14ac:dyDescent="0.2">
      <c r="A350" s="307"/>
      <c r="B350" s="265">
        <v>41613</v>
      </c>
      <c r="C350" s="318"/>
      <c r="D350" s="318"/>
      <c r="E350" s="319">
        <v>0.15133930416296903</v>
      </c>
      <c r="F350" s="319">
        <v>0.15133930416296903</v>
      </c>
      <c r="G350" s="318"/>
      <c r="H350" s="318"/>
      <c r="I350" s="319">
        <v>2.9486918446803838E-2</v>
      </c>
      <c r="J350" s="319">
        <v>2.9486918446803838E-2</v>
      </c>
      <c r="K350" s="319">
        <v>0.14319187820238985</v>
      </c>
      <c r="L350" s="319">
        <v>0.14319187820238985</v>
      </c>
      <c r="M350" s="318"/>
      <c r="N350" s="318"/>
      <c r="O350" s="320">
        <v>1.9074308931244122E-2</v>
      </c>
      <c r="P350" s="319">
        <v>1.9074308931244122E-2</v>
      </c>
      <c r="Q350" s="318"/>
      <c r="R350" s="318"/>
      <c r="S350" s="319">
        <v>3.0038009635269242E-4</v>
      </c>
      <c r="T350" s="319">
        <v>3.0038009635269242E-4</v>
      </c>
      <c r="U350" s="319">
        <v>1.7819026203109826E-2</v>
      </c>
      <c r="V350" s="319">
        <v>1.7819026203109826E-2</v>
      </c>
      <c r="W350" s="318"/>
      <c r="X350" s="318"/>
      <c r="Y350" s="319">
        <v>1.4205486165379674E-3</v>
      </c>
      <c r="Z350" s="319">
        <v>1.4205486165379674E-3</v>
      </c>
      <c r="AA350" s="318"/>
      <c r="AB350" s="318"/>
      <c r="AC350" s="319">
        <v>0</v>
      </c>
      <c r="AD350" s="319">
        <v>0</v>
      </c>
      <c r="AE350" s="321">
        <v>1.3255663590415444E-3</v>
      </c>
      <c r="AF350" s="321">
        <v>1.3255663590415444E-3</v>
      </c>
      <c r="AG350" s="370">
        <v>827</v>
      </c>
      <c r="AH350" s="370">
        <v>189</v>
      </c>
      <c r="AI350" s="321" t="str">
        <f>IF(K350&gt;'1d. STPIS MED Threshold'!$C$8,"Yes","NO")</f>
        <v>NO</v>
      </c>
      <c r="AJ350" s="323"/>
    </row>
    <row r="351" spans="1:36" x14ac:dyDescent="0.2">
      <c r="A351" s="307"/>
      <c r="B351" s="265">
        <v>41614</v>
      </c>
      <c r="C351" s="318"/>
      <c r="D351" s="318"/>
      <c r="E351" s="319">
        <v>8.9655015463780977E-2</v>
      </c>
      <c r="F351" s="319">
        <v>8.9655015463780977E-2</v>
      </c>
      <c r="G351" s="318"/>
      <c r="H351" s="318"/>
      <c r="I351" s="319">
        <v>0</v>
      </c>
      <c r="J351" s="319">
        <v>0</v>
      </c>
      <c r="K351" s="319">
        <v>8.3660404884820183E-2</v>
      </c>
      <c r="L351" s="319">
        <v>8.3660404884820183E-2</v>
      </c>
      <c r="M351" s="318"/>
      <c r="N351" s="318"/>
      <c r="O351" s="320">
        <v>1.3459118663823362E-2</v>
      </c>
      <c r="P351" s="319">
        <v>1.3459118663823362E-2</v>
      </c>
      <c r="Q351" s="318"/>
      <c r="R351" s="318"/>
      <c r="S351" s="319">
        <v>0</v>
      </c>
      <c r="T351" s="319">
        <v>0</v>
      </c>
      <c r="U351" s="319">
        <v>1.2559200519720889E-2</v>
      </c>
      <c r="V351" s="319">
        <v>1.2559200519720889E-2</v>
      </c>
      <c r="W351" s="318"/>
      <c r="X351" s="318"/>
      <c r="Y351" s="319">
        <v>4.1126372534735561E-3</v>
      </c>
      <c r="Z351" s="319">
        <v>4.1126372534735561E-3</v>
      </c>
      <c r="AA351" s="318"/>
      <c r="AB351" s="318"/>
      <c r="AC351" s="319">
        <v>0</v>
      </c>
      <c r="AD351" s="319">
        <v>0</v>
      </c>
      <c r="AE351" s="321">
        <v>3.8376536548475485E-3</v>
      </c>
      <c r="AF351" s="321">
        <v>3.8376536548475485E-3</v>
      </c>
      <c r="AG351" s="370">
        <v>562</v>
      </c>
      <c r="AH351" s="370">
        <v>174</v>
      </c>
      <c r="AI351" s="321" t="str">
        <f>IF(K351&gt;'1d. STPIS MED Threshold'!$C$8,"Yes","NO")</f>
        <v>NO</v>
      </c>
      <c r="AJ351" s="323"/>
    </row>
    <row r="352" spans="1:36" x14ac:dyDescent="0.2">
      <c r="A352" s="307"/>
      <c r="B352" s="265">
        <v>41615</v>
      </c>
      <c r="C352" s="318"/>
      <c r="D352" s="318"/>
      <c r="E352" s="319">
        <v>0.48354937215766475</v>
      </c>
      <c r="F352" s="319">
        <v>2.393323504284825E-2</v>
      </c>
      <c r="G352" s="318"/>
      <c r="H352" s="318"/>
      <c r="I352" s="319">
        <v>0.35935229760152976</v>
      </c>
      <c r="J352" s="319">
        <v>0</v>
      </c>
      <c r="K352" s="319">
        <v>0.47524517307678954</v>
      </c>
      <c r="L352" s="319">
        <v>2.2332985204794594E-2</v>
      </c>
      <c r="M352" s="318"/>
      <c r="N352" s="318"/>
      <c r="O352" s="320">
        <v>4.0966406911234252E-2</v>
      </c>
      <c r="P352" s="319">
        <v>2.8311633266665782E-4</v>
      </c>
      <c r="Q352" s="318"/>
      <c r="R352" s="318"/>
      <c r="S352" s="319">
        <v>3.1808356501953738E-2</v>
      </c>
      <c r="T352" s="319">
        <v>0</v>
      </c>
      <c r="U352" s="319">
        <v>4.0354071443082916E-2</v>
      </c>
      <c r="V352" s="319">
        <v>2.6418630232646168E-4</v>
      </c>
      <c r="W352" s="318"/>
      <c r="X352" s="318"/>
      <c r="Y352" s="319">
        <v>1.7301553662962424E-3</v>
      </c>
      <c r="Z352" s="319">
        <v>1.7301553662962424E-3</v>
      </c>
      <c r="AA352" s="318"/>
      <c r="AB352" s="318"/>
      <c r="AC352" s="319">
        <v>0</v>
      </c>
      <c r="AD352" s="319">
        <v>0</v>
      </c>
      <c r="AE352" s="321">
        <v>1.6144718475505991E-3</v>
      </c>
      <c r="AF352" s="321">
        <v>1.6144718475505991E-3</v>
      </c>
      <c r="AG352" s="370">
        <v>832</v>
      </c>
      <c r="AH352" s="370">
        <v>162</v>
      </c>
      <c r="AI352" s="321" t="str">
        <f>IF(K352&gt;'1d. STPIS MED Threshold'!$C$8,"Yes","NO")</f>
        <v>NO</v>
      </c>
      <c r="AJ352" s="323"/>
    </row>
    <row r="353" spans="1:36" x14ac:dyDescent="0.2">
      <c r="A353" s="307"/>
      <c r="B353" s="265">
        <v>41616</v>
      </c>
      <c r="C353" s="318"/>
      <c r="D353" s="318"/>
      <c r="E353" s="319">
        <v>0.14555209274295025</v>
      </c>
      <c r="F353" s="319">
        <v>0.14555209274295025</v>
      </c>
      <c r="G353" s="318"/>
      <c r="H353" s="318"/>
      <c r="I353" s="319">
        <v>0.40394806659195676</v>
      </c>
      <c r="J353" s="319">
        <v>0.40394806659195676</v>
      </c>
      <c r="K353" s="319">
        <v>0.1628292437242235</v>
      </c>
      <c r="L353" s="319">
        <v>0.1628292437242235</v>
      </c>
      <c r="M353" s="318"/>
      <c r="N353" s="318"/>
      <c r="O353" s="320">
        <v>1.940423051960953E-3</v>
      </c>
      <c r="P353" s="319">
        <v>1.940423051960953E-3</v>
      </c>
      <c r="Q353" s="318"/>
      <c r="R353" s="318"/>
      <c r="S353" s="319">
        <v>4.3439583164850909E-3</v>
      </c>
      <c r="T353" s="319">
        <v>4.3439583164850909E-3</v>
      </c>
      <c r="U353" s="319">
        <v>2.1011308255203969E-3</v>
      </c>
      <c r="V353" s="319">
        <v>2.1011308255203969E-3</v>
      </c>
      <c r="W353" s="318"/>
      <c r="X353" s="318"/>
      <c r="Y353" s="319">
        <v>2.9305023907601423E-3</v>
      </c>
      <c r="Z353" s="319">
        <v>2.9305023907601423E-3</v>
      </c>
      <c r="AA353" s="318"/>
      <c r="AB353" s="318"/>
      <c r="AC353" s="319">
        <v>0.15397945862264173</v>
      </c>
      <c r="AD353" s="319">
        <v>0.15397945862264173</v>
      </c>
      <c r="AE353" s="321">
        <v>1.3030101016499285E-2</v>
      </c>
      <c r="AF353" s="321">
        <v>1.3030101016499285E-2</v>
      </c>
      <c r="AG353" s="370">
        <v>235</v>
      </c>
      <c r="AH353" s="370">
        <v>64</v>
      </c>
      <c r="AI353" s="321" t="str">
        <f>IF(K353&gt;'1d. STPIS MED Threshold'!$C$8,"Yes","NO")</f>
        <v>NO</v>
      </c>
      <c r="AJ353" s="323"/>
    </row>
    <row r="354" spans="1:36" x14ac:dyDescent="0.2">
      <c r="A354" s="307"/>
      <c r="B354" s="265">
        <v>41617</v>
      </c>
      <c r="C354" s="318"/>
      <c r="D354" s="318"/>
      <c r="E354" s="319">
        <v>3.7311857772950645E-2</v>
      </c>
      <c r="F354" s="319">
        <v>3.7311857772950645E-2</v>
      </c>
      <c r="G354" s="318"/>
      <c r="H354" s="318"/>
      <c r="I354" s="319">
        <v>7.465605795025243</v>
      </c>
      <c r="J354" s="319">
        <v>7.465605795025243</v>
      </c>
      <c r="K354" s="319">
        <v>0.53399047847847225</v>
      </c>
      <c r="L354" s="319">
        <v>0.53399047847847225</v>
      </c>
      <c r="M354" s="318"/>
      <c r="N354" s="318"/>
      <c r="O354" s="320">
        <v>1.5601200015894252E-4</v>
      </c>
      <c r="P354" s="319">
        <v>1.5601200015894252E-4</v>
      </c>
      <c r="Q354" s="318"/>
      <c r="R354" s="318"/>
      <c r="S354" s="319">
        <v>4.4202086486361591E-2</v>
      </c>
      <c r="T354" s="319">
        <v>4.4202086486361591E-2</v>
      </c>
      <c r="U354" s="319">
        <v>3.101068255080372E-3</v>
      </c>
      <c r="V354" s="319">
        <v>3.101068255080372E-3</v>
      </c>
      <c r="W354" s="318"/>
      <c r="X354" s="318"/>
      <c r="Y354" s="319">
        <v>0</v>
      </c>
      <c r="Z354" s="319">
        <v>0</v>
      </c>
      <c r="AA354" s="318"/>
      <c r="AB354" s="318"/>
      <c r="AC354" s="319">
        <v>9.0206453550839324E-2</v>
      </c>
      <c r="AD354" s="319">
        <v>9.0206453550839324E-2</v>
      </c>
      <c r="AE354" s="321">
        <v>6.0314814285526682E-3</v>
      </c>
      <c r="AF354" s="321">
        <v>6.0314814285526682E-3</v>
      </c>
      <c r="AG354" s="370">
        <v>772</v>
      </c>
      <c r="AH354" s="370">
        <v>138</v>
      </c>
      <c r="AI354" s="321" t="str">
        <f>IF(K354&gt;'1d. STPIS MED Threshold'!$C$8,"Yes","NO")</f>
        <v>NO</v>
      </c>
      <c r="AJ354" s="323"/>
    </row>
    <row r="355" spans="1:36" x14ac:dyDescent="0.2">
      <c r="A355" s="307"/>
      <c r="B355" s="265">
        <v>41618</v>
      </c>
      <c r="C355" s="318"/>
      <c r="D355" s="318"/>
      <c r="E355" s="319">
        <v>9.637686293858197E-2</v>
      </c>
      <c r="F355" s="319">
        <v>9.637686293858197E-2</v>
      </c>
      <c r="G355" s="318"/>
      <c r="H355" s="318"/>
      <c r="I355" s="319">
        <v>3.2714608084845822</v>
      </c>
      <c r="J355" s="319">
        <v>3.2714608084845822</v>
      </c>
      <c r="K355" s="319">
        <v>0.30867275860710475</v>
      </c>
      <c r="L355" s="319">
        <v>0.30867275860710475</v>
      </c>
      <c r="M355" s="318"/>
      <c r="N355" s="318"/>
      <c r="O355" s="320">
        <v>1.8594782712353809E-3</v>
      </c>
      <c r="P355" s="319">
        <v>1.8594782712353809E-3</v>
      </c>
      <c r="Q355" s="318"/>
      <c r="R355" s="318"/>
      <c r="S355" s="319">
        <v>2.2320551775130839E-2</v>
      </c>
      <c r="T355" s="319">
        <v>2.2320551775130839E-2</v>
      </c>
      <c r="U355" s="319">
        <v>3.2275686903697914E-3</v>
      </c>
      <c r="V355" s="319">
        <v>3.2275686903697914E-3</v>
      </c>
      <c r="W355" s="318"/>
      <c r="X355" s="318"/>
      <c r="Y355" s="319">
        <v>1.1639227009629268E-3</v>
      </c>
      <c r="Z355" s="319">
        <v>1.1639227009629268E-3</v>
      </c>
      <c r="AA355" s="318"/>
      <c r="AB355" s="318"/>
      <c r="AC355" s="319">
        <v>7.8884434534468612E-2</v>
      </c>
      <c r="AD355" s="319">
        <v>7.8884434534468612E-2</v>
      </c>
      <c r="AE355" s="321">
        <v>6.3605555946084366E-3</v>
      </c>
      <c r="AF355" s="321">
        <v>6.3605555946084366E-3</v>
      </c>
      <c r="AG355" s="370">
        <v>864</v>
      </c>
      <c r="AH355" s="370">
        <v>223</v>
      </c>
      <c r="AI355" s="321" t="str">
        <f>IF(K355&gt;'1d. STPIS MED Threshold'!$C$8,"Yes","NO")</f>
        <v>NO</v>
      </c>
      <c r="AJ355" s="323"/>
    </row>
    <row r="356" spans="1:36" x14ac:dyDescent="0.2">
      <c r="A356" s="307"/>
      <c r="B356" s="265">
        <v>41619</v>
      </c>
      <c r="C356" s="318"/>
      <c r="D356" s="318"/>
      <c r="E356" s="319">
        <v>6.9594940164770427E-2</v>
      </c>
      <c r="F356" s="319">
        <v>6.9594940164770427E-2</v>
      </c>
      <c r="G356" s="318"/>
      <c r="H356" s="318"/>
      <c r="I356" s="319">
        <v>0.71691377473803397</v>
      </c>
      <c r="J356" s="319">
        <v>0.71691377473803397</v>
      </c>
      <c r="K356" s="319">
        <v>0.11287667196326731</v>
      </c>
      <c r="L356" s="319">
        <v>0.11287667196326731</v>
      </c>
      <c r="M356" s="318"/>
      <c r="N356" s="318"/>
      <c r="O356" s="320">
        <v>5.7585199803970909E-4</v>
      </c>
      <c r="P356" s="319">
        <v>5.7585199803970909E-4</v>
      </c>
      <c r="Q356" s="318"/>
      <c r="R356" s="318"/>
      <c r="S356" s="319">
        <v>1.9640237069214507E-3</v>
      </c>
      <c r="T356" s="319">
        <v>1.9640237069214507E-3</v>
      </c>
      <c r="U356" s="319">
        <v>6.6866943573050213E-4</v>
      </c>
      <c r="V356" s="319">
        <v>6.6866943573050213E-4</v>
      </c>
      <c r="W356" s="318"/>
      <c r="X356" s="318"/>
      <c r="Y356" s="319">
        <v>0</v>
      </c>
      <c r="Z356" s="319">
        <v>0</v>
      </c>
      <c r="AA356" s="318"/>
      <c r="AB356" s="318"/>
      <c r="AC356" s="319">
        <v>0</v>
      </c>
      <c r="AD356" s="319">
        <v>0</v>
      </c>
      <c r="AE356" s="321">
        <v>0</v>
      </c>
      <c r="AF356" s="321">
        <v>0</v>
      </c>
      <c r="AG356" s="370">
        <v>609</v>
      </c>
      <c r="AH356" s="370">
        <v>65</v>
      </c>
      <c r="AI356" s="321" t="str">
        <f>IF(K356&gt;'1d. STPIS MED Threshold'!$C$8,"Yes","NO")</f>
        <v>NO</v>
      </c>
      <c r="AJ356" s="323"/>
    </row>
    <row r="357" spans="1:36" x14ac:dyDescent="0.2">
      <c r="A357" s="307"/>
      <c r="B357" s="265">
        <v>41620</v>
      </c>
      <c r="C357" s="318"/>
      <c r="D357" s="318"/>
      <c r="E357" s="319">
        <v>2.668678210969682E-2</v>
      </c>
      <c r="F357" s="319">
        <v>2.668678210969682E-2</v>
      </c>
      <c r="G357" s="318"/>
      <c r="H357" s="318"/>
      <c r="I357" s="319">
        <v>0.48978783691671379</v>
      </c>
      <c r="J357" s="319">
        <v>0.48978783691671379</v>
      </c>
      <c r="K357" s="319">
        <v>5.7651145541160929E-2</v>
      </c>
      <c r="L357" s="319">
        <v>5.7651145541160929E-2</v>
      </c>
      <c r="M357" s="318"/>
      <c r="N357" s="318"/>
      <c r="O357" s="320">
        <v>5.7103405343117116E-5</v>
      </c>
      <c r="P357" s="319">
        <v>5.7103405343117116E-5</v>
      </c>
      <c r="Q357" s="318"/>
      <c r="R357" s="318"/>
      <c r="S357" s="319">
        <v>3.9164943332139518E-2</v>
      </c>
      <c r="T357" s="319">
        <v>3.9164943332139518E-2</v>
      </c>
      <c r="U357" s="319">
        <v>2.6719740819332875E-3</v>
      </c>
      <c r="V357" s="319">
        <v>2.6719740819332875E-3</v>
      </c>
      <c r="W357" s="318"/>
      <c r="X357" s="318"/>
      <c r="Y357" s="319">
        <v>0</v>
      </c>
      <c r="Z357" s="319">
        <v>0</v>
      </c>
      <c r="AA357" s="318"/>
      <c r="AB357" s="318"/>
      <c r="AC357" s="319">
        <v>0</v>
      </c>
      <c r="AD357" s="319">
        <v>0</v>
      </c>
      <c r="AE357" s="321">
        <v>0</v>
      </c>
      <c r="AF357" s="321">
        <v>0</v>
      </c>
      <c r="AG357" s="370">
        <v>544</v>
      </c>
      <c r="AH357" s="370">
        <v>101</v>
      </c>
      <c r="AI357" s="321" t="str">
        <f>IF(K357&gt;'1d. STPIS MED Threshold'!$C$8,"Yes","NO")</f>
        <v>NO</v>
      </c>
      <c r="AJ357" s="323"/>
    </row>
    <row r="358" spans="1:36" x14ac:dyDescent="0.2">
      <c r="A358" s="307"/>
      <c r="B358" s="265">
        <v>41621</v>
      </c>
      <c r="C358" s="318"/>
      <c r="D358" s="318"/>
      <c r="E358" s="319">
        <v>3.4615905508682235E-3</v>
      </c>
      <c r="F358" s="319">
        <v>3.4615905508682235E-3</v>
      </c>
      <c r="G358" s="318"/>
      <c r="H358" s="318"/>
      <c r="I358" s="319">
        <v>3.509825895074922E-3</v>
      </c>
      <c r="J358" s="319">
        <v>3.509825895074922E-3</v>
      </c>
      <c r="K358" s="319">
        <v>3.4648157146046363E-3</v>
      </c>
      <c r="L358" s="319">
        <v>3.4648157146046363E-3</v>
      </c>
      <c r="M358" s="318"/>
      <c r="N358" s="318"/>
      <c r="O358" s="320">
        <v>3.9139591252864274E-5</v>
      </c>
      <c r="P358" s="319">
        <v>3.9139591252864274E-5</v>
      </c>
      <c r="Q358" s="318"/>
      <c r="R358" s="318"/>
      <c r="S358" s="319">
        <v>2.3106161257899417E-5</v>
      </c>
      <c r="T358" s="319">
        <v>2.3106161257899417E-5</v>
      </c>
      <c r="U358" s="319">
        <v>3.8067546721193071E-5</v>
      </c>
      <c r="V358" s="319">
        <v>3.8067546721193071E-5</v>
      </c>
      <c r="W358" s="318"/>
      <c r="X358" s="318"/>
      <c r="Y358" s="319">
        <v>1.9188995880740141E-3</v>
      </c>
      <c r="Z358" s="319">
        <v>1.9188995880740141E-3</v>
      </c>
      <c r="AA358" s="318"/>
      <c r="AB358" s="318"/>
      <c r="AC358" s="319">
        <v>0</v>
      </c>
      <c r="AD358" s="319">
        <v>0</v>
      </c>
      <c r="AE358" s="321">
        <v>1.7905960491015735E-3</v>
      </c>
      <c r="AF358" s="321">
        <v>1.7905960491015735E-3</v>
      </c>
      <c r="AG358" s="370">
        <v>453</v>
      </c>
      <c r="AH358" s="370">
        <v>93</v>
      </c>
      <c r="AI358" s="321" t="str">
        <f>IF(K358&gt;'1d. STPIS MED Threshold'!$C$8,"Yes","NO")</f>
        <v>NO</v>
      </c>
      <c r="AJ358" s="323"/>
    </row>
    <row r="359" spans="1:36" x14ac:dyDescent="0.2">
      <c r="A359" s="307"/>
      <c r="B359" s="265">
        <v>41622</v>
      </c>
      <c r="C359" s="318"/>
      <c r="D359" s="318"/>
      <c r="E359" s="319">
        <v>1.6367489966754528E-3</v>
      </c>
      <c r="F359" s="319">
        <v>1.6367489966754528E-3</v>
      </c>
      <c r="G359" s="318"/>
      <c r="H359" s="318"/>
      <c r="I359" s="319">
        <v>3.4570174567048306E-2</v>
      </c>
      <c r="J359" s="319">
        <v>3.4570174567048306E-2</v>
      </c>
      <c r="K359" s="319">
        <v>3.8387793047883379E-3</v>
      </c>
      <c r="L359" s="319">
        <v>3.8387793047883379E-3</v>
      </c>
      <c r="M359" s="318"/>
      <c r="N359" s="318"/>
      <c r="O359" s="320">
        <v>1.3245208545808555E-5</v>
      </c>
      <c r="P359" s="319">
        <v>1.3245208545808555E-5</v>
      </c>
      <c r="Q359" s="318"/>
      <c r="R359" s="318"/>
      <c r="S359" s="319">
        <v>1.1021638920018022E-2</v>
      </c>
      <c r="T359" s="319">
        <v>1.1021638920018022E-2</v>
      </c>
      <c r="U359" s="319">
        <v>7.4930033115984743E-4</v>
      </c>
      <c r="V359" s="319">
        <v>7.4930033115984743E-4</v>
      </c>
      <c r="W359" s="318"/>
      <c r="X359" s="318"/>
      <c r="Y359" s="319">
        <v>3.9007139167406193E-3</v>
      </c>
      <c r="Z359" s="319">
        <v>3.9007139167406193E-3</v>
      </c>
      <c r="AA359" s="318"/>
      <c r="AB359" s="318"/>
      <c r="AC359" s="319">
        <v>0</v>
      </c>
      <c r="AD359" s="319">
        <v>0</v>
      </c>
      <c r="AE359" s="321">
        <v>3.6399001653868051E-3</v>
      </c>
      <c r="AF359" s="321">
        <v>3.6399001653868051E-3</v>
      </c>
      <c r="AG359" s="370">
        <v>290</v>
      </c>
      <c r="AH359" s="370">
        <v>78</v>
      </c>
      <c r="AI359" s="321" t="str">
        <f>IF(K359&gt;'1d. STPIS MED Threshold'!$C$8,"Yes","NO")</f>
        <v>NO</v>
      </c>
      <c r="AJ359" s="323"/>
    </row>
    <row r="360" spans="1:36" x14ac:dyDescent="0.2">
      <c r="A360" s="307"/>
      <c r="B360" s="265">
        <v>41623</v>
      </c>
      <c r="C360" s="318"/>
      <c r="D360" s="318"/>
      <c r="E360" s="319">
        <v>1.1973131597769504E-2</v>
      </c>
      <c r="F360" s="319">
        <v>1.1973131597769504E-2</v>
      </c>
      <c r="G360" s="318"/>
      <c r="H360" s="318"/>
      <c r="I360" s="319">
        <v>1.1558850237415806E-2</v>
      </c>
      <c r="J360" s="319">
        <v>1.1558850237415806E-2</v>
      </c>
      <c r="K360" s="319">
        <v>1.1945431469532442E-2</v>
      </c>
      <c r="L360" s="319">
        <v>1.1945431469532442E-2</v>
      </c>
      <c r="M360" s="318"/>
      <c r="N360" s="318"/>
      <c r="O360" s="320">
        <v>1.1642538311765717E-4</v>
      </c>
      <c r="P360" s="319">
        <v>1.1642538311765717E-4</v>
      </c>
      <c r="Q360" s="318"/>
      <c r="R360" s="318"/>
      <c r="S360" s="319">
        <v>2.0795545132109476E-4</v>
      </c>
      <c r="T360" s="319">
        <v>2.0795545132109476E-4</v>
      </c>
      <c r="U360" s="319">
        <v>1.2254536550020432E-4</v>
      </c>
      <c r="V360" s="319">
        <v>1.2254536550020432E-4</v>
      </c>
      <c r="W360" s="318"/>
      <c r="X360" s="318"/>
      <c r="Y360" s="319">
        <v>1.0612723347329103E-3</v>
      </c>
      <c r="Z360" s="319">
        <v>1.0612723347329103E-3</v>
      </c>
      <c r="AA360" s="318"/>
      <c r="AB360" s="318"/>
      <c r="AC360" s="319">
        <v>0</v>
      </c>
      <c r="AD360" s="319">
        <v>0</v>
      </c>
      <c r="AE360" s="321">
        <v>9.9031239644012826E-4</v>
      </c>
      <c r="AF360" s="321">
        <v>9.9031239644012826E-4</v>
      </c>
      <c r="AG360" s="370">
        <v>182</v>
      </c>
      <c r="AH360" s="370">
        <v>33</v>
      </c>
      <c r="AI360" s="321" t="str">
        <f>IF(K360&gt;'1d. STPIS MED Threshold'!$C$8,"Yes","NO")</f>
        <v>NO</v>
      </c>
      <c r="AJ360" s="323"/>
    </row>
    <row r="361" spans="1:36" x14ac:dyDescent="0.2">
      <c r="A361" s="307"/>
      <c r="B361" s="265">
        <v>41624</v>
      </c>
      <c r="C361" s="318"/>
      <c r="D361" s="318"/>
      <c r="E361" s="319">
        <v>7.3321706247764873E-3</v>
      </c>
      <c r="F361" s="319">
        <v>7.3321706247764873E-3</v>
      </c>
      <c r="G361" s="318"/>
      <c r="H361" s="318"/>
      <c r="I361" s="319">
        <v>2.895553681389143E-2</v>
      </c>
      <c r="J361" s="319">
        <v>2.895553681389143E-2</v>
      </c>
      <c r="K361" s="319">
        <v>8.777975514101137E-3</v>
      </c>
      <c r="L361" s="319">
        <v>8.777975514101137E-3</v>
      </c>
      <c r="M361" s="318"/>
      <c r="N361" s="318"/>
      <c r="O361" s="320">
        <v>9.4901919230718282E-5</v>
      </c>
      <c r="P361" s="319">
        <v>9.4901919230718282E-5</v>
      </c>
      <c r="Q361" s="318"/>
      <c r="R361" s="318"/>
      <c r="S361" s="319">
        <v>3.7339556592765462E-4</v>
      </c>
      <c r="T361" s="319">
        <v>3.7339556592765462E-4</v>
      </c>
      <c r="U361" s="319">
        <v>1.1352286254355789E-4</v>
      </c>
      <c r="V361" s="319">
        <v>1.1352286254355789E-4</v>
      </c>
      <c r="W361" s="318"/>
      <c r="X361" s="318"/>
      <c r="Y361" s="319">
        <v>0</v>
      </c>
      <c r="Z361" s="319">
        <v>0</v>
      </c>
      <c r="AA361" s="318"/>
      <c r="AB361" s="318"/>
      <c r="AC361" s="319">
        <v>0</v>
      </c>
      <c r="AD361" s="319">
        <v>0</v>
      </c>
      <c r="AE361" s="321">
        <v>0</v>
      </c>
      <c r="AF361" s="321">
        <v>0</v>
      </c>
      <c r="AG361" s="370">
        <v>483</v>
      </c>
      <c r="AH361" s="370">
        <v>113</v>
      </c>
      <c r="AI361" s="321" t="str">
        <f>IF(K361&gt;'1d. STPIS MED Threshold'!$C$8,"Yes","NO")</f>
        <v>NO</v>
      </c>
      <c r="AJ361" s="323"/>
    </row>
    <row r="362" spans="1:36" x14ac:dyDescent="0.2">
      <c r="A362" s="307"/>
      <c r="B362" s="265">
        <v>41625</v>
      </c>
      <c r="C362" s="318"/>
      <c r="D362" s="318"/>
      <c r="E362" s="319">
        <v>1.1196616842607187E-3</v>
      </c>
      <c r="F362" s="319">
        <v>1.1196616842607187E-3</v>
      </c>
      <c r="G362" s="318"/>
      <c r="H362" s="318"/>
      <c r="I362" s="319">
        <v>0</v>
      </c>
      <c r="J362" s="319">
        <v>0</v>
      </c>
      <c r="K362" s="319">
        <v>1.0447976541492314E-3</v>
      </c>
      <c r="L362" s="319">
        <v>1.0447976541492314E-3</v>
      </c>
      <c r="M362" s="318"/>
      <c r="N362" s="318"/>
      <c r="O362" s="320">
        <v>1.1589557477582484E-5</v>
      </c>
      <c r="P362" s="319">
        <v>1.1589557477582484E-5</v>
      </c>
      <c r="Q362" s="318"/>
      <c r="R362" s="318"/>
      <c r="S362" s="319">
        <v>0</v>
      </c>
      <c r="T362" s="319">
        <v>0</v>
      </c>
      <c r="U362" s="319">
        <v>1.0814643954884394E-5</v>
      </c>
      <c r="V362" s="319">
        <v>1.0814643954884394E-5</v>
      </c>
      <c r="W362" s="318"/>
      <c r="X362" s="318"/>
      <c r="Y362" s="319">
        <v>0</v>
      </c>
      <c r="Z362" s="319">
        <v>0</v>
      </c>
      <c r="AA362" s="318"/>
      <c r="AB362" s="318"/>
      <c r="AC362" s="319">
        <v>0</v>
      </c>
      <c r="AD362" s="319">
        <v>0</v>
      </c>
      <c r="AE362" s="321">
        <v>0</v>
      </c>
      <c r="AF362" s="321">
        <v>0</v>
      </c>
      <c r="AG362" s="370">
        <v>387</v>
      </c>
      <c r="AH362" s="370">
        <v>40</v>
      </c>
      <c r="AI362" s="321" t="str">
        <f>IF(K362&gt;'1d. STPIS MED Threshold'!$C$8,"Yes","NO")</f>
        <v>NO</v>
      </c>
      <c r="AJ362" s="323"/>
    </row>
    <row r="363" spans="1:36" x14ac:dyDescent="0.2">
      <c r="A363" s="307"/>
      <c r="B363" s="265">
        <v>41626</v>
      </c>
      <c r="C363" s="318"/>
      <c r="D363" s="318"/>
      <c r="E363" s="319">
        <v>5.5133717830699751E-2</v>
      </c>
      <c r="F363" s="319">
        <v>5.5133717830699751E-2</v>
      </c>
      <c r="G363" s="318"/>
      <c r="H363" s="318"/>
      <c r="I363" s="319">
        <v>1.0010746675601048E-2</v>
      </c>
      <c r="J363" s="319">
        <v>1.0010746675601048E-2</v>
      </c>
      <c r="K363" s="319">
        <v>5.2116656946361681E-2</v>
      </c>
      <c r="L363" s="319">
        <v>5.2116656946361681E-2</v>
      </c>
      <c r="M363" s="318"/>
      <c r="N363" s="318"/>
      <c r="O363" s="320">
        <v>3.0551729161975655E-4</v>
      </c>
      <c r="P363" s="319">
        <v>3.0551729161975655E-4</v>
      </c>
      <c r="Q363" s="318"/>
      <c r="R363" s="318"/>
      <c r="S363" s="319">
        <v>6.9318483773698255E-5</v>
      </c>
      <c r="T363" s="319">
        <v>6.9318483773698255E-5</v>
      </c>
      <c r="U363" s="319">
        <v>2.8972431155135296E-4</v>
      </c>
      <c r="V363" s="319">
        <v>2.8972431155135296E-4</v>
      </c>
      <c r="W363" s="318"/>
      <c r="X363" s="318"/>
      <c r="Y363" s="319">
        <v>1.6887640895905905E-3</v>
      </c>
      <c r="Z363" s="319">
        <v>1.6887640895905905E-3</v>
      </c>
      <c r="AA363" s="318"/>
      <c r="AB363" s="318"/>
      <c r="AC363" s="319">
        <v>0</v>
      </c>
      <c r="AD363" s="319">
        <v>0</v>
      </c>
      <c r="AE363" s="321">
        <v>1.5758481191402976E-3</v>
      </c>
      <c r="AF363" s="321">
        <v>1.5758481191402976E-3</v>
      </c>
      <c r="AG363" s="370">
        <v>484</v>
      </c>
      <c r="AH363" s="370">
        <v>84</v>
      </c>
      <c r="AI363" s="321" t="str">
        <f>IF(K363&gt;'1d. STPIS MED Threshold'!$C$8,"Yes","NO")</f>
        <v>NO</v>
      </c>
      <c r="AJ363" s="323"/>
    </row>
    <row r="364" spans="1:36" x14ac:dyDescent="0.2">
      <c r="A364" s="307"/>
      <c r="B364" s="265">
        <v>41627</v>
      </c>
      <c r="C364" s="318"/>
      <c r="D364" s="318"/>
      <c r="E364" s="319">
        <v>0.26432186999165552</v>
      </c>
      <c r="F364" s="319">
        <v>0.26432186999165552</v>
      </c>
      <c r="G364" s="318"/>
      <c r="H364" s="318"/>
      <c r="I364" s="319">
        <v>4.3824693554536318E-3</v>
      </c>
      <c r="J364" s="319">
        <v>4.3824693554536318E-3</v>
      </c>
      <c r="K364" s="319">
        <v>0.24694152073978345</v>
      </c>
      <c r="L364" s="319">
        <v>0.24694152073978345</v>
      </c>
      <c r="M364" s="318"/>
      <c r="N364" s="318"/>
      <c r="O364" s="320">
        <v>5.2989940264109459E-3</v>
      </c>
      <c r="P364" s="319">
        <v>5.2989940264109459E-3</v>
      </c>
      <c r="Q364" s="318"/>
      <c r="R364" s="318"/>
      <c r="S364" s="319">
        <v>4.6212322515798834E-5</v>
      </c>
      <c r="T364" s="319">
        <v>4.6212322515798834E-5</v>
      </c>
      <c r="U364" s="319">
        <v>4.9477768568164321E-3</v>
      </c>
      <c r="V364" s="319">
        <v>4.9477768568164321E-3</v>
      </c>
      <c r="W364" s="318"/>
      <c r="X364" s="318"/>
      <c r="Y364" s="319">
        <v>3.908992172081749E-3</v>
      </c>
      <c r="Z364" s="319">
        <v>3.908992172081749E-3</v>
      </c>
      <c r="AA364" s="318"/>
      <c r="AB364" s="318"/>
      <c r="AC364" s="319">
        <v>0</v>
      </c>
      <c r="AD364" s="319">
        <v>0</v>
      </c>
      <c r="AE364" s="321">
        <v>3.6476249110688652E-3</v>
      </c>
      <c r="AF364" s="321">
        <v>3.6476249110688652E-3</v>
      </c>
      <c r="AG364" s="370">
        <v>898</v>
      </c>
      <c r="AH364" s="370">
        <v>127</v>
      </c>
      <c r="AI364" s="321" t="str">
        <f>IF(K364&gt;'1d. STPIS MED Threshold'!$C$8,"Yes","NO")</f>
        <v>NO</v>
      </c>
      <c r="AJ364" s="323"/>
    </row>
    <row r="365" spans="1:36" x14ac:dyDescent="0.2">
      <c r="A365" s="307"/>
      <c r="B365" s="265">
        <v>41628</v>
      </c>
      <c r="C365" s="318"/>
      <c r="D365" s="318"/>
      <c r="E365" s="319">
        <v>2.8015843918462496E-2</v>
      </c>
      <c r="F365" s="319">
        <v>2.8015843918462496E-2</v>
      </c>
      <c r="G365" s="318"/>
      <c r="H365" s="318"/>
      <c r="I365" s="319">
        <v>6.2864147324884177E-3</v>
      </c>
      <c r="J365" s="319">
        <v>6.2864147324884177E-3</v>
      </c>
      <c r="K365" s="319">
        <v>2.6562947330366515E-2</v>
      </c>
      <c r="L365" s="319">
        <v>2.6562947330366515E-2</v>
      </c>
      <c r="M365" s="318"/>
      <c r="N365" s="318"/>
      <c r="O365" s="320">
        <v>2.1934065351858969E-4</v>
      </c>
      <c r="P365" s="319">
        <v>2.1934065351858969E-4</v>
      </c>
      <c r="Q365" s="318"/>
      <c r="R365" s="318"/>
      <c r="S365" s="319">
        <v>4.6212322515798834E-5</v>
      </c>
      <c r="T365" s="319">
        <v>4.6212322515798834E-5</v>
      </c>
      <c r="U365" s="319">
        <v>2.077647598646934E-4</v>
      </c>
      <c r="V365" s="319">
        <v>2.077647598646934E-4</v>
      </c>
      <c r="W365" s="318"/>
      <c r="X365" s="318"/>
      <c r="Y365" s="319">
        <v>0</v>
      </c>
      <c r="Z365" s="319">
        <v>0</v>
      </c>
      <c r="AA365" s="318"/>
      <c r="AB365" s="318"/>
      <c r="AC365" s="319">
        <v>0</v>
      </c>
      <c r="AD365" s="319">
        <v>0</v>
      </c>
      <c r="AE365" s="321">
        <v>0</v>
      </c>
      <c r="AF365" s="321">
        <v>0</v>
      </c>
      <c r="AG365" s="370">
        <v>524</v>
      </c>
      <c r="AH365" s="370">
        <v>64</v>
      </c>
      <c r="AI365" s="321" t="str">
        <f>IF(K365&gt;'1d. STPIS MED Threshold'!$C$8,"Yes","NO")</f>
        <v>NO</v>
      </c>
      <c r="AJ365" s="323"/>
    </row>
    <row r="366" spans="1:36" x14ac:dyDescent="0.2">
      <c r="A366" s="307"/>
      <c r="B366" s="265">
        <v>41629</v>
      </c>
      <c r="C366" s="318"/>
      <c r="D366" s="318"/>
      <c r="E366" s="319">
        <v>3.6499306282202419E-3</v>
      </c>
      <c r="F366" s="319">
        <v>3.6499306282202419E-3</v>
      </c>
      <c r="G366" s="318"/>
      <c r="H366" s="318"/>
      <c r="I366" s="319">
        <v>2.7019744214794874E-3</v>
      </c>
      <c r="J366" s="319">
        <v>2.7019744214794874E-3</v>
      </c>
      <c r="K366" s="319">
        <v>3.5865473553946922E-3</v>
      </c>
      <c r="L366" s="319">
        <v>3.5865473553946922E-3</v>
      </c>
      <c r="M366" s="318"/>
      <c r="N366" s="318"/>
      <c r="O366" s="320">
        <v>5.2566921416177696E-5</v>
      </c>
      <c r="P366" s="319">
        <v>5.2566921416177696E-5</v>
      </c>
      <c r="Q366" s="318"/>
      <c r="R366" s="318"/>
      <c r="S366" s="319">
        <v>3.0962256085585225E-5</v>
      </c>
      <c r="T366" s="319">
        <v>3.0962256085585225E-5</v>
      </c>
      <c r="U366" s="319">
        <v>5.1122366923874954E-5</v>
      </c>
      <c r="V366" s="319">
        <v>5.1122366923874954E-5</v>
      </c>
      <c r="W366" s="318"/>
      <c r="X366" s="318"/>
      <c r="Y366" s="319">
        <v>0</v>
      </c>
      <c r="Z366" s="319">
        <v>0</v>
      </c>
      <c r="AA366" s="318"/>
      <c r="AB366" s="318"/>
      <c r="AC366" s="319">
        <v>3.9603960396039604E-2</v>
      </c>
      <c r="AD366" s="319">
        <v>3.9603960396039604E-2</v>
      </c>
      <c r="AE366" s="321">
        <v>2.648042819810265E-3</v>
      </c>
      <c r="AF366" s="321">
        <v>2.648042819810265E-3</v>
      </c>
      <c r="AG366" s="370">
        <v>230</v>
      </c>
      <c r="AH366" s="370">
        <v>29</v>
      </c>
      <c r="AI366" s="321" t="str">
        <f>IF(K366&gt;'1d. STPIS MED Threshold'!$C$8,"Yes","NO")</f>
        <v>NO</v>
      </c>
      <c r="AJ366" s="323"/>
    </row>
    <row r="367" spans="1:36" x14ac:dyDescent="0.2">
      <c r="A367" s="307"/>
      <c r="B367" s="265">
        <v>41630</v>
      </c>
      <c r="C367" s="318"/>
      <c r="D367" s="318"/>
      <c r="E367" s="319">
        <v>1.6476214751188756E-2</v>
      </c>
      <c r="F367" s="319">
        <v>1.6476214751188756E-2</v>
      </c>
      <c r="G367" s="318"/>
      <c r="H367" s="318"/>
      <c r="I367" s="319">
        <v>6.4461850456924337</v>
      </c>
      <c r="J367" s="319">
        <v>6.4461850456924337</v>
      </c>
      <c r="K367" s="319">
        <v>0.4463863584081153</v>
      </c>
      <c r="L367" s="319">
        <v>0.4463863584081153</v>
      </c>
      <c r="M367" s="318"/>
      <c r="N367" s="318"/>
      <c r="O367" s="320">
        <v>1.54074888409118E-4</v>
      </c>
      <c r="P367" s="319">
        <v>1.54074888409118E-4</v>
      </c>
      <c r="Q367" s="318"/>
      <c r="R367" s="318"/>
      <c r="S367" s="319">
        <v>9.1292443129960599E-2</v>
      </c>
      <c r="T367" s="319">
        <v>9.1292443129960599E-2</v>
      </c>
      <c r="U367" s="319">
        <v>6.247867004598541E-3</v>
      </c>
      <c r="V367" s="319">
        <v>6.247867004598541E-3</v>
      </c>
      <c r="W367" s="318"/>
      <c r="X367" s="318"/>
      <c r="Y367" s="319">
        <v>1.890753519914171E-3</v>
      </c>
      <c r="Z367" s="319">
        <v>1.890753519914171E-3</v>
      </c>
      <c r="AA367" s="318"/>
      <c r="AB367" s="318"/>
      <c r="AC367" s="319">
        <v>0</v>
      </c>
      <c r="AD367" s="319">
        <v>0</v>
      </c>
      <c r="AE367" s="321">
        <v>1.7643319137825686E-3</v>
      </c>
      <c r="AF367" s="321">
        <v>1.7643319137825686E-3</v>
      </c>
      <c r="AG367" s="370">
        <v>223</v>
      </c>
      <c r="AH367" s="370">
        <v>26</v>
      </c>
      <c r="AI367" s="321" t="str">
        <f>IF(K367&gt;'1d. STPIS MED Threshold'!$C$8,"Yes","NO")</f>
        <v>NO</v>
      </c>
      <c r="AJ367" s="323"/>
    </row>
    <row r="368" spans="1:36" x14ac:dyDescent="0.2">
      <c r="A368" s="307"/>
      <c r="B368" s="265">
        <v>41631</v>
      </c>
      <c r="C368" s="318"/>
      <c r="D368" s="318"/>
      <c r="E368" s="319">
        <v>2.8923042689307146E-2</v>
      </c>
      <c r="F368" s="319">
        <v>2.8923042689307146E-2</v>
      </c>
      <c r="G368" s="318"/>
      <c r="H368" s="318"/>
      <c r="I368" s="319">
        <v>1.1358603001490348E-2</v>
      </c>
      <c r="J368" s="319">
        <v>1.1358603001490348E-2</v>
      </c>
      <c r="K368" s="319">
        <v>2.7748630132224471E-2</v>
      </c>
      <c r="L368" s="319">
        <v>2.7748630132224471E-2</v>
      </c>
      <c r="M368" s="318"/>
      <c r="N368" s="318"/>
      <c r="O368" s="320">
        <v>2.8881177234135551E-4</v>
      </c>
      <c r="P368" s="319">
        <v>2.8881177234135551E-4</v>
      </c>
      <c r="Q368" s="318"/>
      <c r="R368" s="318"/>
      <c r="S368" s="319">
        <v>4.6212322515798834E-5</v>
      </c>
      <c r="T368" s="319">
        <v>4.6212322515798834E-5</v>
      </c>
      <c r="U368" s="319">
        <v>2.7259082562854325E-4</v>
      </c>
      <c r="V368" s="319">
        <v>2.7259082562854325E-4</v>
      </c>
      <c r="W368" s="318"/>
      <c r="X368" s="318"/>
      <c r="Y368" s="319">
        <v>0</v>
      </c>
      <c r="Z368" s="319">
        <v>0</v>
      </c>
      <c r="AA368" s="318"/>
      <c r="AB368" s="318"/>
      <c r="AC368" s="319">
        <v>0</v>
      </c>
      <c r="AD368" s="319">
        <v>0</v>
      </c>
      <c r="AE368" s="321">
        <v>0</v>
      </c>
      <c r="AF368" s="321">
        <v>0</v>
      </c>
      <c r="AG368" s="370">
        <v>453</v>
      </c>
      <c r="AH368" s="370">
        <v>47</v>
      </c>
      <c r="AI368" s="321" t="str">
        <f>IF(K368&gt;'1d. STPIS MED Threshold'!$C$8,"Yes","NO")</f>
        <v>NO</v>
      </c>
      <c r="AJ368" s="323"/>
    </row>
    <row r="369" spans="1:36" x14ac:dyDescent="0.2">
      <c r="A369" s="307"/>
      <c r="B369" s="265">
        <v>41632</v>
      </c>
      <c r="C369" s="318"/>
      <c r="D369" s="318"/>
      <c r="E369" s="319">
        <v>4.3905117948582099E-4</v>
      </c>
      <c r="F369" s="319">
        <v>4.3905117948582099E-4</v>
      </c>
      <c r="G369" s="318"/>
      <c r="H369" s="318"/>
      <c r="I369" s="319">
        <v>0.26557990688217015</v>
      </c>
      <c r="J369" s="319">
        <v>0.26557990688217015</v>
      </c>
      <c r="K369" s="319">
        <v>1.8167185743827349E-2</v>
      </c>
      <c r="L369" s="319">
        <v>1.8167185743827349E-2</v>
      </c>
      <c r="M369" s="318"/>
      <c r="N369" s="318"/>
      <c r="O369" s="320">
        <v>4.9669532046782075E-6</v>
      </c>
      <c r="P369" s="319">
        <v>4.9669532046782075E-6</v>
      </c>
      <c r="Q369" s="318"/>
      <c r="R369" s="318"/>
      <c r="S369" s="319">
        <v>1.6470071744630705E-3</v>
      </c>
      <c r="T369" s="319">
        <v>1.6470071744630705E-3</v>
      </c>
      <c r="U369" s="319">
        <v>1.1475882185268755E-4</v>
      </c>
      <c r="V369" s="319">
        <v>1.1475882185268755E-4</v>
      </c>
      <c r="W369" s="318"/>
      <c r="X369" s="318"/>
      <c r="Y369" s="319">
        <v>5.811335249473503E-4</v>
      </c>
      <c r="Z369" s="319">
        <v>5.811335249473503E-4</v>
      </c>
      <c r="AA369" s="318"/>
      <c r="AB369" s="318"/>
      <c r="AC369" s="319">
        <v>0</v>
      </c>
      <c r="AD369" s="319">
        <v>0</v>
      </c>
      <c r="AE369" s="321">
        <v>5.4227714688063187E-4</v>
      </c>
      <c r="AF369" s="321">
        <v>5.4227714688063187E-4</v>
      </c>
      <c r="AG369" s="370">
        <v>246</v>
      </c>
      <c r="AH369" s="370">
        <v>43</v>
      </c>
      <c r="AI369" s="321" t="str">
        <f>IF(K369&gt;'1d. STPIS MED Threshold'!$C$8,"Yes","NO")</f>
        <v>NO</v>
      </c>
      <c r="AJ369" s="323"/>
    </row>
    <row r="370" spans="1:36" x14ac:dyDescent="0.2">
      <c r="A370" s="307"/>
      <c r="B370" s="265">
        <v>41633</v>
      </c>
      <c r="C370" s="318"/>
      <c r="D370" s="318"/>
      <c r="E370" s="319">
        <v>8.7485195168147938E-3</v>
      </c>
      <c r="F370" s="319">
        <v>8.7485195168147938E-3</v>
      </c>
      <c r="G370" s="318"/>
      <c r="H370" s="318"/>
      <c r="I370" s="319">
        <v>0</v>
      </c>
      <c r="J370" s="319">
        <v>0</v>
      </c>
      <c r="K370" s="319">
        <v>8.1635665459803917E-3</v>
      </c>
      <c r="L370" s="319">
        <v>8.1635665459803917E-3</v>
      </c>
      <c r="M370" s="318"/>
      <c r="N370" s="318"/>
      <c r="O370" s="320">
        <v>8.6573994357541171E-5</v>
      </c>
      <c r="P370" s="319">
        <v>8.6573994357541171E-5</v>
      </c>
      <c r="Q370" s="318"/>
      <c r="R370" s="318"/>
      <c r="S370" s="319">
        <v>0</v>
      </c>
      <c r="T370" s="319">
        <v>0</v>
      </c>
      <c r="U370" s="319">
        <v>8.0785390342986443E-5</v>
      </c>
      <c r="V370" s="319">
        <v>8.0785390342986443E-5</v>
      </c>
      <c r="W370" s="318"/>
      <c r="X370" s="318"/>
      <c r="Y370" s="319">
        <v>7.3477794407872951E-3</v>
      </c>
      <c r="Z370" s="319">
        <v>7.3477794407872951E-3</v>
      </c>
      <c r="AA370" s="318"/>
      <c r="AB370" s="318"/>
      <c r="AC370" s="319">
        <v>0</v>
      </c>
      <c r="AD370" s="319">
        <v>0</v>
      </c>
      <c r="AE370" s="321">
        <v>6.8564842673967067E-3</v>
      </c>
      <c r="AF370" s="321">
        <v>6.8564842673967067E-3</v>
      </c>
      <c r="AG370" s="370">
        <v>123</v>
      </c>
      <c r="AH370" s="370">
        <v>12</v>
      </c>
      <c r="AI370" s="321" t="str">
        <f>IF(K370&gt;'1d. STPIS MED Threshold'!$C$8,"Yes","NO")</f>
        <v>NO</v>
      </c>
      <c r="AJ370" s="323"/>
    </row>
    <row r="371" spans="1:36" x14ac:dyDescent="0.2">
      <c r="A371" s="307"/>
      <c r="B371" s="265">
        <v>41634</v>
      </c>
      <c r="C371" s="318"/>
      <c r="D371" s="318"/>
      <c r="E371" s="319">
        <v>4.5492903879521582E-2</v>
      </c>
      <c r="F371" s="319">
        <v>4.5492903879521582E-2</v>
      </c>
      <c r="G371" s="318"/>
      <c r="H371" s="318"/>
      <c r="I371" s="319">
        <v>5.4800120152038541E-3</v>
      </c>
      <c r="J371" s="319">
        <v>5.4800120152038541E-3</v>
      </c>
      <c r="K371" s="319">
        <v>4.2817518641742519E-2</v>
      </c>
      <c r="L371" s="319">
        <v>4.2817518641742519E-2</v>
      </c>
      <c r="M371" s="318"/>
      <c r="N371" s="318"/>
      <c r="O371" s="320">
        <v>1.6887640895905907E-4</v>
      </c>
      <c r="P371" s="319">
        <v>1.6887640895905907E-4</v>
      </c>
      <c r="Q371" s="318"/>
      <c r="R371" s="318"/>
      <c r="S371" s="319">
        <v>4.6212322515798834E-5</v>
      </c>
      <c r="T371" s="319">
        <v>4.6212322515798834E-5</v>
      </c>
      <c r="U371" s="319">
        <v>1.6067471018685388E-4</v>
      </c>
      <c r="V371" s="319">
        <v>1.6067471018685388E-4</v>
      </c>
      <c r="W371" s="318"/>
      <c r="X371" s="318"/>
      <c r="Y371" s="319">
        <v>3.3891177366587636E-3</v>
      </c>
      <c r="Z371" s="319">
        <v>3.3891177366587636E-3</v>
      </c>
      <c r="AA371" s="318"/>
      <c r="AB371" s="318"/>
      <c r="AC371" s="319">
        <v>0</v>
      </c>
      <c r="AD371" s="319">
        <v>0</v>
      </c>
      <c r="AE371" s="321">
        <v>3.1625108822354794E-3</v>
      </c>
      <c r="AF371" s="321">
        <v>3.1625108822354794E-3</v>
      </c>
      <c r="AG371" s="370">
        <v>121</v>
      </c>
      <c r="AH371" s="370">
        <v>2</v>
      </c>
      <c r="AI371" s="321" t="str">
        <f>IF(K371&gt;'1d. STPIS MED Threshold'!$C$8,"Yes","NO")</f>
        <v>NO</v>
      </c>
      <c r="AJ371" s="323"/>
    </row>
    <row r="372" spans="1:36" x14ac:dyDescent="0.2">
      <c r="A372" s="307"/>
      <c r="B372" s="265">
        <v>41635</v>
      </c>
      <c r="C372" s="318"/>
      <c r="D372" s="318"/>
      <c r="E372" s="319">
        <v>9.2044541980688503E-3</v>
      </c>
      <c r="F372" s="319">
        <v>9.2044541980688503E-3</v>
      </c>
      <c r="G372" s="318"/>
      <c r="H372" s="318"/>
      <c r="I372" s="319">
        <v>2.7477084464572481E-3</v>
      </c>
      <c r="J372" s="319">
        <v>2.7477084464572481E-3</v>
      </c>
      <c r="K372" s="319">
        <v>8.7727362825897378E-3</v>
      </c>
      <c r="L372" s="319">
        <v>8.7727362825897378E-3</v>
      </c>
      <c r="M372" s="318"/>
      <c r="N372" s="318"/>
      <c r="O372" s="320">
        <v>3.2798447661558432E-4</v>
      </c>
      <c r="P372" s="319">
        <v>3.2798447661558432E-4</v>
      </c>
      <c r="Q372" s="318"/>
      <c r="R372" s="318"/>
      <c r="S372" s="319">
        <v>2.3106161257899417E-5</v>
      </c>
      <c r="T372" s="319">
        <v>2.3106161257899417E-5</v>
      </c>
      <c r="U372" s="319">
        <v>3.0759937305964045E-4</v>
      </c>
      <c r="V372" s="319">
        <v>3.0759937305964045E-4</v>
      </c>
      <c r="W372" s="318"/>
      <c r="X372" s="318"/>
      <c r="Y372" s="319">
        <v>0</v>
      </c>
      <c r="Z372" s="319">
        <v>0</v>
      </c>
      <c r="AA372" s="318"/>
      <c r="AB372" s="318"/>
      <c r="AC372" s="319">
        <v>0</v>
      </c>
      <c r="AD372" s="319">
        <v>0</v>
      </c>
      <c r="AE372" s="321">
        <v>0</v>
      </c>
      <c r="AF372" s="321">
        <v>0</v>
      </c>
      <c r="AG372" s="370">
        <v>269</v>
      </c>
      <c r="AH372" s="370">
        <v>11</v>
      </c>
      <c r="AI372" s="321" t="str">
        <f>IF(K372&gt;'1d. STPIS MED Threshold'!$C$8,"Yes","NO")</f>
        <v>NO</v>
      </c>
      <c r="AJ372" s="323"/>
    </row>
    <row r="373" spans="1:36" x14ac:dyDescent="0.2">
      <c r="A373" s="307"/>
      <c r="B373" s="265">
        <v>41636</v>
      </c>
      <c r="C373" s="318"/>
      <c r="D373" s="318"/>
      <c r="E373" s="319">
        <v>1.1721582731228228</v>
      </c>
      <c r="F373" s="319">
        <v>1.1721582731228228</v>
      </c>
      <c r="G373" s="318"/>
      <c r="H373" s="318"/>
      <c r="I373" s="319">
        <v>0.3461934863731414</v>
      </c>
      <c r="J373" s="319">
        <v>0.3461934863731414</v>
      </c>
      <c r="K373" s="319">
        <v>1.1169317225178654</v>
      </c>
      <c r="L373" s="319">
        <v>1.1169317225178654</v>
      </c>
      <c r="M373" s="318"/>
      <c r="N373" s="318"/>
      <c r="O373" s="320">
        <v>1.3732814341911814E-2</v>
      </c>
      <c r="P373" s="319">
        <v>1.3732814341911814E-2</v>
      </c>
      <c r="Q373" s="318"/>
      <c r="R373" s="318"/>
      <c r="S373" s="319">
        <v>1.0166710953475745E-3</v>
      </c>
      <c r="T373" s="319">
        <v>1.0166710953475745E-3</v>
      </c>
      <c r="U373" s="319">
        <v>1.2882573823463297E-2</v>
      </c>
      <c r="V373" s="319">
        <v>1.2882573823463297E-2</v>
      </c>
      <c r="W373" s="318"/>
      <c r="X373" s="318"/>
      <c r="Y373" s="319">
        <v>7.1093656869627413E-3</v>
      </c>
      <c r="Z373" s="319">
        <v>7.1093656869627413E-3</v>
      </c>
      <c r="AA373" s="318"/>
      <c r="AB373" s="318"/>
      <c r="AC373" s="319">
        <v>0</v>
      </c>
      <c r="AD373" s="319">
        <v>0</v>
      </c>
      <c r="AE373" s="321">
        <v>6.6340115917533707E-3</v>
      </c>
      <c r="AF373" s="321">
        <v>6.6340115917533707E-3</v>
      </c>
      <c r="AG373" s="370">
        <v>1418</v>
      </c>
      <c r="AH373" s="370">
        <v>137</v>
      </c>
      <c r="AI373" s="321" t="str">
        <f>IF(K373&gt;'1d. STPIS MED Threshold'!$C$8,"Yes","NO")</f>
        <v>NO</v>
      </c>
      <c r="AJ373" s="323"/>
    </row>
    <row r="374" spans="1:36" x14ac:dyDescent="0.2">
      <c r="A374" s="307"/>
      <c r="B374" s="265">
        <v>41637</v>
      </c>
      <c r="C374" s="318"/>
      <c r="D374" s="318"/>
      <c r="E374" s="319">
        <v>4.4487371024781786E-2</v>
      </c>
      <c r="F374" s="319">
        <v>4.4487371024781786E-2</v>
      </c>
      <c r="G374" s="318"/>
      <c r="H374" s="318"/>
      <c r="I374" s="319">
        <v>6.0247014106311447E-2</v>
      </c>
      <c r="J374" s="319">
        <v>6.0247014106311447E-2</v>
      </c>
      <c r="K374" s="319">
        <v>4.5541109319828417E-2</v>
      </c>
      <c r="L374" s="319">
        <v>4.5541109319828417E-2</v>
      </c>
      <c r="M374" s="318"/>
      <c r="N374" s="318"/>
      <c r="O374" s="320">
        <v>1.0932264003496735E-4</v>
      </c>
      <c r="P374" s="319">
        <v>1.0932264003496735E-4</v>
      </c>
      <c r="Q374" s="318"/>
      <c r="R374" s="318"/>
      <c r="S374" s="319">
        <v>3.2348625761059187E-4</v>
      </c>
      <c r="T374" s="319">
        <v>3.2348625761059187E-4</v>
      </c>
      <c r="U374" s="319">
        <v>1.2364227938705687E-4</v>
      </c>
      <c r="V374" s="319">
        <v>1.2364227938705687E-4</v>
      </c>
      <c r="W374" s="318"/>
      <c r="X374" s="318"/>
      <c r="Y374" s="319">
        <v>0</v>
      </c>
      <c r="Z374" s="319">
        <v>0</v>
      </c>
      <c r="AA374" s="318"/>
      <c r="AB374" s="318"/>
      <c r="AC374" s="319">
        <v>3.9627066557297502E-2</v>
      </c>
      <c r="AD374" s="319">
        <v>3.9627066557297502E-2</v>
      </c>
      <c r="AE374" s="321">
        <v>2.6495877689466769E-3</v>
      </c>
      <c r="AF374" s="321">
        <v>2.6495877689466769E-3</v>
      </c>
      <c r="AG374" s="370">
        <v>163</v>
      </c>
      <c r="AH374" s="370">
        <v>22</v>
      </c>
      <c r="AI374" s="321" t="str">
        <f>IF(K374&gt;'1d. STPIS MED Threshold'!$C$8,"Yes","NO")</f>
        <v>NO</v>
      </c>
      <c r="AJ374" s="323"/>
    </row>
    <row r="375" spans="1:36" x14ac:dyDescent="0.2">
      <c r="A375" s="307"/>
      <c r="B375" s="265">
        <v>41638</v>
      </c>
      <c r="C375" s="318"/>
      <c r="D375" s="318"/>
      <c r="E375" s="319">
        <v>2.1958842170094967E-3</v>
      </c>
      <c r="F375" s="319">
        <v>2.1958842170094967E-3</v>
      </c>
      <c r="G375" s="318"/>
      <c r="H375" s="318"/>
      <c r="I375" s="319">
        <v>0</v>
      </c>
      <c r="J375" s="319">
        <v>0</v>
      </c>
      <c r="K375" s="319">
        <v>2.0490606323013329E-3</v>
      </c>
      <c r="L375" s="319">
        <v>2.0490606323013329E-3</v>
      </c>
      <c r="M375" s="318"/>
      <c r="N375" s="318"/>
      <c r="O375" s="320">
        <v>1.1390879349395357E-5</v>
      </c>
      <c r="P375" s="319">
        <v>1.1390879349395357E-5</v>
      </c>
      <c r="Q375" s="318"/>
      <c r="R375" s="318"/>
      <c r="S375" s="319">
        <v>0</v>
      </c>
      <c r="T375" s="319">
        <v>0</v>
      </c>
      <c r="U375" s="319">
        <v>1.0629250058514949E-5</v>
      </c>
      <c r="V375" s="319">
        <v>1.0629250058514949E-5</v>
      </c>
      <c r="W375" s="318"/>
      <c r="X375" s="318"/>
      <c r="Y375" s="319">
        <v>2.7103007986860753E-3</v>
      </c>
      <c r="Z375" s="319">
        <v>2.7103007986860753E-3</v>
      </c>
      <c r="AA375" s="318"/>
      <c r="AB375" s="318"/>
      <c r="AC375" s="319">
        <v>0</v>
      </c>
      <c r="AD375" s="319">
        <v>0</v>
      </c>
      <c r="AE375" s="321">
        <v>2.5290817363065364E-3</v>
      </c>
      <c r="AF375" s="321">
        <v>2.5290817363065364E-3</v>
      </c>
      <c r="AG375" s="370">
        <v>341</v>
      </c>
      <c r="AH375" s="370">
        <v>29</v>
      </c>
      <c r="AI375" s="321" t="str">
        <f>IF(K375&gt;'1d. STPIS MED Threshold'!$C$8,"Yes","NO")</f>
        <v>NO</v>
      </c>
      <c r="AJ375" s="323"/>
    </row>
    <row r="376" spans="1:36" x14ac:dyDescent="0.2">
      <c r="A376" s="307"/>
      <c r="B376" s="265">
        <v>41639</v>
      </c>
      <c r="C376" s="318"/>
      <c r="D376" s="318"/>
      <c r="E376" s="319">
        <v>1.1747948648326467E-3</v>
      </c>
      <c r="F376" s="319">
        <v>1.1747948648326467E-3</v>
      </c>
      <c r="G376" s="318"/>
      <c r="H376" s="318"/>
      <c r="I376" s="319">
        <v>4.5357394549256566E-3</v>
      </c>
      <c r="J376" s="319">
        <v>4.5357394549256566E-3</v>
      </c>
      <c r="K376" s="319">
        <v>1.3995179758694396E-3</v>
      </c>
      <c r="L376" s="319">
        <v>1.3995179758694396E-3</v>
      </c>
      <c r="M376" s="318"/>
      <c r="N376" s="318"/>
      <c r="O376" s="320">
        <v>9.9339064093564151E-6</v>
      </c>
      <c r="P376" s="319">
        <v>9.9339064093564151E-6</v>
      </c>
      <c r="Q376" s="318"/>
      <c r="R376" s="318"/>
      <c r="S376" s="319">
        <v>4.6212322515798834E-5</v>
      </c>
      <c r="T376" s="319">
        <v>4.6212322515798834E-5</v>
      </c>
      <c r="U376" s="319">
        <v>1.2359593091296452E-5</v>
      </c>
      <c r="V376" s="319">
        <v>1.2359593091296452E-5</v>
      </c>
      <c r="W376" s="318"/>
      <c r="X376" s="318"/>
      <c r="Y376" s="319">
        <v>0</v>
      </c>
      <c r="Z376" s="319">
        <v>0</v>
      </c>
      <c r="AA376" s="318"/>
      <c r="AB376" s="318"/>
      <c r="AC376" s="319">
        <v>0</v>
      </c>
      <c r="AD376" s="319">
        <v>0</v>
      </c>
      <c r="AE376" s="321">
        <v>0</v>
      </c>
      <c r="AF376" s="321">
        <v>0</v>
      </c>
      <c r="AG376" s="370">
        <v>257</v>
      </c>
      <c r="AH376" s="370">
        <v>9</v>
      </c>
      <c r="AI376" s="321" t="str">
        <f>IF(K376&gt;'1d. STPIS MED Threshold'!$C$8,"Yes","NO")</f>
        <v>NO</v>
      </c>
      <c r="AJ376" s="323"/>
    </row>
  </sheetData>
  <mergeCells count="2">
    <mergeCell ref="AG10:AH10"/>
    <mergeCell ref="B6:AJ6"/>
  </mergeCells>
  <phoneticPr fontId="33" type="noConversion"/>
  <pageMargins left="0.74803149606299213" right="0.74803149606299213" top="0.98425196850393704" bottom="0.98425196850393704" header="0.51181102362204722" footer="0.51181102362204722"/>
  <pageSetup paperSize="8" scale="74" fitToHeight="1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846"/>
  <sheetViews>
    <sheetView view="pageBreakPreview" topLeftCell="A1812" zoomScaleNormal="100" workbookViewId="0">
      <selection activeCell="H1846" sqref="H1846"/>
    </sheetView>
  </sheetViews>
  <sheetFormatPr defaultRowHeight="12.75" x14ac:dyDescent="0.2"/>
  <cols>
    <col min="1" max="1" width="9.42578125" customWidth="1"/>
    <col min="2" max="4" width="14.5703125" customWidth="1"/>
    <col min="5" max="5" width="11.28515625" customWidth="1"/>
  </cols>
  <sheetData>
    <row r="1" spans="2:5" ht="20.25" x14ac:dyDescent="0.3">
      <c r="B1" s="75" t="str">
        <f>Cover!C22</f>
        <v>United Energy Distribution Pty Limited</v>
      </c>
    </row>
    <row r="2" spans="2:5" ht="20.25" x14ac:dyDescent="0.3">
      <c r="B2" s="80" t="s">
        <v>246</v>
      </c>
    </row>
    <row r="3" spans="2:5" ht="20.25" x14ac:dyDescent="0.3">
      <c r="B3" s="76">
        <v>2013</v>
      </c>
    </row>
    <row r="4" spans="2:5" ht="18" x14ac:dyDescent="0.25">
      <c r="B4" s="189" t="s">
        <v>248</v>
      </c>
      <c r="E4" s="344"/>
    </row>
    <row r="6" spans="2:5" ht="15.75" x14ac:dyDescent="0.25">
      <c r="B6" s="500" t="s">
        <v>260</v>
      </c>
      <c r="C6" s="500"/>
    </row>
    <row r="7" spans="2:5" x14ac:dyDescent="0.2">
      <c r="B7" s="73"/>
      <c r="C7" s="73"/>
    </row>
    <row r="8" spans="2:5" ht="63.75" x14ac:dyDescent="0.2">
      <c r="B8" s="98" t="s">
        <v>288</v>
      </c>
      <c r="C8" s="410">
        <f>EXP(C13*C12+C11)</f>
        <v>4.9609911794002475</v>
      </c>
    </row>
    <row r="9" spans="2:5" x14ac:dyDescent="0.2">
      <c r="C9" s="398"/>
    </row>
    <row r="10" spans="2:5" x14ac:dyDescent="0.2">
      <c r="C10" s="398"/>
    </row>
    <row r="11" spans="2:5" ht="38.25" x14ac:dyDescent="0.2">
      <c r="B11" s="98" t="s">
        <v>502</v>
      </c>
      <c r="C11" s="410">
        <f>AVERAGE(E19:E1845)</f>
        <v>-3.0912479749245132</v>
      </c>
    </row>
    <row r="12" spans="2:5" ht="50.25" customHeight="1" x14ac:dyDescent="0.2">
      <c r="B12" s="98" t="s">
        <v>268</v>
      </c>
      <c r="C12" s="410">
        <f>STDEV(E19:E1845)</f>
        <v>1.877141412101434</v>
      </c>
    </row>
    <row r="13" spans="2:5" ht="25.5" x14ac:dyDescent="0.2">
      <c r="B13" s="183" t="s">
        <v>238</v>
      </c>
      <c r="C13" s="411">
        <v>2.5</v>
      </c>
    </row>
    <row r="16" spans="2:5" ht="15.75" x14ac:dyDescent="0.25">
      <c r="B16" s="114" t="s">
        <v>261</v>
      </c>
    </row>
    <row r="17" spans="2:7" s="272" customFormat="1" ht="15.75" x14ac:dyDescent="0.25">
      <c r="B17" s="114"/>
    </row>
    <row r="18" spans="2:7" ht="63.75" x14ac:dyDescent="0.2">
      <c r="B18" s="308" t="s">
        <v>27</v>
      </c>
      <c r="C18" s="308" t="s">
        <v>235</v>
      </c>
      <c r="D18" s="308" t="s">
        <v>481</v>
      </c>
      <c r="E18" s="308" t="s">
        <v>263</v>
      </c>
      <c r="F18" s="360"/>
    </row>
    <row r="19" spans="2:7" x14ac:dyDescent="0.2">
      <c r="B19" s="265">
        <v>39448</v>
      </c>
      <c r="C19" s="184">
        <v>0.33982456100000002</v>
      </c>
      <c r="D19" s="184">
        <v>0.33982456100000002</v>
      </c>
      <c r="E19" s="188">
        <f>IF(C19=0,"",LN(C19))</f>
        <v>-1.0793257916030488</v>
      </c>
      <c r="F19" s="361"/>
      <c r="G19" s="210"/>
    </row>
    <row r="20" spans="2:7" x14ac:dyDescent="0.2">
      <c r="B20" s="265">
        <v>39449</v>
      </c>
      <c r="C20" s="184">
        <v>2.5607876000000002E-2</v>
      </c>
      <c r="D20" s="184">
        <v>2.5607876000000002E-2</v>
      </c>
      <c r="E20" s="188">
        <f t="shared" ref="E20:E83" si="0">IF(C20=0,"",LN(C20))</f>
        <v>-3.6648553185630997</v>
      </c>
      <c r="F20" s="361"/>
      <c r="G20" s="210"/>
    </row>
    <row r="21" spans="2:7" x14ac:dyDescent="0.2">
      <c r="B21" s="265">
        <v>39450</v>
      </c>
      <c r="C21" s="184">
        <v>0.31846648100000002</v>
      </c>
      <c r="D21" s="184">
        <v>0.31846648100000002</v>
      </c>
      <c r="E21" s="188">
        <f t="shared" si="0"/>
        <v>-1.1442380496964393</v>
      </c>
      <c r="F21" s="361"/>
      <c r="G21" s="210"/>
    </row>
    <row r="22" spans="2:7" x14ac:dyDescent="0.2">
      <c r="B22" s="265">
        <v>39451</v>
      </c>
      <c r="C22" s="184">
        <v>4.5205248000000003E-2</v>
      </c>
      <c r="D22" s="184">
        <v>4.5205248000000003E-2</v>
      </c>
      <c r="E22" s="188">
        <f t="shared" si="0"/>
        <v>-3.0965420926890639</v>
      </c>
      <c r="F22" s="361"/>
      <c r="G22" s="210"/>
    </row>
    <row r="23" spans="2:7" x14ac:dyDescent="0.2">
      <c r="B23" s="265">
        <v>39452</v>
      </c>
      <c r="C23" s="184">
        <v>0.282947538</v>
      </c>
      <c r="D23" s="184">
        <v>0.282947538</v>
      </c>
      <c r="E23" s="188">
        <f t="shared" si="0"/>
        <v>-1.2624937766154145</v>
      </c>
      <c r="F23" s="361"/>
      <c r="G23" s="210"/>
    </row>
    <row r="24" spans="2:7" x14ac:dyDescent="0.2">
      <c r="B24" s="265">
        <v>39453</v>
      </c>
      <c r="C24" s="184">
        <v>3.4791852999999998E-2</v>
      </c>
      <c r="D24" s="184">
        <v>3.4791852999999998E-2</v>
      </c>
      <c r="E24" s="188">
        <f t="shared" si="0"/>
        <v>-3.3583720288049461</v>
      </c>
      <c r="F24" s="361"/>
      <c r="G24" s="210"/>
    </row>
    <row r="25" spans="2:7" x14ac:dyDescent="0.2">
      <c r="B25" s="265">
        <v>39454</v>
      </c>
      <c r="C25" s="184">
        <v>6.6920670000000003E-3</v>
      </c>
      <c r="D25" s="184">
        <v>6.6920670000000003E-3</v>
      </c>
      <c r="E25" s="188">
        <f t="shared" si="0"/>
        <v>-5.0068324839531062</v>
      </c>
      <c r="F25" s="361"/>
      <c r="G25" s="210"/>
    </row>
    <row r="26" spans="2:7" x14ac:dyDescent="0.2">
      <c r="B26" s="265">
        <v>39455</v>
      </c>
      <c r="C26" s="184">
        <v>2.5627380000000002E-3</v>
      </c>
      <c r="D26" s="184">
        <v>2.5627380000000002E-3</v>
      </c>
      <c r="E26" s="188">
        <f t="shared" si="0"/>
        <v>-5.966679060781729</v>
      </c>
      <c r="F26" s="361"/>
      <c r="G26" s="210"/>
    </row>
    <row r="27" spans="2:7" x14ac:dyDescent="0.2">
      <c r="B27" s="265">
        <v>39456</v>
      </c>
      <c r="C27" s="184">
        <v>2.057054E-3</v>
      </c>
      <c r="D27" s="184">
        <v>2.057054E-3</v>
      </c>
      <c r="E27" s="188">
        <f t="shared" si="0"/>
        <v>-6.1864804168328469</v>
      </c>
      <c r="F27" s="361"/>
      <c r="G27" s="210"/>
    </row>
    <row r="28" spans="2:7" x14ac:dyDescent="0.2">
      <c r="B28" s="265">
        <v>39457</v>
      </c>
      <c r="C28" s="184">
        <v>0.498557743</v>
      </c>
      <c r="D28" s="184">
        <v>0.498557743</v>
      </c>
      <c r="E28" s="188">
        <f t="shared" si="0"/>
        <v>-0.6960358627879244</v>
      </c>
      <c r="F28" s="361"/>
      <c r="G28" s="210"/>
    </row>
    <row r="29" spans="2:7" x14ac:dyDescent="0.2">
      <c r="B29" s="265">
        <v>39458</v>
      </c>
      <c r="C29" s="184">
        <v>0.20040602800000001</v>
      </c>
      <c r="D29" s="184">
        <v>0.20040602800000001</v>
      </c>
      <c r="E29" s="188">
        <f t="shared" si="0"/>
        <v>-1.6074098303834972</v>
      </c>
      <c r="F29" s="361"/>
      <c r="G29" s="210"/>
    </row>
    <row r="30" spans="2:7" x14ac:dyDescent="0.2">
      <c r="B30" s="265">
        <v>39459</v>
      </c>
      <c r="C30" s="184">
        <v>7.1725591000000005E-2</v>
      </c>
      <c r="D30" s="184">
        <v>7.1725591000000005E-2</v>
      </c>
      <c r="E30" s="188">
        <f t="shared" si="0"/>
        <v>-2.6349076773438456</v>
      </c>
      <c r="F30" s="361"/>
      <c r="G30" s="210"/>
    </row>
    <row r="31" spans="2:7" x14ac:dyDescent="0.2">
      <c r="B31" s="265">
        <v>39460</v>
      </c>
      <c r="C31" s="184">
        <v>0.285616543</v>
      </c>
      <c r="D31" s="184">
        <v>0.285616543</v>
      </c>
      <c r="E31" s="188">
        <f t="shared" si="0"/>
        <v>-1.2531051265247508</v>
      </c>
      <c r="F31" s="361"/>
      <c r="G31" s="210"/>
    </row>
    <row r="32" spans="2:7" x14ac:dyDescent="0.2">
      <c r="B32" s="265">
        <v>39461</v>
      </c>
      <c r="C32" s="184">
        <v>0.55564557800000003</v>
      </c>
      <c r="D32" s="184">
        <v>0.55564557800000003</v>
      </c>
      <c r="E32" s="188">
        <f t="shared" si="0"/>
        <v>-0.58762463762924655</v>
      </c>
      <c r="F32" s="361"/>
      <c r="G32" s="210"/>
    </row>
    <row r="33" spans="2:7" x14ac:dyDescent="0.2">
      <c r="B33" s="265">
        <v>39462</v>
      </c>
      <c r="C33" s="184">
        <v>0.426278359</v>
      </c>
      <c r="D33" s="184">
        <v>0.426278359</v>
      </c>
      <c r="E33" s="188">
        <f t="shared" si="0"/>
        <v>-0.85266272121922537</v>
      </c>
      <c r="F33" s="361"/>
      <c r="G33" s="210"/>
    </row>
    <row r="34" spans="2:7" x14ac:dyDescent="0.2">
      <c r="B34" s="265">
        <v>39463</v>
      </c>
      <c r="C34" s="184">
        <v>0.356698034</v>
      </c>
      <c r="D34" s="184">
        <v>0.356698034</v>
      </c>
      <c r="E34" s="188">
        <f t="shared" si="0"/>
        <v>-1.0308656982669071</v>
      </c>
      <c r="F34" s="361"/>
      <c r="G34" s="210"/>
    </row>
    <row r="35" spans="2:7" x14ac:dyDescent="0.2">
      <c r="B35" s="265">
        <v>39464</v>
      </c>
      <c r="C35" s="184">
        <v>0.62970731700000004</v>
      </c>
      <c r="D35" s="184">
        <v>0.62970731700000004</v>
      </c>
      <c r="E35" s="188">
        <f t="shared" si="0"/>
        <v>-0.46250014373598813</v>
      </c>
      <c r="F35" s="361"/>
      <c r="G35" s="210"/>
    </row>
    <row r="36" spans="2:7" x14ac:dyDescent="0.2">
      <c r="B36" s="265">
        <v>39465</v>
      </c>
      <c r="C36" s="184">
        <v>0.74992658400000001</v>
      </c>
      <c r="D36" s="184">
        <v>0.74992658400000001</v>
      </c>
      <c r="E36" s="188">
        <f t="shared" si="0"/>
        <v>-0.28777996524312388</v>
      </c>
      <c r="F36" s="361"/>
      <c r="G36" s="210"/>
    </row>
    <row r="37" spans="2:7" x14ac:dyDescent="0.2">
      <c r="B37" s="265">
        <v>39466</v>
      </c>
      <c r="C37" s="184">
        <v>1.115427215</v>
      </c>
      <c r="D37" s="184">
        <v>1.115427215</v>
      </c>
      <c r="E37" s="188">
        <f t="shared" si="0"/>
        <v>0.10923748399428782</v>
      </c>
      <c r="F37" s="361"/>
      <c r="G37" s="210"/>
    </row>
    <row r="38" spans="2:7" x14ac:dyDescent="0.2">
      <c r="B38" s="265">
        <v>39467</v>
      </c>
      <c r="C38" s="184">
        <v>1.0302638900000001</v>
      </c>
      <c r="D38" s="184">
        <v>1.0302638900000001</v>
      </c>
      <c r="E38" s="188">
        <f t="shared" si="0"/>
        <v>2.9814973310429357E-2</v>
      </c>
      <c r="F38" s="361"/>
      <c r="G38" s="210"/>
    </row>
    <row r="39" spans="2:7" x14ac:dyDescent="0.2">
      <c r="B39" s="265">
        <v>39468</v>
      </c>
      <c r="C39" s="184">
        <v>2.3472923E-2</v>
      </c>
      <c r="D39" s="184">
        <v>2.3472923E-2</v>
      </c>
      <c r="E39" s="188">
        <f t="shared" si="0"/>
        <v>-3.7519077349054415</v>
      </c>
      <c r="F39" s="361"/>
      <c r="G39" s="210"/>
    </row>
    <row r="40" spans="2:7" x14ac:dyDescent="0.2">
      <c r="B40" s="265">
        <v>39469</v>
      </c>
      <c r="C40" s="184">
        <v>1.6732779E-2</v>
      </c>
      <c r="D40" s="184">
        <v>1.6732779E-2</v>
      </c>
      <c r="E40" s="188">
        <f t="shared" si="0"/>
        <v>-4.0903856689913303</v>
      </c>
      <c r="F40" s="361"/>
      <c r="G40" s="210"/>
    </row>
    <row r="41" spans="2:7" x14ac:dyDescent="0.2">
      <c r="B41" s="265">
        <v>39470</v>
      </c>
      <c r="C41" s="184">
        <v>0.23722705199999999</v>
      </c>
      <c r="D41" s="184">
        <v>0.23722705199999999</v>
      </c>
      <c r="E41" s="188">
        <f t="shared" si="0"/>
        <v>-1.4387375711439183</v>
      </c>
      <c r="F41" s="361"/>
      <c r="G41" s="210"/>
    </row>
    <row r="42" spans="2:7" x14ac:dyDescent="0.2">
      <c r="B42" s="265">
        <v>39471</v>
      </c>
      <c r="C42" s="184">
        <v>6.9590340000000002E-3</v>
      </c>
      <c r="D42" s="184">
        <v>6.9590340000000002E-3</v>
      </c>
      <c r="E42" s="188">
        <f t="shared" si="0"/>
        <v>-4.967714607371911</v>
      </c>
      <c r="F42" s="361"/>
      <c r="G42" s="210"/>
    </row>
    <row r="43" spans="2:7" x14ac:dyDescent="0.2">
      <c r="B43" s="265">
        <v>39472</v>
      </c>
      <c r="C43" s="184">
        <v>4.9394718999999997E-2</v>
      </c>
      <c r="D43" s="184">
        <v>4.9394718999999997E-2</v>
      </c>
      <c r="E43" s="188">
        <f t="shared" si="0"/>
        <v>-3.0079117633367836</v>
      </c>
      <c r="F43" s="361"/>
      <c r="G43" s="210"/>
    </row>
    <row r="44" spans="2:7" x14ac:dyDescent="0.2">
      <c r="B44" s="265">
        <v>39473</v>
      </c>
      <c r="C44" s="184">
        <v>1.281276788</v>
      </c>
      <c r="D44" s="184">
        <v>1.281276788</v>
      </c>
      <c r="E44" s="188">
        <f t="shared" si="0"/>
        <v>0.24785707139333527</v>
      </c>
      <c r="F44" s="361"/>
      <c r="G44" s="210"/>
    </row>
    <row r="45" spans="2:7" x14ac:dyDescent="0.2">
      <c r="B45" s="265">
        <v>39474</v>
      </c>
      <c r="C45" s="184">
        <v>2.9123039999999999E-2</v>
      </c>
      <c r="D45" s="184">
        <v>2.9123039999999999E-2</v>
      </c>
      <c r="E45" s="188">
        <f t="shared" si="0"/>
        <v>-3.5362256654980984</v>
      </c>
      <c r="F45" s="361"/>
      <c r="G45" s="210"/>
    </row>
    <row r="46" spans="2:7" x14ac:dyDescent="0.2">
      <c r="B46" s="265">
        <v>39475</v>
      </c>
      <c r="C46" s="184">
        <v>2.1760969000000002E-2</v>
      </c>
      <c r="D46" s="184">
        <v>2.1760969000000002E-2</v>
      </c>
      <c r="E46" s="188">
        <f t="shared" si="0"/>
        <v>-3.8276373267358816</v>
      </c>
      <c r="F46" s="361"/>
      <c r="G46" s="210"/>
    </row>
    <row r="47" spans="2:7" x14ac:dyDescent="0.2">
      <c r="B47" s="265">
        <v>39476</v>
      </c>
      <c r="C47" s="184">
        <v>1.137107E-2</v>
      </c>
      <c r="D47" s="184">
        <v>1.137107E-2</v>
      </c>
      <c r="E47" s="188">
        <f t="shared" si="0"/>
        <v>-4.4766828683475941</v>
      </c>
      <c r="F47" s="361"/>
      <c r="G47" s="210"/>
    </row>
    <row r="48" spans="2:7" x14ac:dyDescent="0.2">
      <c r="B48" s="265">
        <v>39477</v>
      </c>
      <c r="C48" s="184">
        <v>0.100119255</v>
      </c>
      <c r="D48" s="184">
        <v>0.100119255</v>
      </c>
      <c r="E48" s="188">
        <f t="shared" si="0"/>
        <v>-2.3013932535169634</v>
      </c>
      <c r="F48" s="361"/>
      <c r="G48" s="210"/>
    </row>
    <row r="49" spans="2:7" x14ac:dyDescent="0.2">
      <c r="B49" s="265">
        <v>39478</v>
      </c>
      <c r="C49" s="184">
        <v>1.9803491999999999E-2</v>
      </c>
      <c r="D49" s="184">
        <v>1.9803491999999999E-2</v>
      </c>
      <c r="E49" s="188">
        <f t="shared" si="0"/>
        <v>-3.9218969931955217</v>
      </c>
      <c r="F49" s="361"/>
      <c r="G49" s="210"/>
    </row>
    <row r="50" spans="2:7" x14ac:dyDescent="0.2">
      <c r="B50" s="265">
        <v>39479</v>
      </c>
      <c r="C50" s="184">
        <v>5.9141469999999998E-3</v>
      </c>
      <c r="D50" s="184">
        <v>5.9141469999999998E-3</v>
      </c>
      <c r="E50" s="188">
        <f t="shared" si="0"/>
        <v>-5.1304080015875133</v>
      </c>
      <c r="F50" s="361"/>
      <c r="G50" s="210"/>
    </row>
    <row r="51" spans="2:7" x14ac:dyDescent="0.2">
      <c r="B51" s="265">
        <v>39480</v>
      </c>
      <c r="C51" s="184">
        <v>4.1974710000000004E-3</v>
      </c>
      <c r="D51" s="184">
        <v>4.1974710000000004E-3</v>
      </c>
      <c r="E51" s="188">
        <f t="shared" si="0"/>
        <v>-5.4732730779107746</v>
      </c>
      <c r="F51" s="361"/>
      <c r="G51" s="210"/>
    </row>
    <row r="52" spans="2:7" x14ac:dyDescent="0.2">
      <c r="B52" s="265">
        <v>39481</v>
      </c>
      <c r="C52" s="184">
        <v>0.12371644800000001</v>
      </c>
      <c r="D52" s="184">
        <v>0.12371644800000001</v>
      </c>
      <c r="E52" s="188">
        <f t="shared" si="0"/>
        <v>-2.0897630415677084</v>
      </c>
      <c r="F52" s="361"/>
      <c r="G52" s="210"/>
    </row>
    <row r="53" spans="2:7" x14ac:dyDescent="0.2">
      <c r="B53" s="265">
        <v>39482</v>
      </c>
      <c r="C53" s="184">
        <v>2.1934775E-2</v>
      </c>
      <c r="D53" s="184">
        <v>2.1934775E-2</v>
      </c>
      <c r="E53" s="188">
        <f t="shared" si="0"/>
        <v>-3.8196820019957802</v>
      </c>
      <c r="F53" s="361"/>
      <c r="G53" s="210"/>
    </row>
    <row r="54" spans="2:7" x14ac:dyDescent="0.2">
      <c r="B54" s="265">
        <v>39483</v>
      </c>
      <c r="C54" s="184">
        <v>0.278623065</v>
      </c>
      <c r="D54" s="184">
        <v>0.278623065</v>
      </c>
      <c r="E54" s="188">
        <f t="shared" si="0"/>
        <v>-1.2778954321185236</v>
      </c>
      <c r="F54" s="361"/>
      <c r="G54" s="210"/>
    </row>
    <row r="55" spans="2:7" x14ac:dyDescent="0.2">
      <c r="B55" s="265">
        <v>39484</v>
      </c>
      <c r="C55" s="184">
        <v>2.0233227999999999E-2</v>
      </c>
      <c r="D55" s="184">
        <v>2.0233227999999999E-2</v>
      </c>
      <c r="E55" s="188">
        <f t="shared" si="0"/>
        <v>-3.9004290755291522</v>
      </c>
      <c r="F55" s="361"/>
      <c r="G55" s="210"/>
    </row>
    <row r="56" spans="2:7" x14ac:dyDescent="0.2">
      <c r="B56" s="265">
        <v>39485</v>
      </c>
      <c r="C56" s="184">
        <v>3.2015120000000001E-2</v>
      </c>
      <c r="D56" s="184">
        <v>3.2015120000000001E-2</v>
      </c>
      <c r="E56" s="188">
        <f t="shared" si="0"/>
        <v>-3.4415469877753853</v>
      </c>
      <c r="F56" s="361"/>
      <c r="G56" s="210"/>
    </row>
    <row r="57" spans="2:7" x14ac:dyDescent="0.2">
      <c r="B57" s="265">
        <v>39486</v>
      </c>
      <c r="C57" s="184">
        <v>6.4948050000000002E-3</v>
      </c>
      <c r="D57" s="184">
        <v>6.4948050000000002E-3</v>
      </c>
      <c r="E57" s="188">
        <f t="shared" si="0"/>
        <v>-5.0367526524049646</v>
      </c>
      <c r="F57" s="361"/>
      <c r="G57" s="210"/>
    </row>
    <row r="58" spans="2:7" x14ac:dyDescent="0.2">
      <c r="B58" s="265">
        <v>39487</v>
      </c>
      <c r="C58" s="184">
        <v>9.4100200000000003E-4</v>
      </c>
      <c r="D58" s="184">
        <v>9.4100200000000003E-4</v>
      </c>
      <c r="E58" s="188">
        <f t="shared" si="0"/>
        <v>-6.9685652929826407</v>
      </c>
      <c r="F58" s="361"/>
      <c r="G58" s="210"/>
    </row>
    <row r="59" spans="2:7" x14ac:dyDescent="0.2">
      <c r="B59" s="265">
        <v>39488</v>
      </c>
      <c r="C59" s="184">
        <v>0.24536328499999999</v>
      </c>
      <c r="D59" s="184">
        <v>0.24536328499999999</v>
      </c>
      <c r="E59" s="188">
        <f t="shared" si="0"/>
        <v>-1.4050153707753845</v>
      </c>
      <c r="F59" s="361"/>
      <c r="G59" s="210"/>
    </row>
    <row r="60" spans="2:7" x14ac:dyDescent="0.2">
      <c r="B60" s="265">
        <v>39489</v>
      </c>
      <c r="C60" s="184">
        <v>1.1119488E-2</v>
      </c>
      <c r="D60" s="184">
        <v>1.1119488E-2</v>
      </c>
      <c r="E60" s="188">
        <f t="shared" si="0"/>
        <v>-4.4990560343851875</v>
      </c>
      <c r="F60" s="361"/>
      <c r="G60" s="210"/>
    </row>
    <row r="61" spans="2:7" x14ac:dyDescent="0.2">
      <c r="B61" s="265">
        <v>39490</v>
      </c>
      <c r="C61" s="184">
        <v>0.24794423199999999</v>
      </c>
      <c r="D61" s="184">
        <v>0.24794423199999999</v>
      </c>
      <c r="E61" s="188">
        <f t="shared" si="0"/>
        <v>-1.3945514290721639</v>
      </c>
      <c r="F61" s="361"/>
      <c r="G61" s="210"/>
    </row>
    <row r="62" spans="2:7" x14ac:dyDescent="0.2">
      <c r="B62" s="265">
        <v>39491</v>
      </c>
      <c r="C62" s="184">
        <v>3.9594149000000002E-2</v>
      </c>
      <c r="D62" s="184">
        <v>3.9594149000000002E-2</v>
      </c>
      <c r="E62" s="188">
        <f t="shared" si="0"/>
        <v>-3.2290739241634343</v>
      </c>
      <c r="F62" s="361"/>
      <c r="G62" s="210"/>
    </row>
    <row r="63" spans="2:7" x14ac:dyDescent="0.2">
      <c r="B63" s="265">
        <v>39492</v>
      </c>
      <c r="C63" s="184">
        <v>2.0824492E-2</v>
      </c>
      <c r="D63" s="184">
        <v>2.0824492E-2</v>
      </c>
      <c r="E63" s="188">
        <f t="shared" si="0"/>
        <v>-3.8716254849842664</v>
      </c>
      <c r="F63" s="361"/>
      <c r="G63" s="210"/>
    </row>
    <row r="64" spans="2:7" x14ac:dyDescent="0.2">
      <c r="B64" s="265">
        <v>39493</v>
      </c>
      <c r="C64" s="184">
        <v>2.484286E-3</v>
      </c>
      <c r="D64" s="184">
        <v>2.484286E-3</v>
      </c>
      <c r="E64" s="188">
        <f t="shared" si="0"/>
        <v>-5.9977699846626393</v>
      </c>
      <c r="F64" s="361"/>
      <c r="G64" s="210"/>
    </row>
    <row r="65" spans="2:7" x14ac:dyDescent="0.2">
      <c r="B65" s="265">
        <v>39494</v>
      </c>
      <c r="C65" s="184">
        <v>4.2218849999999999E-3</v>
      </c>
      <c r="D65" s="184">
        <v>4.2218849999999999E-3</v>
      </c>
      <c r="E65" s="188">
        <f t="shared" si="0"/>
        <v>-5.4674735682026752</v>
      </c>
      <c r="F65" s="361"/>
      <c r="G65" s="210"/>
    </row>
    <row r="66" spans="2:7" x14ac:dyDescent="0.2">
      <c r="B66" s="265">
        <v>39495</v>
      </c>
      <c r="C66" s="184">
        <v>9.5004856999999998E-2</v>
      </c>
      <c r="D66" s="184">
        <v>9.5004856999999998E-2</v>
      </c>
      <c r="E66" s="188">
        <f t="shared" si="0"/>
        <v>-2.3538272623727123</v>
      </c>
      <c r="F66" s="361"/>
      <c r="G66" s="210"/>
    </row>
    <row r="67" spans="2:7" x14ac:dyDescent="0.2">
      <c r="B67" s="265">
        <v>39496</v>
      </c>
      <c r="C67" s="184">
        <v>4.3908592000000003E-2</v>
      </c>
      <c r="D67" s="184">
        <v>4.3908592000000003E-2</v>
      </c>
      <c r="E67" s="188">
        <f t="shared" si="0"/>
        <v>-3.1256452605113272</v>
      </c>
      <c r="F67" s="361"/>
      <c r="G67" s="210"/>
    </row>
    <row r="68" spans="2:7" x14ac:dyDescent="0.2">
      <c r="B68" s="265">
        <v>39497</v>
      </c>
      <c r="C68" s="184">
        <v>0.26671815399999999</v>
      </c>
      <c r="D68" s="184">
        <v>0.26671815399999999</v>
      </c>
      <c r="E68" s="188">
        <f t="shared" si="0"/>
        <v>-1.3215627811193811</v>
      </c>
      <c r="F68" s="361"/>
      <c r="G68" s="210"/>
    </row>
    <row r="69" spans="2:7" x14ac:dyDescent="0.2">
      <c r="B69" s="265">
        <v>39498</v>
      </c>
      <c r="C69" s="184">
        <v>4.4347772240000003</v>
      </c>
      <c r="D69" s="184">
        <v>4.4347772240000003</v>
      </c>
      <c r="E69" s="188">
        <f t="shared" si="0"/>
        <v>1.4894773831583059</v>
      </c>
      <c r="F69" s="361"/>
      <c r="G69" s="210"/>
    </row>
    <row r="70" spans="2:7" x14ac:dyDescent="0.2">
      <c r="B70" s="265">
        <v>39499</v>
      </c>
      <c r="C70" s="184">
        <v>4.113762E-2</v>
      </c>
      <c r="D70" s="184">
        <v>4.113762E-2</v>
      </c>
      <c r="E70" s="188">
        <f t="shared" si="0"/>
        <v>-3.1908322476704427</v>
      </c>
      <c r="F70" s="361"/>
      <c r="G70" s="210"/>
    </row>
    <row r="71" spans="2:7" x14ac:dyDescent="0.2">
      <c r="B71" s="265">
        <v>39500</v>
      </c>
      <c r="C71" s="184">
        <v>7.5313181000000007E-2</v>
      </c>
      <c r="D71" s="184">
        <v>7.5313181000000007E-2</v>
      </c>
      <c r="E71" s="188">
        <f t="shared" si="0"/>
        <v>-2.586100113014393</v>
      </c>
      <c r="F71" s="361"/>
      <c r="G71" s="210"/>
    </row>
    <row r="72" spans="2:7" x14ac:dyDescent="0.2">
      <c r="B72" s="265">
        <v>39501</v>
      </c>
      <c r="C72" s="184">
        <v>2.2656352000000001E-2</v>
      </c>
      <c r="D72" s="184">
        <v>2.2656352000000001E-2</v>
      </c>
      <c r="E72" s="188">
        <f t="shared" si="0"/>
        <v>-3.7873150248683576</v>
      </c>
      <c r="F72" s="361"/>
      <c r="G72" s="210"/>
    </row>
    <row r="73" spans="2:7" x14ac:dyDescent="0.2">
      <c r="B73" s="265">
        <v>39502</v>
      </c>
      <c r="C73" s="184">
        <v>0.18269845300000001</v>
      </c>
      <c r="D73" s="184">
        <v>0.18269845300000001</v>
      </c>
      <c r="E73" s="188">
        <f t="shared" si="0"/>
        <v>-1.699918283066975</v>
      </c>
      <c r="F73" s="361"/>
      <c r="G73" s="210"/>
    </row>
    <row r="74" spans="2:7" x14ac:dyDescent="0.2">
      <c r="B74" s="265">
        <v>39503</v>
      </c>
      <c r="C74" s="184">
        <v>8.6012650000000003E-3</v>
      </c>
      <c r="D74" s="184">
        <v>8.6012650000000003E-3</v>
      </c>
      <c r="E74" s="188">
        <f t="shared" si="0"/>
        <v>-4.7558459935165374</v>
      </c>
      <c r="F74" s="361"/>
      <c r="G74" s="210"/>
    </row>
    <row r="75" spans="2:7" x14ac:dyDescent="0.2">
      <c r="B75" s="265">
        <v>39504</v>
      </c>
      <c r="C75" s="184">
        <v>1.4111689E-2</v>
      </c>
      <c r="D75" s="184">
        <v>1.4111689E-2</v>
      </c>
      <c r="E75" s="188">
        <f t="shared" si="0"/>
        <v>-4.2607518179424009</v>
      </c>
      <c r="F75" s="361"/>
      <c r="G75" s="210"/>
    </row>
    <row r="76" spans="2:7" x14ac:dyDescent="0.2">
      <c r="B76" s="265">
        <v>39505</v>
      </c>
      <c r="C76" s="184">
        <v>3.8015980000000002E-3</v>
      </c>
      <c r="D76" s="184">
        <v>3.8015980000000002E-3</v>
      </c>
      <c r="E76" s="188">
        <f t="shared" si="0"/>
        <v>-5.5723337743304171</v>
      </c>
      <c r="F76" s="361"/>
      <c r="G76" s="210"/>
    </row>
    <row r="77" spans="2:7" x14ac:dyDescent="0.2">
      <c r="B77" s="265">
        <v>39506</v>
      </c>
      <c r="C77" s="184">
        <v>0.32982708199999999</v>
      </c>
      <c r="D77" s="184">
        <v>0.32982708199999999</v>
      </c>
      <c r="E77" s="188">
        <f t="shared" si="0"/>
        <v>-1.1091867557938058</v>
      </c>
      <c r="F77" s="361"/>
      <c r="G77" s="210"/>
    </row>
    <row r="78" spans="2:7" x14ac:dyDescent="0.2">
      <c r="B78" s="265">
        <v>39507</v>
      </c>
      <c r="C78" s="184">
        <v>1.3664216999999999E-2</v>
      </c>
      <c r="D78" s="184">
        <v>1.3664216999999999E-2</v>
      </c>
      <c r="E78" s="188">
        <f t="shared" si="0"/>
        <v>-4.2929747609144862</v>
      </c>
      <c r="F78" s="361"/>
      <c r="G78" s="210"/>
    </row>
    <row r="79" spans="2:7" x14ac:dyDescent="0.2">
      <c r="B79" s="265">
        <v>39508</v>
      </c>
      <c r="C79" s="184">
        <v>0.72483528500000005</v>
      </c>
      <c r="D79" s="184">
        <v>0.72483528500000005</v>
      </c>
      <c r="E79" s="188">
        <f t="shared" si="0"/>
        <v>-0.32181084304317326</v>
      </c>
      <c r="F79" s="361"/>
      <c r="G79" s="210"/>
    </row>
    <row r="80" spans="2:7" x14ac:dyDescent="0.2">
      <c r="B80" s="265">
        <v>39509</v>
      </c>
      <c r="C80" s="184">
        <v>7.3280402999999994E-2</v>
      </c>
      <c r="D80" s="184">
        <v>7.3280402999999994E-2</v>
      </c>
      <c r="E80" s="188">
        <f t="shared" si="0"/>
        <v>-2.6134620591772357</v>
      </c>
      <c r="F80" s="361"/>
      <c r="G80" s="210"/>
    </row>
    <row r="81" spans="2:7" x14ac:dyDescent="0.2">
      <c r="B81" s="265">
        <v>39510</v>
      </c>
      <c r="C81" s="184">
        <v>8.1734010000000003E-3</v>
      </c>
      <c r="D81" s="184">
        <v>8.1734010000000003E-3</v>
      </c>
      <c r="E81" s="188">
        <f t="shared" si="0"/>
        <v>-4.806870177660552</v>
      </c>
      <c r="F81" s="361"/>
      <c r="G81" s="210"/>
    </row>
    <row r="82" spans="2:7" x14ac:dyDescent="0.2">
      <c r="B82" s="265">
        <v>39511</v>
      </c>
      <c r="C82" s="184">
        <v>0.21688257999999999</v>
      </c>
      <c r="D82" s="184">
        <v>0.21688257999999999</v>
      </c>
      <c r="E82" s="188">
        <f t="shared" si="0"/>
        <v>-1.5283991778831403</v>
      </c>
      <c r="F82" s="361"/>
      <c r="G82" s="210"/>
    </row>
    <row r="83" spans="2:7" x14ac:dyDescent="0.2">
      <c r="B83" s="265">
        <v>39512</v>
      </c>
      <c r="C83" s="184">
        <v>1.8486954999999999E-2</v>
      </c>
      <c r="D83" s="184">
        <v>1.8486954999999999E-2</v>
      </c>
      <c r="E83" s="188">
        <f t="shared" si="0"/>
        <v>-3.9906899307577022</v>
      </c>
      <c r="F83" s="361"/>
      <c r="G83" s="210"/>
    </row>
    <row r="84" spans="2:7" x14ac:dyDescent="0.2">
      <c r="B84" s="265">
        <v>39513</v>
      </c>
      <c r="C84" s="184">
        <v>0.10857950700000001</v>
      </c>
      <c r="D84" s="184">
        <v>0.10857950700000001</v>
      </c>
      <c r="E84" s="188">
        <f t="shared" ref="E84:E147" si="1">IF(C84=0,"",LN(C84))</f>
        <v>-2.2202725909461583</v>
      </c>
      <c r="F84" s="361"/>
      <c r="G84" s="210"/>
    </row>
    <row r="85" spans="2:7" x14ac:dyDescent="0.2">
      <c r="B85" s="265">
        <v>39514</v>
      </c>
      <c r="C85" s="184">
        <v>0.32744927600000001</v>
      </c>
      <c r="D85" s="184">
        <v>0.32744927600000001</v>
      </c>
      <c r="E85" s="188">
        <f t="shared" si="1"/>
        <v>-1.1164221183451026</v>
      </c>
      <c r="F85" s="361"/>
      <c r="G85" s="210"/>
    </row>
    <row r="86" spans="2:7" x14ac:dyDescent="0.2">
      <c r="B86" s="265">
        <v>39515</v>
      </c>
      <c r="C86" s="184">
        <v>1.3475309999999999E-3</v>
      </c>
      <c r="D86" s="184">
        <v>1.3475309999999999E-3</v>
      </c>
      <c r="E86" s="188">
        <f t="shared" si="1"/>
        <v>-6.6094812498798836</v>
      </c>
      <c r="F86" s="361"/>
      <c r="G86" s="210"/>
    </row>
    <row r="87" spans="2:7" x14ac:dyDescent="0.2">
      <c r="B87" s="265">
        <v>39516</v>
      </c>
      <c r="C87" s="184">
        <v>9.8591600000000009E-4</v>
      </c>
      <c r="D87" s="184">
        <v>9.8591600000000009E-4</v>
      </c>
      <c r="E87" s="188">
        <f t="shared" si="1"/>
        <v>-6.9219393996885117</v>
      </c>
      <c r="F87" s="361"/>
      <c r="G87" s="210"/>
    </row>
    <row r="88" spans="2:7" x14ac:dyDescent="0.2">
      <c r="B88" s="265">
        <v>39517</v>
      </c>
      <c r="C88" s="184">
        <v>0.141288783</v>
      </c>
      <c r="D88" s="184">
        <v>0.141288783</v>
      </c>
      <c r="E88" s="188">
        <f t="shared" si="1"/>
        <v>-1.956949376731502</v>
      </c>
      <c r="F88" s="361"/>
      <c r="G88" s="210"/>
    </row>
    <row r="89" spans="2:7" x14ac:dyDescent="0.2">
      <c r="B89" s="265">
        <v>39518</v>
      </c>
      <c r="C89" s="184">
        <v>1.7058779999999999E-2</v>
      </c>
      <c r="D89" s="184">
        <v>1.7058779999999999E-2</v>
      </c>
      <c r="E89" s="188">
        <f t="shared" si="1"/>
        <v>-4.0710902517852272</v>
      </c>
      <c r="F89" s="361"/>
      <c r="G89" s="210"/>
    </row>
    <row r="90" spans="2:7" x14ac:dyDescent="0.2">
      <c r="B90" s="265">
        <v>39519</v>
      </c>
      <c r="C90" s="184">
        <v>8.9821413000000003E-2</v>
      </c>
      <c r="D90" s="184">
        <v>8.9821413000000003E-2</v>
      </c>
      <c r="E90" s="188">
        <f t="shared" si="1"/>
        <v>-2.4099318799833576</v>
      </c>
      <c r="F90" s="361"/>
      <c r="G90" s="210"/>
    </row>
    <row r="91" spans="2:7" x14ac:dyDescent="0.2">
      <c r="B91" s="265">
        <v>39520</v>
      </c>
      <c r="C91" s="184">
        <v>0.34634027499999998</v>
      </c>
      <c r="D91" s="184">
        <v>0.34634027499999998</v>
      </c>
      <c r="E91" s="188">
        <f t="shared" si="1"/>
        <v>-1.060333533441008</v>
      </c>
      <c r="F91" s="361"/>
      <c r="G91" s="210"/>
    </row>
    <row r="92" spans="2:7" x14ac:dyDescent="0.2">
      <c r="B92" s="265">
        <v>39521</v>
      </c>
      <c r="C92" s="184">
        <v>0.78206077200000002</v>
      </c>
      <c r="D92" s="184">
        <v>0.78206077200000002</v>
      </c>
      <c r="E92" s="188">
        <f t="shared" si="1"/>
        <v>-0.2458228279013806</v>
      </c>
      <c r="F92" s="361"/>
      <c r="G92" s="210"/>
    </row>
    <row r="93" spans="2:7" x14ac:dyDescent="0.2">
      <c r="B93" s="265">
        <v>39522</v>
      </c>
      <c r="C93" s="184">
        <v>0.17549585000000001</v>
      </c>
      <c r="D93" s="184">
        <v>0.17549585000000001</v>
      </c>
      <c r="E93" s="188">
        <f t="shared" si="1"/>
        <v>-1.7401398830794514</v>
      </c>
      <c r="F93" s="361"/>
      <c r="G93" s="210"/>
    </row>
    <row r="94" spans="2:7" x14ac:dyDescent="0.2">
      <c r="B94" s="265">
        <v>39523</v>
      </c>
      <c r="C94" s="184">
        <v>0.20718394500000001</v>
      </c>
      <c r="D94" s="184">
        <v>0.20718394500000001</v>
      </c>
      <c r="E94" s="188">
        <f t="shared" si="1"/>
        <v>-1.5741482571202026</v>
      </c>
      <c r="F94" s="361"/>
      <c r="G94" s="210"/>
    </row>
    <row r="95" spans="2:7" x14ac:dyDescent="0.2">
      <c r="B95" s="265">
        <v>39524</v>
      </c>
      <c r="C95" s="184">
        <v>0.86703391299999999</v>
      </c>
      <c r="D95" s="184">
        <v>0.86703391299999999</v>
      </c>
      <c r="E95" s="188">
        <f t="shared" si="1"/>
        <v>-0.14267718762632645</v>
      </c>
      <c r="F95" s="361"/>
      <c r="G95" s="210"/>
    </row>
    <row r="96" spans="2:7" x14ac:dyDescent="0.2">
      <c r="B96" s="265">
        <v>39525</v>
      </c>
      <c r="C96" s="184">
        <v>1.5824715E-2</v>
      </c>
      <c r="D96" s="184">
        <v>1.5824715E-2</v>
      </c>
      <c r="E96" s="188">
        <f t="shared" si="1"/>
        <v>-4.1461823205927431</v>
      </c>
      <c r="F96" s="361"/>
      <c r="G96" s="210"/>
    </row>
    <row r="97" spans="2:7" x14ac:dyDescent="0.2">
      <c r="B97" s="265">
        <v>39526</v>
      </c>
      <c r="C97" s="184">
        <v>9.4030209000000003E-2</v>
      </c>
      <c r="D97" s="184">
        <v>9.4030209000000003E-2</v>
      </c>
      <c r="E97" s="188">
        <f t="shared" si="1"/>
        <v>-2.3641391760007369</v>
      </c>
      <c r="F97" s="361"/>
      <c r="G97" s="210"/>
    </row>
    <row r="98" spans="2:7" x14ac:dyDescent="0.2">
      <c r="B98" s="265">
        <v>39527</v>
      </c>
      <c r="C98" s="184">
        <v>1.625791E-2</v>
      </c>
      <c r="D98" s="184">
        <v>1.625791E-2</v>
      </c>
      <c r="E98" s="188">
        <f t="shared" si="1"/>
        <v>-4.1191757194093315</v>
      </c>
      <c r="F98" s="361"/>
      <c r="G98" s="210"/>
    </row>
    <row r="99" spans="2:7" x14ac:dyDescent="0.2">
      <c r="B99" s="265">
        <v>39528</v>
      </c>
      <c r="C99" s="184">
        <v>3.3261705000000003E-2</v>
      </c>
      <c r="D99" s="184">
        <v>3.3261705000000003E-2</v>
      </c>
      <c r="E99" s="188">
        <f t="shared" si="1"/>
        <v>-3.4033485437531348</v>
      </c>
      <c r="F99" s="361"/>
      <c r="G99" s="210"/>
    </row>
    <row r="100" spans="2:7" x14ac:dyDescent="0.2">
      <c r="B100" s="265">
        <v>39529</v>
      </c>
      <c r="C100" s="184">
        <v>4.2118340000000002E-3</v>
      </c>
      <c r="D100" s="184">
        <v>4.2118340000000002E-3</v>
      </c>
      <c r="E100" s="188">
        <f t="shared" si="1"/>
        <v>-5.4698570966931275</v>
      </c>
      <c r="F100" s="361"/>
      <c r="G100" s="210"/>
    </row>
    <row r="101" spans="2:7" x14ac:dyDescent="0.2">
      <c r="B101" s="265">
        <v>39530</v>
      </c>
      <c r="C101" s="184">
        <v>3.8237426999999997E-2</v>
      </c>
      <c r="D101" s="184">
        <v>3.8237426999999997E-2</v>
      </c>
      <c r="E101" s="188">
        <f t="shared" si="1"/>
        <v>-3.2639404786275654</v>
      </c>
      <c r="F101" s="361"/>
      <c r="G101" s="210"/>
    </row>
    <row r="102" spans="2:7" x14ac:dyDescent="0.2">
      <c r="B102" s="265">
        <v>39531</v>
      </c>
      <c r="C102" s="184">
        <v>9.1540739999999995E-2</v>
      </c>
      <c r="D102" s="184">
        <v>9.1540739999999995E-2</v>
      </c>
      <c r="E102" s="188">
        <f t="shared" si="1"/>
        <v>-2.3909711598915662</v>
      </c>
      <c r="F102" s="361"/>
      <c r="G102" s="210"/>
    </row>
    <row r="103" spans="2:7" x14ac:dyDescent="0.2">
      <c r="B103" s="265">
        <v>39532</v>
      </c>
      <c r="C103" s="184">
        <v>0.25860053100000002</v>
      </c>
      <c r="D103" s="184">
        <v>0.25860053100000002</v>
      </c>
      <c r="E103" s="188">
        <f t="shared" si="1"/>
        <v>-1.3524707592822189</v>
      </c>
      <c r="F103" s="361"/>
      <c r="G103" s="210"/>
    </row>
    <row r="104" spans="2:7" x14ac:dyDescent="0.2">
      <c r="B104" s="265">
        <v>39533</v>
      </c>
      <c r="C104" s="184">
        <v>1.3434868000000001E-2</v>
      </c>
      <c r="D104" s="184">
        <v>1.3434868000000001E-2</v>
      </c>
      <c r="E104" s="188">
        <f t="shared" si="1"/>
        <v>-4.3099018620466856</v>
      </c>
      <c r="F104" s="361"/>
      <c r="G104" s="210"/>
    </row>
    <row r="105" spans="2:7" x14ac:dyDescent="0.2">
      <c r="B105" s="265">
        <v>39534</v>
      </c>
      <c r="C105" s="184">
        <v>0.12585185199999999</v>
      </c>
      <c r="D105" s="184">
        <v>0.12585185199999999</v>
      </c>
      <c r="E105" s="188">
        <f t="shared" si="1"/>
        <v>-2.0726498415774257</v>
      </c>
      <c r="F105" s="361"/>
      <c r="G105" s="210"/>
    </row>
    <row r="106" spans="2:7" x14ac:dyDescent="0.2">
      <c r="B106" s="265">
        <v>39535</v>
      </c>
      <c r="C106" s="184">
        <v>3.8050569999999999E-2</v>
      </c>
      <c r="D106" s="184">
        <v>3.8050569999999999E-2</v>
      </c>
      <c r="E106" s="188">
        <f t="shared" si="1"/>
        <v>-3.2688392144975524</v>
      </c>
      <c r="F106" s="361"/>
      <c r="G106" s="210"/>
    </row>
    <row r="107" spans="2:7" x14ac:dyDescent="0.2">
      <c r="B107" s="265">
        <v>39536</v>
      </c>
      <c r="C107" s="184">
        <v>7.4527279999999996E-3</v>
      </c>
      <c r="D107" s="184">
        <v>7.4527279999999996E-3</v>
      </c>
      <c r="E107" s="188">
        <f t="shared" si="1"/>
        <v>-4.8991751391195439</v>
      </c>
      <c r="F107" s="361"/>
      <c r="G107" s="210"/>
    </row>
    <row r="108" spans="2:7" x14ac:dyDescent="0.2">
      <c r="B108" s="265">
        <v>39537</v>
      </c>
      <c r="C108" s="184">
        <v>0.48168118999999998</v>
      </c>
      <c r="D108" s="184">
        <v>0.48168118999999998</v>
      </c>
      <c r="E108" s="188">
        <f t="shared" si="1"/>
        <v>-0.7304728153091492</v>
      </c>
      <c r="F108" s="361"/>
      <c r="G108" s="210"/>
    </row>
    <row r="109" spans="2:7" x14ac:dyDescent="0.2">
      <c r="B109" s="265">
        <v>39538</v>
      </c>
      <c r="C109" s="184">
        <v>2.7208796E-2</v>
      </c>
      <c r="D109" s="184">
        <v>2.7208796E-2</v>
      </c>
      <c r="E109" s="188">
        <f t="shared" si="1"/>
        <v>-3.6042149756040476</v>
      </c>
      <c r="F109" s="361"/>
      <c r="G109" s="210"/>
    </row>
    <row r="110" spans="2:7" x14ac:dyDescent="0.2">
      <c r="B110" s="265">
        <v>39539</v>
      </c>
      <c r="C110" s="184">
        <v>3.3969550000000001E-3</v>
      </c>
      <c r="D110" s="184">
        <v>3.3969550000000001E-3</v>
      </c>
      <c r="E110" s="188">
        <f t="shared" si="1"/>
        <v>-5.6848758368740642</v>
      </c>
      <c r="F110" s="361"/>
      <c r="G110" s="210"/>
    </row>
    <row r="111" spans="2:7" x14ac:dyDescent="0.2">
      <c r="B111" s="265">
        <v>39540</v>
      </c>
      <c r="C111" s="184">
        <v>232.2815938</v>
      </c>
      <c r="D111" s="184">
        <v>0</v>
      </c>
      <c r="E111" s="188">
        <f t="shared" si="1"/>
        <v>5.4479504020267182</v>
      </c>
      <c r="F111" s="361"/>
      <c r="G111" s="210"/>
    </row>
    <row r="112" spans="2:7" x14ac:dyDescent="0.2">
      <c r="B112" s="265">
        <v>39541</v>
      </c>
      <c r="C112" s="184">
        <v>6.5557134939999999</v>
      </c>
      <c r="D112" s="184">
        <v>6.5557134939999999</v>
      </c>
      <c r="E112" s="188">
        <f t="shared" si="1"/>
        <v>1.8803369585843699</v>
      </c>
      <c r="F112" s="361"/>
      <c r="G112" s="210"/>
    </row>
    <row r="113" spans="2:7" x14ac:dyDescent="0.2">
      <c r="B113" s="265">
        <v>39542</v>
      </c>
      <c r="C113" s="184">
        <v>0.30450524699999998</v>
      </c>
      <c r="D113" s="184">
        <v>0.30450524699999998</v>
      </c>
      <c r="E113" s="188">
        <f t="shared" si="1"/>
        <v>-1.1890669604535529</v>
      </c>
      <c r="F113" s="361"/>
      <c r="G113" s="210"/>
    </row>
    <row r="114" spans="2:7" x14ac:dyDescent="0.2">
      <c r="B114" s="265">
        <v>39543</v>
      </c>
      <c r="C114" s="184">
        <v>9.4295111000000001E-2</v>
      </c>
      <c r="D114" s="184">
        <v>9.4295111000000001E-2</v>
      </c>
      <c r="E114" s="188">
        <f t="shared" si="1"/>
        <v>-2.3613259358617062</v>
      </c>
      <c r="F114" s="361"/>
      <c r="G114" s="210"/>
    </row>
    <row r="115" spans="2:7" x14ac:dyDescent="0.2">
      <c r="B115" s="265">
        <v>39544</v>
      </c>
      <c r="C115" s="184">
        <v>0.50671791600000005</v>
      </c>
      <c r="D115" s="184">
        <v>0.50671791600000005</v>
      </c>
      <c r="E115" s="188">
        <f t="shared" si="1"/>
        <v>-0.67980080892524086</v>
      </c>
      <c r="F115" s="361"/>
      <c r="G115" s="210"/>
    </row>
    <row r="116" spans="2:7" x14ac:dyDescent="0.2">
      <c r="B116" s="265">
        <v>39545</v>
      </c>
      <c r="C116" s="184">
        <v>0.318581112</v>
      </c>
      <c r="D116" s="184">
        <v>0.318581112</v>
      </c>
      <c r="E116" s="188">
        <f t="shared" si="1"/>
        <v>-1.1438781676326915</v>
      </c>
      <c r="F116" s="361"/>
      <c r="G116" s="210"/>
    </row>
    <row r="117" spans="2:7" x14ac:dyDescent="0.2">
      <c r="B117" s="265">
        <v>39546</v>
      </c>
      <c r="C117" s="184">
        <v>8.9616409999999994E-3</v>
      </c>
      <c r="D117" s="184">
        <v>8.9616409999999994E-3</v>
      </c>
      <c r="E117" s="188">
        <f t="shared" si="1"/>
        <v>-4.7148019214432928</v>
      </c>
      <c r="F117" s="361"/>
      <c r="G117" s="210"/>
    </row>
    <row r="118" spans="2:7" x14ac:dyDescent="0.2">
      <c r="B118" s="265">
        <v>39547</v>
      </c>
      <c r="C118" s="184">
        <v>1.1437666000000001E-2</v>
      </c>
      <c r="D118" s="184">
        <v>1.1437666000000001E-2</v>
      </c>
      <c r="E118" s="188">
        <f t="shared" si="1"/>
        <v>-4.4708433348246173</v>
      </c>
      <c r="F118" s="361"/>
      <c r="G118" s="210"/>
    </row>
    <row r="119" spans="2:7" x14ac:dyDescent="0.2">
      <c r="B119" s="265">
        <v>39548</v>
      </c>
      <c r="C119" s="184">
        <v>0.50593418599999995</v>
      </c>
      <c r="D119" s="184">
        <v>0.50593418599999995</v>
      </c>
      <c r="E119" s="188">
        <f t="shared" si="1"/>
        <v>-0.68134868534781845</v>
      </c>
      <c r="F119" s="361"/>
      <c r="G119" s="210"/>
    </row>
    <row r="120" spans="2:7" x14ac:dyDescent="0.2">
      <c r="B120" s="265">
        <v>39549</v>
      </c>
      <c r="C120" s="184">
        <v>0.45980769900000001</v>
      </c>
      <c r="D120" s="184">
        <v>0.45980769900000001</v>
      </c>
      <c r="E120" s="188">
        <f t="shared" si="1"/>
        <v>-0.77694692255661435</v>
      </c>
      <c r="F120" s="361"/>
      <c r="G120" s="210"/>
    </row>
    <row r="121" spans="2:7" x14ac:dyDescent="0.2">
      <c r="B121" s="265">
        <v>39550</v>
      </c>
      <c r="C121" s="184">
        <v>0.22373453900000001</v>
      </c>
      <c r="D121" s="184">
        <v>0.22373453900000001</v>
      </c>
      <c r="E121" s="188">
        <f t="shared" si="1"/>
        <v>-1.4972950236559894</v>
      </c>
      <c r="F121" s="361"/>
      <c r="G121" s="210"/>
    </row>
    <row r="122" spans="2:7" x14ac:dyDescent="0.2">
      <c r="B122" s="265">
        <v>39551</v>
      </c>
      <c r="C122" s="184">
        <v>0.32174220399999998</v>
      </c>
      <c r="D122" s="184">
        <v>0.32174220399999998</v>
      </c>
      <c r="E122" s="188">
        <f t="shared" si="1"/>
        <v>-1.134004662791682</v>
      </c>
      <c r="F122" s="361"/>
      <c r="G122" s="210"/>
    </row>
    <row r="123" spans="2:7" x14ac:dyDescent="0.2">
      <c r="B123" s="265">
        <v>39552</v>
      </c>
      <c r="C123" s="184">
        <v>0.15357890199999999</v>
      </c>
      <c r="D123" s="184">
        <v>0.15357890199999999</v>
      </c>
      <c r="E123" s="188">
        <f t="shared" si="1"/>
        <v>-1.8735408244737037</v>
      </c>
      <c r="F123" s="361"/>
      <c r="G123" s="210"/>
    </row>
    <row r="124" spans="2:7" x14ac:dyDescent="0.2">
      <c r="B124" s="265">
        <v>39553</v>
      </c>
      <c r="C124" s="184">
        <v>1.6951893999999999E-2</v>
      </c>
      <c r="D124" s="184">
        <v>1.6951893999999999E-2</v>
      </c>
      <c r="E124" s="188">
        <f t="shared" si="1"/>
        <v>-4.0773757109851934</v>
      </c>
      <c r="F124" s="361"/>
      <c r="G124" s="210"/>
    </row>
    <row r="125" spans="2:7" x14ac:dyDescent="0.2">
      <c r="B125" s="265">
        <v>39554</v>
      </c>
      <c r="C125" s="184">
        <v>2.5995448000000001E-2</v>
      </c>
      <c r="D125" s="184">
        <v>2.5995448000000001E-2</v>
      </c>
      <c r="E125" s="188">
        <f t="shared" si="1"/>
        <v>-3.6498338332114852</v>
      </c>
      <c r="F125" s="361"/>
      <c r="G125" s="210"/>
    </row>
    <row r="126" spans="2:7" x14ac:dyDescent="0.2">
      <c r="B126" s="265">
        <v>39555</v>
      </c>
      <c r="C126" s="184">
        <v>4.4695610000000004E-3</v>
      </c>
      <c r="D126" s="184">
        <v>4.4695610000000004E-3</v>
      </c>
      <c r="E126" s="188">
        <f t="shared" si="1"/>
        <v>-5.4104650854704337</v>
      </c>
      <c r="F126" s="361"/>
      <c r="G126" s="210"/>
    </row>
    <row r="127" spans="2:7" x14ac:dyDescent="0.2">
      <c r="B127" s="265">
        <v>39556</v>
      </c>
      <c r="C127" s="184">
        <v>2.8400525999999999E-2</v>
      </c>
      <c r="D127" s="184">
        <v>2.8400525999999999E-2</v>
      </c>
      <c r="E127" s="188">
        <f t="shared" si="1"/>
        <v>-3.5613476128597301</v>
      </c>
      <c r="F127" s="361"/>
      <c r="G127" s="210"/>
    </row>
    <row r="128" spans="2:7" x14ac:dyDescent="0.2">
      <c r="B128" s="265">
        <v>39557</v>
      </c>
      <c r="C128" s="184">
        <v>4.297075E-3</v>
      </c>
      <c r="D128" s="184">
        <v>4.297075E-3</v>
      </c>
      <c r="E128" s="188">
        <f t="shared" si="1"/>
        <v>-5.4498207203038982</v>
      </c>
      <c r="F128" s="361"/>
      <c r="G128" s="210"/>
    </row>
    <row r="129" spans="2:7" x14ac:dyDescent="0.2">
      <c r="B129" s="265">
        <v>39558</v>
      </c>
      <c r="C129" s="184">
        <v>0.26829346999999998</v>
      </c>
      <c r="D129" s="184">
        <v>0.26829346999999998</v>
      </c>
      <c r="E129" s="188">
        <f t="shared" si="1"/>
        <v>-1.3156738602738769</v>
      </c>
      <c r="F129" s="361"/>
      <c r="G129" s="210"/>
    </row>
    <row r="130" spans="2:7" x14ac:dyDescent="0.2">
      <c r="B130" s="265">
        <v>39559</v>
      </c>
      <c r="C130" s="184">
        <v>0.231339819</v>
      </c>
      <c r="D130" s="184">
        <v>0.231339819</v>
      </c>
      <c r="E130" s="188">
        <f t="shared" si="1"/>
        <v>-1.4638675715133895</v>
      </c>
      <c r="F130" s="361"/>
      <c r="G130" s="210"/>
    </row>
    <row r="131" spans="2:7" x14ac:dyDescent="0.2">
      <c r="B131" s="265">
        <v>39560</v>
      </c>
      <c r="C131" s="184">
        <v>8.8345320000000008E-3</v>
      </c>
      <c r="D131" s="184">
        <v>8.8345320000000008E-3</v>
      </c>
      <c r="E131" s="188">
        <f t="shared" si="1"/>
        <v>-4.7290871457510191</v>
      </c>
      <c r="F131" s="361"/>
      <c r="G131" s="210"/>
    </row>
    <row r="132" spans="2:7" x14ac:dyDescent="0.2">
      <c r="B132" s="265">
        <v>39561</v>
      </c>
      <c r="C132" s="184">
        <v>4.7530899999999997E-3</v>
      </c>
      <c r="D132" s="184">
        <v>4.7530899999999997E-3</v>
      </c>
      <c r="E132" s="188">
        <f t="shared" si="1"/>
        <v>-5.3489603461203217</v>
      </c>
      <c r="F132" s="361"/>
      <c r="G132" s="210"/>
    </row>
    <row r="133" spans="2:7" x14ac:dyDescent="0.2">
      <c r="B133" s="265">
        <v>39562</v>
      </c>
      <c r="C133" s="184">
        <v>0.28090879099999999</v>
      </c>
      <c r="D133" s="184">
        <v>0.28090879099999999</v>
      </c>
      <c r="E133" s="188">
        <f t="shared" si="1"/>
        <v>-1.269725249526827</v>
      </c>
      <c r="F133" s="361"/>
      <c r="G133" s="210"/>
    </row>
    <row r="134" spans="2:7" x14ac:dyDescent="0.2">
      <c r="B134" s="265">
        <v>39563</v>
      </c>
      <c r="C134" s="184">
        <v>1.0134918999999999E-2</v>
      </c>
      <c r="D134" s="184">
        <v>1.0134918999999999E-2</v>
      </c>
      <c r="E134" s="188">
        <f t="shared" si="1"/>
        <v>-4.5917684912166719</v>
      </c>
      <c r="F134" s="361"/>
      <c r="G134" s="210"/>
    </row>
    <row r="135" spans="2:7" x14ac:dyDescent="0.2">
      <c r="B135" s="265">
        <v>39564</v>
      </c>
      <c r="C135" s="184">
        <v>0.584545706</v>
      </c>
      <c r="D135" s="184">
        <v>0.584545706</v>
      </c>
      <c r="E135" s="188">
        <f t="shared" si="1"/>
        <v>-0.53692030437786198</v>
      </c>
      <c r="F135" s="361"/>
      <c r="G135" s="210"/>
    </row>
    <row r="136" spans="2:7" x14ac:dyDescent="0.2">
      <c r="B136" s="265">
        <v>39565</v>
      </c>
      <c r="C136" s="184">
        <v>5.0711799999999998E-3</v>
      </c>
      <c r="D136" s="184">
        <v>5.0711799999999998E-3</v>
      </c>
      <c r="E136" s="188">
        <f t="shared" si="1"/>
        <v>-5.2841817468418171</v>
      </c>
      <c r="F136" s="361"/>
      <c r="G136" s="210"/>
    </row>
    <row r="137" spans="2:7" x14ac:dyDescent="0.2">
      <c r="B137" s="265">
        <v>39566</v>
      </c>
      <c r="C137" s="184">
        <v>8.4453922000000001E-2</v>
      </c>
      <c r="D137" s="184">
        <v>8.4453922000000001E-2</v>
      </c>
      <c r="E137" s="188">
        <f t="shared" si="1"/>
        <v>-2.4715491951252413</v>
      </c>
      <c r="F137" s="361"/>
      <c r="G137" s="210"/>
    </row>
    <row r="138" spans="2:7" x14ac:dyDescent="0.2">
      <c r="B138" s="265">
        <v>39567</v>
      </c>
      <c r="C138" s="184">
        <v>0.279357998</v>
      </c>
      <c r="D138" s="184">
        <v>0.279357998</v>
      </c>
      <c r="E138" s="188">
        <f t="shared" si="1"/>
        <v>-1.2752611727368761</v>
      </c>
      <c r="F138" s="361"/>
      <c r="G138" s="210"/>
    </row>
    <row r="139" spans="2:7" x14ac:dyDescent="0.2">
      <c r="B139" s="265">
        <v>39568</v>
      </c>
      <c r="C139" s="184">
        <v>1.3820559E-2</v>
      </c>
      <c r="D139" s="184">
        <v>1.3820559E-2</v>
      </c>
      <c r="E139" s="188">
        <f t="shared" si="1"/>
        <v>-4.281598012835456</v>
      </c>
      <c r="F139" s="361"/>
      <c r="G139" s="210"/>
    </row>
    <row r="140" spans="2:7" x14ac:dyDescent="0.2">
      <c r="B140" s="265">
        <v>39569</v>
      </c>
      <c r="C140" s="184">
        <v>4.0406549999999998E-3</v>
      </c>
      <c r="D140" s="184">
        <v>4.0406549999999998E-3</v>
      </c>
      <c r="E140" s="188">
        <f t="shared" si="1"/>
        <v>-5.5113484714376462</v>
      </c>
      <c r="F140" s="361"/>
      <c r="G140" s="210"/>
    </row>
    <row r="141" spans="2:7" x14ac:dyDescent="0.2">
      <c r="B141" s="265">
        <v>39570</v>
      </c>
      <c r="C141" s="184">
        <v>0.21140297799999999</v>
      </c>
      <c r="D141" s="184">
        <v>0.21140297799999999</v>
      </c>
      <c r="E141" s="188">
        <f t="shared" si="1"/>
        <v>-1.5539891186064323</v>
      </c>
      <c r="F141" s="361"/>
      <c r="G141" s="210"/>
    </row>
    <row r="142" spans="2:7" x14ac:dyDescent="0.2">
      <c r="B142" s="265">
        <v>39571</v>
      </c>
      <c r="C142" s="184">
        <v>1.9963734E-2</v>
      </c>
      <c r="D142" s="184">
        <v>1.9963734E-2</v>
      </c>
      <c r="E142" s="188">
        <f t="shared" si="1"/>
        <v>-3.913837951446709</v>
      </c>
      <c r="F142" s="361"/>
      <c r="G142" s="210"/>
    </row>
    <row r="143" spans="2:7" x14ac:dyDescent="0.2">
      <c r="B143" s="265">
        <v>39572</v>
      </c>
      <c r="C143" s="184">
        <v>9.0556499999999999E-4</v>
      </c>
      <c r="D143" s="184">
        <v>9.0556499999999999E-4</v>
      </c>
      <c r="E143" s="188">
        <f t="shared" si="1"/>
        <v>-7.0069514996721187</v>
      </c>
      <c r="F143" s="361"/>
      <c r="G143" s="210"/>
    </row>
    <row r="144" spans="2:7" x14ac:dyDescent="0.2">
      <c r="B144" s="265">
        <v>39573</v>
      </c>
      <c r="C144" s="184">
        <v>7.5284599999999998E-3</v>
      </c>
      <c r="D144" s="184">
        <v>7.5284599999999998E-3</v>
      </c>
      <c r="E144" s="188">
        <f t="shared" si="1"/>
        <v>-4.8890647733586796</v>
      </c>
      <c r="F144" s="361"/>
      <c r="G144" s="210"/>
    </row>
    <row r="145" spans="2:7" x14ac:dyDescent="0.2">
      <c r="B145" s="265">
        <v>39574</v>
      </c>
      <c r="C145" s="184">
        <v>0.87509535400000005</v>
      </c>
      <c r="D145" s="184">
        <v>0.87509535400000005</v>
      </c>
      <c r="E145" s="188">
        <f t="shared" si="1"/>
        <v>-0.13342242256197551</v>
      </c>
      <c r="F145" s="361"/>
      <c r="G145" s="210"/>
    </row>
    <row r="146" spans="2:7" x14ac:dyDescent="0.2">
      <c r="B146" s="265">
        <v>39575</v>
      </c>
      <c r="C146" s="184">
        <v>9.7775755000000006E-2</v>
      </c>
      <c r="D146" s="184">
        <v>9.7775755000000006E-2</v>
      </c>
      <c r="E146" s="188">
        <f t="shared" si="1"/>
        <v>-2.3250786365600935</v>
      </c>
      <c r="F146" s="361"/>
      <c r="G146" s="210"/>
    </row>
    <row r="147" spans="2:7" x14ac:dyDescent="0.2">
      <c r="B147" s="265">
        <v>39576</v>
      </c>
      <c r="C147" s="184">
        <v>3.6183866000000002E-2</v>
      </c>
      <c r="D147" s="184">
        <v>3.6183866000000002E-2</v>
      </c>
      <c r="E147" s="188">
        <f t="shared" si="1"/>
        <v>-3.3191419501077259</v>
      </c>
      <c r="F147" s="361"/>
      <c r="G147" s="210"/>
    </row>
    <row r="148" spans="2:7" x14ac:dyDescent="0.2">
      <c r="B148" s="265">
        <v>39577</v>
      </c>
      <c r="C148" s="184">
        <v>1.7773996E-2</v>
      </c>
      <c r="D148" s="184">
        <v>1.7773996E-2</v>
      </c>
      <c r="E148" s="188">
        <f t="shared" ref="E148:E211" si="2">IF(C148=0,"",LN(C148))</f>
        <v>-4.0300187887137016</v>
      </c>
      <c r="F148" s="361"/>
      <c r="G148" s="210"/>
    </row>
    <row r="149" spans="2:7" x14ac:dyDescent="0.2">
      <c r="B149" s="265">
        <v>39578</v>
      </c>
      <c r="C149" s="184">
        <v>1.761983E-3</v>
      </c>
      <c r="D149" s="184">
        <v>1.761983E-3</v>
      </c>
      <c r="E149" s="188">
        <f t="shared" si="2"/>
        <v>-6.3413153996418208</v>
      </c>
      <c r="F149" s="361"/>
      <c r="G149" s="210"/>
    </row>
    <row r="150" spans="2:7" x14ac:dyDescent="0.2">
      <c r="B150" s="265">
        <v>39579</v>
      </c>
      <c r="C150" s="184">
        <v>1.4811095999999999E-2</v>
      </c>
      <c r="D150" s="184">
        <v>1.4811095999999999E-2</v>
      </c>
      <c r="E150" s="188">
        <f t="shared" si="2"/>
        <v>-4.2123786493892776</v>
      </c>
      <c r="F150" s="361"/>
      <c r="G150" s="210"/>
    </row>
    <row r="151" spans="2:7" x14ac:dyDescent="0.2">
      <c r="B151" s="265">
        <v>39580</v>
      </c>
      <c r="C151" s="184">
        <v>3.1318549999999998E-3</v>
      </c>
      <c r="D151" s="184">
        <v>3.1318549999999998E-3</v>
      </c>
      <c r="E151" s="188">
        <f t="shared" si="2"/>
        <v>-5.7661297982215833</v>
      </c>
      <c r="F151" s="361"/>
      <c r="G151" s="210"/>
    </row>
    <row r="152" spans="2:7" x14ac:dyDescent="0.2">
      <c r="B152" s="265">
        <v>39581</v>
      </c>
      <c r="C152" s="184">
        <v>2.4114879999999998E-3</v>
      </c>
      <c r="D152" s="184">
        <v>2.4114879999999998E-3</v>
      </c>
      <c r="E152" s="188">
        <f t="shared" si="2"/>
        <v>-6.0275112946235483</v>
      </c>
      <c r="F152" s="361"/>
      <c r="G152" s="210"/>
    </row>
    <row r="153" spans="2:7" x14ac:dyDescent="0.2">
      <c r="B153" s="265">
        <v>39582</v>
      </c>
      <c r="C153" s="184">
        <v>8.0344609999999997E-3</v>
      </c>
      <c r="D153" s="184">
        <v>8.0344609999999997E-3</v>
      </c>
      <c r="E153" s="188">
        <f t="shared" si="2"/>
        <v>-4.8240153635610836</v>
      </c>
      <c r="F153" s="361"/>
      <c r="G153" s="210"/>
    </row>
    <row r="154" spans="2:7" x14ac:dyDescent="0.2">
      <c r="B154" s="265">
        <v>39583</v>
      </c>
      <c r="C154" s="184">
        <v>0.28578413899999999</v>
      </c>
      <c r="D154" s="184">
        <v>0.28578413899999999</v>
      </c>
      <c r="E154" s="188">
        <f t="shared" si="2"/>
        <v>-1.2525185118773219</v>
      </c>
      <c r="F154" s="361"/>
      <c r="G154" s="210"/>
    </row>
    <row r="155" spans="2:7" x14ac:dyDescent="0.2">
      <c r="B155" s="265">
        <v>39584</v>
      </c>
      <c r="C155" s="184">
        <v>0.236101637</v>
      </c>
      <c r="D155" s="184">
        <v>0.236101637</v>
      </c>
      <c r="E155" s="188">
        <f t="shared" si="2"/>
        <v>-1.4434929014119533</v>
      </c>
      <c r="F155" s="361"/>
      <c r="G155" s="210"/>
    </row>
    <row r="156" spans="2:7" x14ac:dyDescent="0.2">
      <c r="B156" s="265">
        <v>39585</v>
      </c>
      <c r="C156" s="184">
        <v>0.44844528900000002</v>
      </c>
      <c r="D156" s="184">
        <v>0.44844528900000002</v>
      </c>
      <c r="E156" s="188">
        <f t="shared" si="2"/>
        <v>-0.80196859154633293</v>
      </c>
      <c r="F156" s="361"/>
      <c r="G156" s="210"/>
    </row>
    <row r="157" spans="2:7" x14ac:dyDescent="0.2">
      <c r="B157" s="265">
        <v>39586</v>
      </c>
      <c r="C157" s="184">
        <v>0.189630456</v>
      </c>
      <c r="D157" s="184">
        <v>0.189630456</v>
      </c>
      <c r="E157" s="188">
        <f t="shared" si="2"/>
        <v>-1.6626780691499079</v>
      </c>
      <c r="F157" s="361"/>
      <c r="G157" s="210"/>
    </row>
    <row r="158" spans="2:7" x14ac:dyDescent="0.2">
      <c r="B158" s="265">
        <v>39587</v>
      </c>
      <c r="C158" s="184">
        <v>0.367238693</v>
      </c>
      <c r="D158" s="184">
        <v>0.367238693</v>
      </c>
      <c r="E158" s="188">
        <f t="shared" si="2"/>
        <v>-1.0017432526934742</v>
      </c>
      <c r="F158" s="361"/>
      <c r="G158" s="210"/>
    </row>
    <row r="159" spans="2:7" x14ac:dyDescent="0.2">
      <c r="B159" s="265">
        <v>39588</v>
      </c>
      <c r="C159" s="184">
        <v>3.3756530000000002E-3</v>
      </c>
      <c r="D159" s="184">
        <v>3.3756530000000002E-3</v>
      </c>
      <c r="E159" s="188">
        <f t="shared" si="2"/>
        <v>-5.6911664918912903</v>
      </c>
      <c r="F159" s="361"/>
      <c r="G159" s="210"/>
    </row>
    <row r="160" spans="2:7" x14ac:dyDescent="0.2">
      <c r="B160" s="265">
        <v>39589</v>
      </c>
      <c r="C160" s="184">
        <v>0.100828057</v>
      </c>
      <c r="D160" s="184">
        <v>0.100828057</v>
      </c>
      <c r="E160" s="188">
        <f t="shared" si="2"/>
        <v>-2.2943386188211972</v>
      </c>
      <c r="F160" s="361"/>
      <c r="G160" s="210"/>
    </row>
    <row r="161" spans="2:7" x14ac:dyDescent="0.2">
      <c r="B161" s="265">
        <v>39590</v>
      </c>
      <c r="C161" s="184">
        <v>8.8062239999999996E-3</v>
      </c>
      <c r="D161" s="184">
        <v>8.8062239999999996E-3</v>
      </c>
      <c r="E161" s="188">
        <f t="shared" si="2"/>
        <v>-4.7322965347701871</v>
      </c>
      <c r="F161" s="361"/>
      <c r="G161" s="210"/>
    </row>
    <row r="162" spans="2:7" x14ac:dyDescent="0.2">
      <c r="B162" s="265">
        <v>39591</v>
      </c>
      <c r="C162" s="184">
        <v>4.4544777000000001E-2</v>
      </c>
      <c r="D162" s="184">
        <v>4.4544777000000001E-2</v>
      </c>
      <c r="E162" s="188">
        <f t="shared" si="2"/>
        <v>-3.111260370995593</v>
      </c>
      <c r="F162" s="361"/>
      <c r="G162" s="210"/>
    </row>
    <row r="163" spans="2:7" x14ac:dyDescent="0.2">
      <c r="B163" s="265">
        <v>39592</v>
      </c>
      <c r="C163" s="184">
        <v>2.9348972000000001E-2</v>
      </c>
      <c r="D163" s="184">
        <v>2.9348972000000001E-2</v>
      </c>
      <c r="E163" s="188">
        <f t="shared" si="2"/>
        <v>-3.5284977588751034</v>
      </c>
      <c r="F163" s="361"/>
      <c r="G163" s="210"/>
    </row>
    <row r="164" spans="2:7" x14ac:dyDescent="0.2">
      <c r="B164" s="265">
        <v>39593</v>
      </c>
      <c r="C164" s="184">
        <v>1.1843128E-2</v>
      </c>
      <c r="D164" s="184">
        <v>1.1843128E-2</v>
      </c>
      <c r="E164" s="188">
        <f t="shared" si="2"/>
        <v>-4.4360074952289068</v>
      </c>
      <c r="F164" s="361"/>
      <c r="G164" s="210"/>
    </row>
    <row r="165" spans="2:7" x14ac:dyDescent="0.2">
      <c r="B165" s="265">
        <v>39594</v>
      </c>
      <c r="C165" s="184">
        <v>2.011994E-3</v>
      </c>
      <c r="D165" s="184">
        <v>2.011994E-3</v>
      </c>
      <c r="E165" s="188">
        <f t="shared" si="2"/>
        <v>-6.2086290088564464</v>
      </c>
      <c r="F165" s="361"/>
      <c r="G165" s="210"/>
    </row>
    <row r="166" spans="2:7" x14ac:dyDescent="0.2">
      <c r="B166" s="265">
        <v>39595</v>
      </c>
      <c r="C166" s="184">
        <v>0.61708472400000003</v>
      </c>
      <c r="D166" s="184">
        <v>0.61708472400000003</v>
      </c>
      <c r="E166" s="188">
        <f t="shared" si="2"/>
        <v>-0.48274894845835348</v>
      </c>
      <c r="F166" s="361"/>
      <c r="G166" s="210"/>
    </row>
    <row r="167" spans="2:7" x14ac:dyDescent="0.2">
      <c r="B167" s="265">
        <v>39596</v>
      </c>
      <c r="C167" s="184">
        <v>5.3667289999999998E-3</v>
      </c>
      <c r="D167" s="184">
        <v>5.3667289999999998E-3</v>
      </c>
      <c r="E167" s="188">
        <f t="shared" si="2"/>
        <v>-5.2275366808204495</v>
      </c>
      <c r="F167" s="361"/>
      <c r="G167" s="210"/>
    </row>
    <row r="168" spans="2:7" x14ac:dyDescent="0.2">
      <c r="B168" s="265">
        <v>39597</v>
      </c>
      <c r="C168" s="184">
        <v>3.3467601E-2</v>
      </c>
      <c r="D168" s="184">
        <v>3.3467601E-2</v>
      </c>
      <c r="E168" s="188">
        <f t="shared" si="2"/>
        <v>-3.397177442455634</v>
      </c>
      <c r="F168" s="361"/>
      <c r="G168" s="210"/>
    </row>
    <row r="169" spans="2:7" x14ac:dyDescent="0.2">
      <c r="B169" s="265">
        <v>39598</v>
      </c>
      <c r="C169" s="184">
        <v>0.12548769000000001</v>
      </c>
      <c r="D169" s="184">
        <v>0.12548769000000001</v>
      </c>
      <c r="E169" s="188">
        <f t="shared" si="2"/>
        <v>-2.0755476128706087</v>
      </c>
      <c r="F169" s="361"/>
      <c r="G169" s="210"/>
    </row>
    <row r="170" spans="2:7" x14ac:dyDescent="0.2">
      <c r="B170" s="265">
        <v>39599</v>
      </c>
      <c r="C170" s="184">
        <v>1.7061283999999999E-2</v>
      </c>
      <c r="D170" s="184">
        <v>1.7061283999999999E-2</v>
      </c>
      <c r="E170" s="188">
        <f t="shared" si="2"/>
        <v>-4.0709434759758674</v>
      </c>
      <c r="F170" s="361"/>
      <c r="G170" s="210"/>
    </row>
    <row r="171" spans="2:7" x14ac:dyDescent="0.2">
      <c r="B171" s="265">
        <v>39600</v>
      </c>
      <c r="C171" s="184">
        <v>0.30540593300000002</v>
      </c>
      <c r="D171" s="184">
        <v>0.30540593300000002</v>
      </c>
      <c r="E171" s="188">
        <f t="shared" si="2"/>
        <v>-1.1861134594052978</v>
      </c>
      <c r="F171" s="361"/>
      <c r="G171" s="210"/>
    </row>
    <row r="172" spans="2:7" x14ac:dyDescent="0.2">
      <c r="B172" s="265">
        <v>39601</v>
      </c>
      <c r="C172" s="184">
        <v>3.9579316000000003E-2</v>
      </c>
      <c r="D172" s="184">
        <v>3.9579316000000003E-2</v>
      </c>
      <c r="E172" s="188">
        <f t="shared" si="2"/>
        <v>-3.2294486204123238</v>
      </c>
      <c r="F172" s="361"/>
      <c r="G172" s="210"/>
    </row>
    <row r="173" spans="2:7" x14ac:dyDescent="0.2">
      <c r="B173" s="265">
        <v>39602</v>
      </c>
      <c r="C173" s="184">
        <v>0.216270558</v>
      </c>
      <c r="D173" s="184">
        <v>0.216270558</v>
      </c>
      <c r="E173" s="188">
        <f t="shared" si="2"/>
        <v>-1.5312250717926705</v>
      </c>
      <c r="F173" s="361"/>
      <c r="G173" s="210"/>
    </row>
    <row r="174" spans="2:7" x14ac:dyDescent="0.2">
      <c r="B174" s="265">
        <v>39603</v>
      </c>
      <c r="C174" s="184">
        <v>0.26306746199999997</v>
      </c>
      <c r="D174" s="184">
        <v>0.26306746199999997</v>
      </c>
      <c r="E174" s="188">
        <f t="shared" si="2"/>
        <v>-1.3353447701916077</v>
      </c>
      <c r="F174" s="361"/>
      <c r="G174" s="210"/>
    </row>
    <row r="175" spans="2:7" x14ac:dyDescent="0.2">
      <c r="B175" s="265">
        <v>39604</v>
      </c>
      <c r="C175" s="184">
        <v>2.5657073999999998E-2</v>
      </c>
      <c r="D175" s="184">
        <v>2.5657073999999998E-2</v>
      </c>
      <c r="E175" s="188">
        <f t="shared" si="2"/>
        <v>-3.6629359559146004</v>
      </c>
      <c r="F175" s="361"/>
      <c r="G175" s="210"/>
    </row>
    <row r="176" spans="2:7" x14ac:dyDescent="0.2">
      <c r="B176" s="265">
        <v>39605</v>
      </c>
      <c r="C176" s="184">
        <v>2.1231840000000002E-3</v>
      </c>
      <c r="D176" s="184">
        <v>2.1231840000000002E-3</v>
      </c>
      <c r="E176" s="188">
        <f t="shared" si="2"/>
        <v>-6.1548384302097512</v>
      </c>
      <c r="F176" s="361"/>
      <c r="G176" s="210"/>
    </row>
    <row r="177" spans="2:7" x14ac:dyDescent="0.2">
      <c r="B177" s="265">
        <v>39606</v>
      </c>
      <c r="C177" s="184">
        <v>0.57286884400000004</v>
      </c>
      <c r="D177" s="184">
        <v>0.57286884400000004</v>
      </c>
      <c r="E177" s="188">
        <f t="shared" si="2"/>
        <v>-0.55709848201027989</v>
      </c>
      <c r="F177" s="361"/>
      <c r="G177" s="210"/>
    </row>
    <row r="178" spans="2:7" x14ac:dyDescent="0.2">
      <c r="B178" s="265">
        <v>39607</v>
      </c>
      <c r="C178" s="184">
        <v>0.56222232699999997</v>
      </c>
      <c r="D178" s="184">
        <v>0.56222232699999997</v>
      </c>
      <c r="E178" s="188">
        <f t="shared" si="2"/>
        <v>-0.57585790767322631</v>
      </c>
      <c r="F178" s="361"/>
      <c r="G178" s="210"/>
    </row>
    <row r="179" spans="2:7" x14ac:dyDescent="0.2">
      <c r="B179" s="265">
        <v>39608</v>
      </c>
      <c r="C179" s="184">
        <v>0.14723023399999999</v>
      </c>
      <c r="D179" s="184">
        <v>0.14723023399999999</v>
      </c>
      <c r="E179" s="188">
        <f t="shared" si="2"/>
        <v>-1.9157576997560863</v>
      </c>
      <c r="F179" s="361"/>
      <c r="G179" s="210"/>
    </row>
    <row r="180" spans="2:7" x14ac:dyDescent="0.2">
      <c r="B180" s="265">
        <v>39609</v>
      </c>
      <c r="C180" s="184">
        <v>1.6097256000000001E-2</v>
      </c>
      <c r="D180" s="184">
        <v>1.6097256000000001E-2</v>
      </c>
      <c r="E180" s="188">
        <f t="shared" si="2"/>
        <v>-4.1291064562999864</v>
      </c>
      <c r="F180" s="361"/>
      <c r="G180" s="210"/>
    </row>
    <row r="181" spans="2:7" x14ac:dyDescent="0.2">
      <c r="B181" s="265">
        <v>39610</v>
      </c>
      <c r="C181" s="184">
        <v>0.15569364999999999</v>
      </c>
      <c r="D181" s="184">
        <v>0.15569364999999999</v>
      </c>
      <c r="E181" s="188">
        <f t="shared" si="2"/>
        <v>-1.859864984531981</v>
      </c>
      <c r="F181" s="361"/>
      <c r="G181" s="210"/>
    </row>
    <row r="182" spans="2:7" x14ac:dyDescent="0.2">
      <c r="B182" s="265">
        <v>39611</v>
      </c>
      <c r="C182" s="184">
        <v>0.18001416100000001</v>
      </c>
      <c r="D182" s="184">
        <v>0.18001416100000001</v>
      </c>
      <c r="E182" s="188">
        <f t="shared" si="2"/>
        <v>-1.7147197589642014</v>
      </c>
      <c r="F182" s="361"/>
      <c r="G182" s="210"/>
    </row>
    <row r="183" spans="2:7" x14ac:dyDescent="0.2">
      <c r="B183" s="265">
        <v>39612</v>
      </c>
      <c r="C183" s="184">
        <v>0.17763461699999999</v>
      </c>
      <c r="D183" s="184">
        <v>0.17763461699999999</v>
      </c>
      <c r="E183" s="188">
        <f t="shared" si="2"/>
        <v>-1.7280265518770928</v>
      </c>
      <c r="F183" s="361"/>
      <c r="G183" s="210"/>
    </row>
    <row r="184" spans="2:7" x14ac:dyDescent="0.2">
      <c r="B184" s="265">
        <v>39613</v>
      </c>
      <c r="C184" s="184">
        <v>9.1757886999999996E-2</v>
      </c>
      <c r="D184" s="184">
        <v>9.1757886999999996E-2</v>
      </c>
      <c r="E184" s="188">
        <f t="shared" si="2"/>
        <v>-2.3886018338891049</v>
      </c>
      <c r="F184" s="361"/>
      <c r="G184" s="210"/>
    </row>
    <row r="185" spans="2:7" x14ac:dyDescent="0.2">
      <c r="B185" s="265">
        <v>39614</v>
      </c>
      <c r="C185" s="184">
        <v>2.4282679000000001E-2</v>
      </c>
      <c r="D185" s="184">
        <v>2.4282679000000001E-2</v>
      </c>
      <c r="E185" s="188">
        <f t="shared" si="2"/>
        <v>-3.7179919811510747</v>
      </c>
      <c r="F185" s="361"/>
      <c r="G185" s="210"/>
    </row>
    <row r="186" spans="2:7" x14ac:dyDescent="0.2">
      <c r="B186" s="265">
        <v>39615</v>
      </c>
      <c r="C186" s="184">
        <v>0.19370852299999999</v>
      </c>
      <c r="D186" s="184">
        <v>0.19370852299999999</v>
      </c>
      <c r="E186" s="188">
        <f t="shared" si="2"/>
        <v>-1.6414007085046793</v>
      </c>
      <c r="F186" s="361"/>
      <c r="G186" s="210"/>
    </row>
    <row r="187" spans="2:7" x14ac:dyDescent="0.2">
      <c r="B187" s="265">
        <v>39616</v>
      </c>
      <c r="C187" s="184">
        <v>3.8478789999999998E-3</v>
      </c>
      <c r="D187" s="184">
        <v>3.8478789999999998E-3</v>
      </c>
      <c r="E187" s="188">
        <f t="shared" si="2"/>
        <v>-5.5602331915795231</v>
      </c>
      <c r="F187" s="361"/>
      <c r="G187" s="210"/>
    </row>
    <row r="188" spans="2:7" x14ac:dyDescent="0.2">
      <c r="B188" s="265">
        <v>39617</v>
      </c>
      <c r="C188" s="184">
        <v>1.148916E-2</v>
      </c>
      <c r="D188" s="184">
        <v>1.148916E-2</v>
      </c>
      <c r="E188" s="188">
        <f t="shared" si="2"/>
        <v>-4.4663512968435315</v>
      </c>
      <c r="F188" s="361"/>
      <c r="G188" s="210"/>
    </row>
    <row r="189" spans="2:7" x14ac:dyDescent="0.2">
      <c r="B189" s="265">
        <v>39618</v>
      </c>
      <c r="C189" s="184">
        <v>4.5911559999999999E-3</v>
      </c>
      <c r="D189" s="184">
        <v>4.5911559999999999E-3</v>
      </c>
      <c r="E189" s="188">
        <f t="shared" si="2"/>
        <v>-5.383623434767185</v>
      </c>
      <c r="F189" s="361"/>
      <c r="G189" s="210"/>
    </row>
    <row r="190" spans="2:7" x14ac:dyDescent="0.2">
      <c r="B190" s="265">
        <v>39619</v>
      </c>
      <c r="C190" s="184">
        <v>0.26196758599999997</v>
      </c>
      <c r="D190" s="184">
        <v>0.26196758599999997</v>
      </c>
      <c r="E190" s="188">
        <f t="shared" si="2"/>
        <v>-1.3395345004319406</v>
      </c>
      <c r="F190" s="361"/>
      <c r="G190" s="210"/>
    </row>
    <row r="191" spans="2:7" x14ac:dyDescent="0.2">
      <c r="B191" s="265">
        <v>39620</v>
      </c>
      <c r="C191" s="184">
        <v>0.58857584299999999</v>
      </c>
      <c r="D191" s="184">
        <v>0.58857584299999999</v>
      </c>
      <c r="E191" s="188">
        <f t="shared" si="2"/>
        <v>-0.53004948547928654</v>
      </c>
      <c r="F191" s="361"/>
      <c r="G191" s="210"/>
    </row>
    <row r="192" spans="2:7" x14ac:dyDescent="0.2">
      <c r="B192" s="265">
        <v>39621</v>
      </c>
      <c r="C192" s="184">
        <v>9.7781081000000006E-2</v>
      </c>
      <c r="D192" s="184">
        <v>9.7781081000000006E-2</v>
      </c>
      <c r="E192" s="188">
        <f t="shared" si="2"/>
        <v>-2.3250241664621898</v>
      </c>
      <c r="F192" s="361"/>
      <c r="G192" s="210"/>
    </row>
    <row r="193" spans="2:7" x14ac:dyDescent="0.2">
      <c r="B193" s="265">
        <v>39622</v>
      </c>
      <c r="C193" s="184">
        <v>0.42969634400000001</v>
      </c>
      <c r="D193" s="184">
        <v>0.42969634400000001</v>
      </c>
      <c r="E193" s="188">
        <f t="shared" si="2"/>
        <v>-0.84467649649896093</v>
      </c>
      <c r="F193" s="361"/>
      <c r="G193" s="210"/>
    </row>
    <row r="194" spans="2:7" x14ac:dyDescent="0.2">
      <c r="B194" s="265">
        <v>39623</v>
      </c>
      <c r="C194" s="184">
        <v>1.7667682000000001E-2</v>
      </c>
      <c r="D194" s="184">
        <v>1.7667682000000001E-2</v>
      </c>
      <c r="E194" s="188">
        <f t="shared" si="2"/>
        <v>-4.0360181840514464</v>
      </c>
      <c r="F194" s="361"/>
      <c r="G194" s="210"/>
    </row>
    <row r="195" spans="2:7" x14ac:dyDescent="0.2">
      <c r="B195" s="265">
        <v>39624</v>
      </c>
      <c r="C195" s="184">
        <v>0.28381282299999999</v>
      </c>
      <c r="D195" s="184">
        <v>0.28381282299999999</v>
      </c>
      <c r="E195" s="188">
        <f t="shared" si="2"/>
        <v>-1.2594403320493011</v>
      </c>
      <c r="F195" s="361"/>
      <c r="G195" s="210"/>
    </row>
    <row r="196" spans="2:7" x14ac:dyDescent="0.2">
      <c r="B196" s="265">
        <v>39625</v>
      </c>
      <c r="C196" s="184">
        <v>4.3089166999999998E-2</v>
      </c>
      <c r="D196" s="184">
        <v>4.3089166999999998E-2</v>
      </c>
      <c r="E196" s="188">
        <f t="shared" si="2"/>
        <v>-3.1444836591727179</v>
      </c>
      <c r="F196" s="361"/>
      <c r="G196" s="210"/>
    </row>
    <row r="197" spans="2:7" x14ac:dyDescent="0.2">
      <c r="B197" s="265">
        <v>39626</v>
      </c>
      <c r="C197" s="184">
        <v>0.15515162099999999</v>
      </c>
      <c r="D197" s="184">
        <v>0.15515162099999999</v>
      </c>
      <c r="E197" s="188">
        <f t="shared" si="2"/>
        <v>-1.863352440188734</v>
      </c>
      <c r="F197" s="361"/>
      <c r="G197" s="210"/>
    </row>
    <row r="198" spans="2:7" x14ac:dyDescent="0.2">
      <c r="B198" s="265">
        <v>39627</v>
      </c>
      <c r="C198" s="184">
        <v>0.34220865</v>
      </c>
      <c r="D198" s="184">
        <v>0.34220865</v>
      </c>
      <c r="E198" s="188">
        <f t="shared" si="2"/>
        <v>-1.072334640228088</v>
      </c>
      <c r="F198" s="361"/>
      <c r="G198" s="210"/>
    </row>
    <row r="199" spans="2:7" x14ac:dyDescent="0.2">
      <c r="B199" s="265">
        <v>39628</v>
      </c>
      <c r="C199" s="184">
        <v>0.92122285500000001</v>
      </c>
      <c r="D199" s="184">
        <v>0.92122285500000001</v>
      </c>
      <c r="E199" s="188">
        <f t="shared" si="2"/>
        <v>-8.2053301312975488E-2</v>
      </c>
      <c r="F199" s="361"/>
      <c r="G199" s="210"/>
    </row>
    <row r="200" spans="2:7" x14ac:dyDescent="0.2">
      <c r="B200" s="265">
        <v>39629</v>
      </c>
      <c r="C200" s="184">
        <v>1.9107256999999999E-2</v>
      </c>
      <c r="D200" s="184">
        <v>1.9107256999999999E-2</v>
      </c>
      <c r="E200" s="188">
        <f t="shared" si="2"/>
        <v>-3.9576870684474019</v>
      </c>
      <c r="F200" s="361"/>
      <c r="G200" s="210"/>
    </row>
    <row r="201" spans="2:7" x14ac:dyDescent="0.2">
      <c r="B201" s="265">
        <v>39630</v>
      </c>
      <c r="C201" s="184">
        <v>2.404931607</v>
      </c>
      <c r="D201" s="184">
        <v>2.404931607</v>
      </c>
      <c r="E201" s="188">
        <f t="shared" si="2"/>
        <v>0.87752146531552366</v>
      </c>
      <c r="F201" s="361"/>
      <c r="G201" s="210"/>
    </row>
    <row r="202" spans="2:7" x14ac:dyDescent="0.2">
      <c r="B202" s="265">
        <v>39631</v>
      </c>
      <c r="C202" s="184">
        <v>4.525531E-2</v>
      </c>
      <c r="D202" s="184">
        <v>4.525531E-2</v>
      </c>
      <c r="E202" s="188">
        <f t="shared" si="2"/>
        <v>-3.0954352676546493</v>
      </c>
      <c r="F202" s="361"/>
      <c r="G202" s="210"/>
    </row>
    <row r="203" spans="2:7" x14ac:dyDescent="0.2">
      <c r="B203" s="265">
        <v>39632</v>
      </c>
      <c r="C203" s="184">
        <v>2.7807029E-2</v>
      </c>
      <c r="D203" s="184">
        <v>2.7807029E-2</v>
      </c>
      <c r="E203" s="188">
        <f t="shared" si="2"/>
        <v>-3.5824664485180095</v>
      </c>
      <c r="F203" s="361"/>
      <c r="G203" s="210"/>
    </row>
    <row r="204" spans="2:7" x14ac:dyDescent="0.2">
      <c r="B204" s="265">
        <v>39633</v>
      </c>
      <c r="C204" s="184">
        <v>0.26409544699999998</v>
      </c>
      <c r="D204" s="184">
        <v>0.26409544699999998</v>
      </c>
      <c r="E204" s="188">
        <f t="shared" si="2"/>
        <v>-1.3314446995095943</v>
      </c>
      <c r="F204" s="361"/>
      <c r="G204" s="210"/>
    </row>
    <row r="205" spans="2:7" x14ac:dyDescent="0.2">
      <c r="B205" s="265">
        <v>39634</v>
      </c>
      <c r="C205" s="184">
        <v>6.4021316999999994E-2</v>
      </c>
      <c r="D205" s="184">
        <v>6.4021316999999994E-2</v>
      </c>
      <c r="E205" s="188">
        <f t="shared" si="2"/>
        <v>-2.7485391729556699</v>
      </c>
      <c r="F205" s="361"/>
      <c r="G205" s="210"/>
    </row>
    <row r="206" spans="2:7" x14ac:dyDescent="0.2">
      <c r="B206" s="265">
        <v>39635</v>
      </c>
      <c r="C206" s="184">
        <v>3.848635E-3</v>
      </c>
      <c r="D206" s="184">
        <v>3.848635E-3</v>
      </c>
      <c r="E206" s="188">
        <f t="shared" si="2"/>
        <v>-5.5600367390030891</v>
      </c>
      <c r="F206" s="361"/>
      <c r="G206" s="210"/>
    </row>
    <row r="207" spans="2:7" x14ac:dyDescent="0.2">
      <c r="B207" s="265">
        <v>39636</v>
      </c>
      <c r="C207" s="184">
        <v>4.8441043000000003E-2</v>
      </c>
      <c r="D207" s="184">
        <v>4.8441043000000003E-2</v>
      </c>
      <c r="E207" s="188">
        <f t="shared" si="2"/>
        <v>-3.0274078287371435</v>
      </c>
      <c r="F207" s="361"/>
      <c r="G207" s="210"/>
    </row>
    <row r="208" spans="2:7" x14ac:dyDescent="0.2">
      <c r="B208" s="265">
        <v>39637</v>
      </c>
      <c r="C208" s="184">
        <v>0.26720928399999999</v>
      </c>
      <c r="D208" s="184">
        <v>0.26720928399999999</v>
      </c>
      <c r="E208" s="188">
        <f t="shared" si="2"/>
        <v>-1.3197230924142755</v>
      </c>
      <c r="F208" s="361"/>
      <c r="G208" s="210"/>
    </row>
    <row r="209" spans="2:7" x14ac:dyDescent="0.2">
      <c r="B209" s="265">
        <v>39638</v>
      </c>
      <c r="C209" s="184">
        <v>0.76009331999999996</v>
      </c>
      <c r="D209" s="184">
        <v>0.76009331999999996</v>
      </c>
      <c r="E209" s="188">
        <f t="shared" si="2"/>
        <v>-0.27431406376608652</v>
      </c>
      <c r="F209" s="361"/>
      <c r="G209" s="210"/>
    </row>
    <row r="210" spans="2:7" x14ac:dyDescent="0.2">
      <c r="B210" s="265">
        <v>39639</v>
      </c>
      <c r="C210" s="184">
        <v>8.3137689000000001E-2</v>
      </c>
      <c r="D210" s="184">
        <v>8.3137689000000001E-2</v>
      </c>
      <c r="E210" s="188">
        <f t="shared" si="2"/>
        <v>-2.4872571420318268</v>
      </c>
      <c r="F210" s="361"/>
      <c r="G210" s="210"/>
    </row>
    <row r="211" spans="2:7" x14ac:dyDescent="0.2">
      <c r="B211" s="265">
        <v>39640</v>
      </c>
      <c r="C211" s="184">
        <v>1.889654E-2</v>
      </c>
      <c r="D211" s="184">
        <v>1.889654E-2</v>
      </c>
      <c r="E211" s="188">
        <f t="shared" si="2"/>
        <v>-3.9687764424587444</v>
      </c>
      <c r="F211" s="361"/>
      <c r="G211" s="210"/>
    </row>
    <row r="212" spans="2:7" x14ac:dyDescent="0.2">
      <c r="B212" s="265">
        <v>39641</v>
      </c>
      <c r="C212" s="184">
        <v>2.2027866E-2</v>
      </c>
      <c r="D212" s="184">
        <v>2.2027866E-2</v>
      </c>
      <c r="E212" s="188">
        <f t="shared" ref="E212:E275" si="3">IF(C212=0,"",LN(C212))</f>
        <v>-3.815446990767283</v>
      </c>
      <c r="F212" s="361"/>
      <c r="G212" s="210"/>
    </row>
    <row r="213" spans="2:7" x14ac:dyDescent="0.2">
      <c r="B213" s="265">
        <v>39642</v>
      </c>
      <c r="C213" s="184">
        <v>8.3084549999999993E-2</v>
      </c>
      <c r="D213" s="184">
        <v>8.3084549999999993E-2</v>
      </c>
      <c r="E213" s="188">
        <f t="shared" si="3"/>
        <v>-2.4878965149837251</v>
      </c>
      <c r="F213" s="361"/>
      <c r="G213" s="210"/>
    </row>
    <row r="214" spans="2:7" x14ac:dyDescent="0.2">
      <c r="B214" s="265">
        <v>39643</v>
      </c>
      <c r="C214" s="184">
        <v>4.8961339999999999E-3</v>
      </c>
      <c r="D214" s="184">
        <v>4.8961339999999999E-3</v>
      </c>
      <c r="E214" s="188">
        <f t="shared" si="3"/>
        <v>-5.3193093648655987</v>
      </c>
      <c r="F214" s="361"/>
      <c r="G214" s="210"/>
    </row>
    <row r="215" spans="2:7" x14ac:dyDescent="0.2">
      <c r="B215" s="265">
        <v>39644</v>
      </c>
      <c r="C215" s="184">
        <v>3.0595199999999999E-2</v>
      </c>
      <c r="D215" s="184">
        <v>3.0595199999999999E-2</v>
      </c>
      <c r="E215" s="188">
        <f t="shared" si="3"/>
        <v>-3.4869121450731471</v>
      </c>
      <c r="F215" s="361"/>
      <c r="G215" s="210"/>
    </row>
    <row r="216" spans="2:7" x14ac:dyDescent="0.2">
      <c r="B216" s="265">
        <v>39645</v>
      </c>
      <c r="C216" s="184">
        <v>4.6150119999999999E-3</v>
      </c>
      <c r="D216" s="184">
        <v>4.6150119999999999E-3</v>
      </c>
      <c r="E216" s="188">
        <f t="shared" si="3"/>
        <v>-5.3784408108140171</v>
      </c>
      <c r="F216" s="361"/>
      <c r="G216" s="210"/>
    </row>
    <row r="217" spans="2:7" x14ac:dyDescent="0.2">
      <c r="B217" s="265">
        <v>39646</v>
      </c>
      <c r="C217" s="184">
        <v>8.6232345000000002E-2</v>
      </c>
      <c r="D217" s="184">
        <v>8.6232345000000002E-2</v>
      </c>
      <c r="E217" s="188">
        <f t="shared" si="3"/>
        <v>-2.450709939675856</v>
      </c>
      <c r="F217" s="361"/>
      <c r="G217" s="210"/>
    </row>
    <row r="218" spans="2:7" x14ac:dyDescent="0.2">
      <c r="B218" s="265">
        <v>39647</v>
      </c>
      <c r="C218" s="184">
        <v>3.1028103000000001E-2</v>
      </c>
      <c r="D218" s="184">
        <v>3.1028103000000001E-2</v>
      </c>
      <c r="E218" s="188">
        <f t="shared" si="3"/>
        <v>-3.4728619367767091</v>
      </c>
      <c r="F218" s="361"/>
      <c r="G218" s="210"/>
    </row>
    <row r="219" spans="2:7" x14ac:dyDescent="0.2">
      <c r="B219" s="265">
        <v>39648</v>
      </c>
      <c r="C219" s="184">
        <v>9.494793E-2</v>
      </c>
      <c r="D219" s="184">
        <v>9.494793E-2</v>
      </c>
      <c r="E219" s="188">
        <f t="shared" si="3"/>
        <v>-2.3544266429093534</v>
      </c>
      <c r="F219" s="361"/>
      <c r="G219" s="210"/>
    </row>
    <row r="220" spans="2:7" x14ac:dyDescent="0.2">
      <c r="B220" s="265">
        <v>39649</v>
      </c>
      <c r="C220" s="184">
        <v>3.3568740000000001E-3</v>
      </c>
      <c r="D220" s="184">
        <v>3.3568740000000001E-3</v>
      </c>
      <c r="E220" s="188">
        <f t="shared" si="3"/>
        <v>-5.6967450952007033</v>
      </c>
      <c r="F220" s="361"/>
      <c r="G220" s="210"/>
    </row>
    <row r="221" spans="2:7" x14ac:dyDescent="0.2">
      <c r="B221" s="265">
        <v>39650</v>
      </c>
      <c r="C221" s="184">
        <v>7.3699170000000001E-3</v>
      </c>
      <c r="D221" s="184">
        <v>7.3699170000000001E-3</v>
      </c>
      <c r="E221" s="188">
        <f t="shared" si="3"/>
        <v>-4.9103488347167632</v>
      </c>
      <c r="F221" s="361"/>
      <c r="G221" s="210"/>
    </row>
    <row r="222" spans="2:7" x14ac:dyDescent="0.2">
      <c r="B222" s="265">
        <v>39651</v>
      </c>
      <c r="C222" s="184">
        <v>4.8644801000000001E-2</v>
      </c>
      <c r="D222" s="184">
        <v>4.8644801000000001E-2</v>
      </c>
      <c r="E222" s="188">
        <f t="shared" si="3"/>
        <v>-3.0232103414254841</v>
      </c>
      <c r="F222" s="361"/>
      <c r="G222" s="210"/>
    </row>
    <row r="223" spans="2:7" x14ac:dyDescent="0.2">
      <c r="B223" s="265">
        <v>39652</v>
      </c>
      <c r="C223" s="184">
        <v>1.5958868000000001E-2</v>
      </c>
      <c r="D223" s="184">
        <v>1.5958868000000001E-2</v>
      </c>
      <c r="E223" s="188">
        <f t="shared" si="3"/>
        <v>-4.1377406167942308</v>
      </c>
      <c r="F223" s="361"/>
      <c r="G223" s="210"/>
    </row>
    <row r="224" spans="2:7" x14ac:dyDescent="0.2">
      <c r="B224" s="265">
        <v>39653</v>
      </c>
      <c r="C224" s="184">
        <v>6.7982789000000002E-2</v>
      </c>
      <c r="D224" s="184">
        <v>6.7982789000000002E-2</v>
      </c>
      <c r="E224" s="188">
        <f t="shared" si="3"/>
        <v>-2.6885007087831618</v>
      </c>
      <c r="F224" s="361"/>
      <c r="G224" s="210"/>
    </row>
    <row r="225" spans="2:7" x14ac:dyDescent="0.2">
      <c r="B225" s="265">
        <v>39654</v>
      </c>
      <c r="C225" s="184">
        <v>1.8715155000000001E-2</v>
      </c>
      <c r="D225" s="184">
        <v>1.8715155000000001E-2</v>
      </c>
      <c r="E225" s="188">
        <f t="shared" si="3"/>
        <v>-3.9784216555334049</v>
      </c>
      <c r="F225" s="361"/>
      <c r="G225" s="210"/>
    </row>
    <row r="226" spans="2:7" x14ac:dyDescent="0.2">
      <c r="B226" s="265">
        <v>39655</v>
      </c>
      <c r="C226" s="184">
        <v>1.2709397000000001E-2</v>
      </c>
      <c r="D226" s="184">
        <v>1.2709397000000001E-2</v>
      </c>
      <c r="E226" s="188">
        <f t="shared" si="3"/>
        <v>-4.3654136378645276</v>
      </c>
      <c r="F226" s="361"/>
      <c r="G226" s="210"/>
    </row>
    <row r="227" spans="2:7" x14ac:dyDescent="0.2">
      <c r="B227" s="265">
        <v>39656</v>
      </c>
      <c r="C227" s="184">
        <v>0.26721589800000001</v>
      </c>
      <c r="D227" s="184">
        <v>0.26721589800000001</v>
      </c>
      <c r="E227" s="188">
        <f t="shared" si="3"/>
        <v>-1.3196983405866181</v>
      </c>
      <c r="F227" s="361"/>
      <c r="G227" s="210"/>
    </row>
    <row r="228" spans="2:7" x14ac:dyDescent="0.2">
      <c r="B228" s="265">
        <v>39657</v>
      </c>
      <c r="C228" s="184">
        <v>1.4934018E-2</v>
      </c>
      <c r="D228" s="184">
        <v>1.4934018E-2</v>
      </c>
      <c r="E228" s="188">
        <f t="shared" si="3"/>
        <v>-4.2041135810660188</v>
      </c>
      <c r="F228" s="361"/>
      <c r="G228" s="210"/>
    </row>
    <row r="229" spans="2:7" x14ac:dyDescent="0.2">
      <c r="B229" s="265">
        <v>39658</v>
      </c>
      <c r="C229" s="184">
        <v>3.4284278000000001E-2</v>
      </c>
      <c r="D229" s="184">
        <v>3.4284278000000001E-2</v>
      </c>
      <c r="E229" s="188">
        <f t="shared" si="3"/>
        <v>-3.3730683972396061</v>
      </c>
      <c r="F229" s="361"/>
      <c r="G229" s="210"/>
    </row>
    <row r="230" spans="2:7" x14ac:dyDescent="0.2">
      <c r="B230" s="265">
        <v>39659</v>
      </c>
      <c r="C230" s="184">
        <v>8.3078969999999999E-3</v>
      </c>
      <c r="D230" s="184">
        <v>8.3078969999999999E-3</v>
      </c>
      <c r="E230" s="188">
        <f t="shared" si="3"/>
        <v>-4.7905487707340972</v>
      </c>
      <c r="F230" s="361"/>
      <c r="G230" s="210"/>
    </row>
    <row r="231" spans="2:7" x14ac:dyDescent="0.2">
      <c r="B231" s="265">
        <v>39660</v>
      </c>
      <c r="C231" s="184">
        <v>9.9072689999999998E-3</v>
      </c>
      <c r="D231" s="184">
        <v>9.9072689999999998E-3</v>
      </c>
      <c r="E231" s="188">
        <f t="shared" si="3"/>
        <v>-4.6144865488414455</v>
      </c>
      <c r="F231" s="361"/>
      <c r="G231" s="210"/>
    </row>
    <row r="232" spans="2:7" x14ac:dyDescent="0.2">
      <c r="B232" s="265">
        <v>39661</v>
      </c>
      <c r="C232" s="184">
        <v>1.8413216E-2</v>
      </c>
      <c r="D232" s="184">
        <v>1.8413216E-2</v>
      </c>
      <c r="E232" s="188">
        <f t="shared" si="3"/>
        <v>-3.99468661132352</v>
      </c>
      <c r="F232" s="361"/>
      <c r="G232" s="210"/>
    </row>
    <row r="233" spans="2:7" x14ac:dyDescent="0.2">
      <c r="B233" s="265">
        <v>39662</v>
      </c>
      <c r="C233" s="184">
        <v>2.2261766999999998E-2</v>
      </c>
      <c r="D233" s="184">
        <v>2.2261766999999998E-2</v>
      </c>
      <c r="E233" s="188">
        <f t="shared" si="3"/>
        <v>-3.8048845562312597</v>
      </c>
      <c r="F233" s="361"/>
      <c r="G233" s="210"/>
    </row>
    <row r="234" spans="2:7" x14ac:dyDescent="0.2">
      <c r="B234" s="265">
        <v>39663</v>
      </c>
      <c r="C234" s="184">
        <v>1.117795E-3</v>
      </c>
      <c r="D234" s="184">
        <v>1.117795E-3</v>
      </c>
      <c r="E234" s="188">
        <f t="shared" si="3"/>
        <v>-6.7963972842107863</v>
      </c>
      <c r="F234" s="361"/>
      <c r="G234" s="210"/>
    </row>
    <row r="235" spans="2:7" x14ac:dyDescent="0.2">
      <c r="B235" s="265">
        <v>39664</v>
      </c>
      <c r="C235" s="184">
        <v>0.11753619</v>
      </c>
      <c r="D235" s="184">
        <v>0.11753619</v>
      </c>
      <c r="E235" s="188">
        <f t="shared" si="3"/>
        <v>-2.1410089928201863</v>
      </c>
      <c r="F235" s="361"/>
      <c r="G235" s="210"/>
    </row>
    <row r="236" spans="2:7" x14ac:dyDescent="0.2">
      <c r="B236" s="265">
        <v>39665</v>
      </c>
      <c r="C236" s="184">
        <v>5.2138048999999999E-2</v>
      </c>
      <c r="D236" s="184">
        <v>5.2138048999999999E-2</v>
      </c>
      <c r="E236" s="188">
        <f t="shared" si="3"/>
        <v>-2.9538602896655548</v>
      </c>
      <c r="F236" s="361"/>
      <c r="G236" s="210"/>
    </row>
    <row r="237" spans="2:7" x14ac:dyDescent="0.2">
      <c r="B237" s="265">
        <v>39666</v>
      </c>
      <c r="C237" s="184">
        <v>7.6361379999999998E-3</v>
      </c>
      <c r="D237" s="184">
        <v>7.6361379999999998E-3</v>
      </c>
      <c r="E237" s="188">
        <f t="shared" si="3"/>
        <v>-4.8748633009927813</v>
      </c>
      <c r="F237" s="361"/>
      <c r="G237" s="210"/>
    </row>
    <row r="238" spans="2:7" x14ac:dyDescent="0.2">
      <c r="B238" s="265">
        <v>39667</v>
      </c>
      <c r="C238" s="184">
        <v>6.3928739999999998E-3</v>
      </c>
      <c r="D238" s="184">
        <v>6.3928739999999998E-3</v>
      </c>
      <c r="E238" s="188">
        <f t="shared" si="3"/>
        <v>-5.0525713464485538</v>
      </c>
      <c r="F238" s="361"/>
      <c r="G238" s="210"/>
    </row>
    <row r="239" spans="2:7" x14ac:dyDescent="0.2">
      <c r="B239" s="265">
        <v>39668</v>
      </c>
      <c r="C239" s="184">
        <v>3.5296889999999999E-3</v>
      </c>
      <c r="D239" s="184">
        <v>3.5296889999999999E-3</v>
      </c>
      <c r="E239" s="188">
        <f t="shared" si="3"/>
        <v>-5.6465455139011418</v>
      </c>
      <c r="F239" s="361"/>
      <c r="G239" s="210"/>
    </row>
    <row r="240" spans="2:7" x14ac:dyDescent="0.2">
      <c r="B240" s="265">
        <v>39669</v>
      </c>
      <c r="C240" s="184">
        <v>3.6344099999999998E-3</v>
      </c>
      <c r="D240" s="184">
        <v>3.6344099999999998E-3</v>
      </c>
      <c r="E240" s="188">
        <f t="shared" si="3"/>
        <v>-5.6173084920370639</v>
      </c>
      <c r="F240" s="361"/>
      <c r="G240" s="210"/>
    </row>
    <row r="241" spans="2:7" x14ac:dyDescent="0.2">
      <c r="B241" s="265">
        <v>39670</v>
      </c>
      <c r="C241" s="184">
        <v>6.4226481000000002E-2</v>
      </c>
      <c r="D241" s="184">
        <v>6.4226481000000002E-2</v>
      </c>
      <c r="E241" s="188">
        <f t="shared" si="3"/>
        <v>-2.7453396766958096</v>
      </c>
      <c r="F241" s="361"/>
      <c r="G241" s="210"/>
    </row>
    <row r="242" spans="2:7" x14ac:dyDescent="0.2">
      <c r="B242" s="265">
        <v>39671</v>
      </c>
      <c r="C242" s="184">
        <v>3.4718190000000003E-2</v>
      </c>
      <c r="D242" s="184">
        <v>3.4718190000000003E-2</v>
      </c>
      <c r="E242" s="188">
        <f t="shared" si="3"/>
        <v>-3.3604915218852782</v>
      </c>
      <c r="F242" s="361"/>
      <c r="G242" s="210"/>
    </row>
    <row r="243" spans="2:7" x14ac:dyDescent="0.2">
      <c r="B243" s="265">
        <v>39672</v>
      </c>
      <c r="C243" s="184">
        <v>0.15352716799999999</v>
      </c>
      <c r="D243" s="184">
        <v>0.15352716799999999</v>
      </c>
      <c r="E243" s="188">
        <f t="shared" si="3"/>
        <v>-1.8738777373877948</v>
      </c>
      <c r="F243" s="361"/>
      <c r="G243" s="210"/>
    </row>
    <row r="244" spans="2:7" x14ac:dyDescent="0.2">
      <c r="B244" s="265">
        <v>39673</v>
      </c>
      <c r="C244" s="184">
        <v>1.0293442999999999E-2</v>
      </c>
      <c r="D244" s="184">
        <v>1.0293442999999999E-2</v>
      </c>
      <c r="E244" s="188">
        <f t="shared" si="3"/>
        <v>-4.5762481884053487</v>
      </c>
      <c r="F244" s="361"/>
      <c r="G244" s="210"/>
    </row>
    <row r="245" spans="2:7" x14ac:dyDescent="0.2">
      <c r="B245" s="265">
        <v>39674</v>
      </c>
      <c r="C245" s="184">
        <v>0.52498670800000002</v>
      </c>
      <c r="D245" s="184">
        <v>0.52498670800000002</v>
      </c>
      <c r="E245" s="188">
        <f t="shared" si="3"/>
        <v>-0.64438233480625973</v>
      </c>
      <c r="F245" s="361"/>
      <c r="G245" s="210"/>
    </row>
    <row r="246" spans="2:7" x14ac:dyDescent="0.2">
      <c r="B246" s="265">
        <v>39675</v>
      </c>
      <c r="C246" s="184">
        <v>1.0767667E-2</v>
      </c>
      <c r="D246" s="184">
        <v>1.0767667E-2</v>
      </c>
      <c r="E246" s="188">
        <f t="shared" si="3"/>
        <v>-4.5312074315208042</v>
      </c>
      <c r="F246" s="361"/>
      <c r="G246" s="210"/>
    </row>
    <row r="247" spans="2:7" x14ac:dyDescent="0.2">
      <c r="B247" s="265">
        <v>39676</v>
      </c>
      <c r="C247" s="184">
        <v>4.8039449999999996E-3</v>
      </c>
      <c r="D247" s="184">
        <v>4.8039449999999996E-3</v>
      </c>
      <c r="E247" s="188">
        <f t="shared" si="3"/>
        <v>-5.338317823622611</v>
      </c>
      <c r="F247" s="361"/>
      <c r="G247" s="210"/>
    </row>
    <row r="248" spans="2:7" x14ac:dyDescent="0.2">
      <c r="B248" s="265">
        <v>39677</v>
      </c>
      <c r="C248" s="184">
        <v>1.661034E-3</v>
      </c>
      <c r="D248" s="184">
        <v>1.661034E-3</v>
      </c>
      <c r="E248" s="188">
        <f t="shared" si="3"/>
        <v>-6.4003149789638503</v>
      </c>
      <c r="F248" s="361"/>
      <c r="G248" s="210"/>
    </row>
    <row r="249" spans="2:7" x14ac:dyDescent="0.2">
      <c r="B249" s="265">
        <v>39678</v>
      </c>
      <c r="C249" s="184">
        <v>5.231599E-3</v>
      </c>
      <c r="D249" s="184">
        <v>5.231599E-3</v>
      </c>
      <c r="E249" s="188">
        <f t="shared" si="3"/>
        <v>-5.2530383114954073</v>
      </c>
      <c r="F249" s="361"/>
      <c r="G249" s="210"/>
    </row>
    <row r="250" spans="2:7" x14ac:dyDescent="0.2">
      <c r="B250" s="265">
        <v>39679</v>
      </c>
      <c r="C250" s="184">
        <v>2.7057240000000001E-3</v>
      </c>
      <c r="D250" s="184">
        <v>2.7057240000000001E-3</v>
      </c>
      <c r="E250" s="188">
        <f t="shared" si="3"/>
        <v>-5.9123857500008521</v>
      </c>
      <c r="F250" s="361"/>
      <c r="G250" s="210"/>
    </row>
    <row r="251" spans="2:7" x14ac:dyDescent="0.2">
      <c r="B251" s="265">
        <v>39680</v>
      </c>
      <c r="C251" s="184">
        <v>0.48210391600000002</v>
      </c>
      <c r="D251" s="184">
        <v>0.48210391600000002</v>
      </c>
      <c r="E251" s="188">
        <f t="shared" si="3"/>
        <v>-0.72959559480744973</v>
      </c>
      <c r="F251" s="361"/>
      <c r="G251" s="210"/>
    </row>
    <row r="252" spans="2:7" x14ac:dyDescent="0.2">
      <c r="B252" s="265">
        <v>39681</v>
      </c>
      <c r="C252" s="184">
        <v>8.1602184999999994E-2</v>
      </c>
      <c r="D252" s="184">
        <v>8.1602184999999994E-2</v>
      </c>
      <c r="E252" s="188">
        <f t="shared" si="3"/>
        <v>-2.505899240409788</v>
      </c>
      <c r="F252" s="361"/>
      <c r="G252" s="210"/>
    </row>
    <row r="253" spans="2:7" x14ac:dyDescent="0.2">
      <c r="B253" s="265">
        <v>39682</v>
      </c>
      <c r="C253" s="184">
        <v>1.0580938E-2</v>
      </c>
      <c r="D253" s="184">
        <v>1.0580938E-2</v>
      </c>
      <c r="E253" s="188">
        <f t="shared" si="3"/>
        <v>-4.5487011986368673</v>
      </c>
      <c r="F253" s="361"/>
      <c r="G253" s="210"/>
    </row>
    <row r="254" spans="2:7" x14ac:dyDescent="0.2">
      <c r="B254" s="265">
        <v>39683</v>
      </c>
      <c r="C254" s="184">
        <v>0.82878095900000004</v>
      </c>
      <c r="D254" s="184">
        <v>0.82878095900000004</v>
      </c>
      <c r="E254" s="188">
        <f t="shared" si="3"/>
        <v>-0.18779938192036558</v>
      </c>
      <c r="F254" s="361"/>
      <c r="G254" s="210"/>
    </row>
    <row r="255" spans="2:7" x14ac:dyDescent="0.2">
      <c r="B255" s="265">
        <v>39684</v>
      </c>
      <c r="C255" s="184">
        <v>3.7386400000000001E-4</v>
      </c>
      <c r="D255" s="184">
        <v>3.7386400000000001E-4</v>
      </c>
      <c r="E255" s="188">
        <f t="shared" si="3"/>
        <v>-7.8916184630451136</v>
      </c>
      <c r="F255" s="361"/>
      <c r="G255" s="210"/>
    </row>
    <row r="256" spans="2:7" x14ac:dyDescent="0.2">
      <c r="B256" s="265">
        <v>39685</v>
      </c>
      <c r="C256" s="184">
        <v>0.108317206</v>
      </c>
      <c r="D256" s="184">
        <v>0.108317206</v>
      </c>
      <c r="E256" s="188">
        <f t="shared" si="3"/>
        <v>-2.2226912640947116</v>
      </c>
      <c r="F256" s="361"/>
      <c r="G256" s="210"/>
    </row>
    <row r="257" spans="2:7" x14ac:dyDescent="0.2">
      <c r="B257" s="265">
        <v>39686</v>
      </c>
      <c r="C257" s="184">
        <v>1.41541E-3</v>
      </c>
      <c r="D257" s="184">
        <v>1.41541E-3</v>
      </c>
      <c r="E257" s="188">
        <f t="shared" si="3"/>
        <v>-6.5603360372069517</v>
      </c>
      <c r="F257" s="361"/>
      <c r="G257" s="210"/>
    </row>
    <row r="258" spans="2:7" x14ac:dyDescent="0.2">
      <c r="B258" s="265">
        <v>39687</v>
      </c>
      <c r="C258" s="184">
        <v>1.3642454E-2</v>
      </c>
      <c r="D258" s="184">
        <v>1.3642454E-2</v>
      </c>
      <c r="E258" s="188">
        <f t="shared" si="3"/>
        <v>-4.2945687307255875</v>
      </c>
      <c r="F258" s="361"/>
      <c r="G258" s="210"/>
    </row>
    <row r="259" spans="2:7" x14ac:dyDescent="0.2">
      <c r="B259" s="265">
        <v>39688</v>
      </c>
      <c r="C259" s="184">
        <v>3.4242722000000003E-2</v>
      </c>
      <c r="D259" s="184">
        <v>3.4242722000000003E-2</v>
      </c>
      <c r="E259" s="188">
        <f t="shared" si="3"/>
        <v>-3.3742812332048162</v>
      </c>
      <c r="F259" s="361"/>
      <c r="G259" s="210"/>
    </row>
    <row r="260" spans="2:7" x14ac:dyDescent="0.2">
      <c r="B260" s="265">
        <v>39689</v>
      </c>
      <c r="C260" s="184">
        <v>2.8868504E-2</v>
      </c>
      <c r="D260" s="184">
        <v>2.8868504E-2</v>
      </c>
      <c r="E260" s="188">
        <f t="shared" si="3"/>
        <v>-3.5450041051466274</v>
      </c>
      <c r="F260" s="361"/>
      <c r="G260" s="210"/>
    </row>
    <row r="261" spans="2:7" x14ac:dyDescent="0.2">
      <c r="B261" s="265">
        <v>39690</v>
      </c>
      <c r="C261" s="184">
        <v>0.85901305500000003</v>
      </c>
      <c r="D261" s="184">
        <v>0.85901305500000003</v>
      </c>
      <c r="E261" s="188">
        <f t="shared" si="3"/>
        <v>-0.15197115920882848</v>
      </c>
      <c r="F261" s="361"/>
      <c r="G261" s="210"/>
    </row>
    <row r="262" spans="2:7" x14ac:dyDescent="0.2">
      <c r="B262" s="265">
        <v>39691</v>
      </c>
      <c r="C262" s="184">
        <v>1.4601144E-2</v>
      </c>
      <c r="D262" s="184">
        <v>1.4601144E-2</v>
      </c>
      <c r="E262" s="188">
        <f t="shared" si="3"/>
        <v>-4.2266553971731469</v>
      </c>
      <c r="F262" s="361"/>
      <c r="G262" s="210"/>
    </row>
    <row r="263" spans="2:7" x14ac:dyDescent="0.2">
      <c r="B263" s="265">
        <v>39692</v>
      </c>
      <c r="C263" s="184">
        <v>7.4963920000000002E-3</v>
      </c>
      <c r="D263" s="184">
        <v>7.4963920000000002E-3</v>
      </c>
      <c r="E263" s="188">
        <f t="shared" si="3"/>
        <v>-4.8933334408562317</v>
      </c>
      <c r="F263" s="361"/>
      <c r="G263" s="210"/>
    </row>
    <row r="264" spans="2:7" x14ac:dyDescent="0.2">
      <c r="B264" s="265">
        <v>39693</v>
      </c>
      <c r="C264" s="184">
        <v>2.1586102999999999E-2</v>
      </c>
      <c r="D264" s="184">
        <v>2.1586102999999999E-2</v>
      </c>
      <c r="E264" s="188">
        <f t="shared" si="3"/>
        <v>-3.8357055509791373</v>
      </c>
      <c r="F264" s="361"/>
      <c r="G264" s="210"/>
    </row>
    <row r="265" spans="2:7" x14ac:dyDescent="0.2">
      <c r="B265" s="265">
        <v>39694</v>
      </c>
      <c r="C265" s="184">
        <v>0.13668893600000001</v>
      </c>
      <c r="D265" s="184">
        <v>6.068375E-3</v>
      </c>
      <c r="E265" s="188">
        <f t="shared" si="3"/>
        <v>-1.990047474884743</v>
      </c>
      <c r="F265" s="361"/>
      <c r="G265" s="210"/>
    </row>
    <row r="266" spans="2:7" x14ac:dyDescent="0.2">
      <c r="B266" s="265">
        <v>39695</v>
      </c>
      <c r="C266" s="184">
        <v>2.578173E-3</v>
      </c>
      <c r="D266" s="184">
        <v>2.578173E-3</v>
      </c>
      <c r="E266" s="188">
        <f t="shared" si="3"/>
        <v>-5.960674270432726</v>
      </c>
      <c r="F266" s="361"/>
      <c r="G266" s="210"/>
    </row>
    <row r="267" spans="2:7" x14ac:dyDescent="0.2">
      <c r="B267" s="265">
        <v>39696</v>
      </c>
      <c r="C267" s="184">
        <v>7.4700153000000005E-2</v>
      </c>
      <c r="D267" s="184">
        <v>7.4700153000000005E-2</v>
      </c>
      <c r="E267" s="188">
        <f t="shared" si="3"/>
        <v>-2.5942731386526918</v>
      </c>
      <c r="F267" s="361"/>
      <c r="G267" s="210"/>
    </row>
    <row r="268" spans="2:7" x14ac:dyDescent="0.2">
      <c r="B268" s="265">
        <v>39697</v>
      </c>
      <c r="C268" s="184">
        <v>1.9903960000000002E-3</v>
      </c>
      <c r="D268" s="184">
        <v>1.9903960000000002E-3</v>
      </c>
      <c r="E268" s="188">
        <f t="shared" si="3"/>
        <v>-6.2194216650677356</v>
      </c>
      <c r="F268" s="361"/>
      <c r="G268" s="210"/>
    </row>
    <row r="269" spans="2:7" x14ac:dyDescent="0.2">
      <c r="B269" s="265">
        <v>39698</v>
      </c>
      <c r="C269" s="184">
        <v>1.9075229999999999E-3</v>
      </c>
      <c r="D269" s="184">
        <v>1.9075229999999999E-3</v>
      </c>
      <c r="E269" s="188">
        <f t="shared" si="3"/>
        <v>-6.2619497372112516</v>
      </c>
      <c r="F269" s="361"/>
      <c r="G269" s="210"/>
    </row>
    <row r="270" spans="2:7" x14ac:dyDescent="0.2">
      <c r="B270" s="265">
        <v>39699</v>
      </c>
      <c r="C270" s="184">
        <v>1.983725E-3</v>
      </c>
      <c r="D270" s="184">
        <v>1.983725E-3</v>
      </c>
      <c r="E270" s="188">
        <f t="shared" si="3"/>
        <v>-6.2227788885975208</v>
      </c>
      <c r="F270" s="361"/>
      <c r="G270" s="210"/>
    </row>
    <row r="271" spans="2:7" x14ac:dyDescent="0.2">
      <c r="B271" s="265">
        <v>39700</v>
      </c>
      <c r="C271" s="184">
        <v>3.8904413999999998E-2</v>
      </c>
      <c r="D271" s="184">
        <v>3.8904413999999998E-2</v>
      </c>
      <c r="E271" s="188">
        <f t="shared" si="3"/>
        <v>-3.2466475643580015</v>
      </c>
      <c r="F271" s="361"/>
      <c r="G271" s="210"/>
    </row>
    <row r="272" spans="2:7" x14ac:dyDescent="0.2">
      <c r="B272" s="265">
        <v>39701</v>
      </c>
      <c r="C272" s="184">
        <v>1.5577309999999999E-3</v>
      </c>
      <c r="D272" s="184">
        <v>1.5577309999999999E-3</v>
      </c>
      <c r="E272" s="188">
        <f t="shared" si="3"/>
        <v>-6.4645250036934483</v>
      </c>
      <c r="F272" s="361"/>
      <c r="G272" s="210"/>
    </row>
    <row r="273" spans="2:7" x14ac:dyDescent="0.2">
      <c r="B273" s="265">
        <v>39702</v>
      </c>
      <c r="C273" s="184">
        <v>7.2488128999999998E-2</v>
      </c>
      <c r="D273" s="184">
        <v>7.2488128999999998E-2</v>
      </c>
      <c r="E273" s="188">
        <f t="shared" si="3"/>
        <v>-2.6243324684590608</v>
      </c>
      <c r="F273" s="361"/>
      <c r="G273" s="210"/>
    </row>
    <row r="274" spans="2:7" x14ac:dyDescent="0.2">
      <c r="B274" s="265">
        <v>39703</v>
      </c>
      <c r="C274" s="184">
        <v>9.5779722999999997E-2</v>
      </c>
      <c r="D274" s="184">
        <v>9.5779722999999997E-2</v>
      </c>
      <c r="E274" s="188">
        <f t="shared" si="3"/>
        <v>-2.3457042761161238</v>
      </c>
      <c r="F274" s="361"/>
      <c r="G274" s="210"/>
    </row>
    <row r="275" spans="2:7" x14ac:dyDescent="0.2">
      <c r="B275" s="265">
        <v>39704</v>
      </c>
      <c r="C275" s="184">
        <v>6.003848E-3</v>
      </c>
      <c r="D275" s="184">
        <v>6.003848E-3</v>
      </c>
      <c r="E275" s="188">
        <f t="shared" si="3"/>
        <v>-5.1153546819870845</v>
      </c>
      <c r="F275" s="361"/>
      <c r="G275" s="210"/>
    </row>
    <row r="276" spans="2:7" x14ac:dyDescent="0.2">
      <c r="B276" s="265">
        <v>39705</v>
      </c>
      <c r="C276" s="184">
        <v>0.112718134</v>
      </c>
      <c r="D276" s="184">
        <v>0.112718134</v>
      </c>
      <c r="E276" s="188">
        <f t="shared" ref="E276:E339" si="4">IF(C276=0,"",LN(C276))</f>
        <v>-2.1828649658225614</v>
      </c>
      <c r="F276" s="361"/>
      <c r="G276" s="210"/>
    </row>
    <row r="277" spans="2:7" x14ac:dyDescent="0.2">
      <c r="B277" s="265">
        <v>39706</v>
      </c>
      <c r="C277" s="184">
        <v>0.40187202599999999</v>
      </c>
      <c r="D277" s="184">
        <v>0.40187202599999999</v>
      </c>
      <c r="E277" s="188">
        <f t="shared" si="4"/>
        <v>-0.91162158432867768</v>
      </c>
      <c r="F277" s="361"/>
      <c r="G277" s="210"/>
    </row>
    <row r="278" spans="2:7" x14ac:dyDescent="0.2">
      <c r="B278" s="265">
        <v>39707</v>
      </c>
      <c r="C278" s="184">
        <v>1.7428248E-2</v>
      </c>
      <c r="D278" s="184">
        <v>1.7428248E-2</v>
      </c>
      <c r="E278" s="188">
        <f t="shared" si="4"/>
        <v>-4.049662940853433</v>
      </c>
      <c r="F278" s="361"/>
      <c r="G278" s="210"/>
    </row>
    <row r="279" spans="2:7" x14ac:dyDescent="0.2">
      <c r="B279" s="265">
        <v>39708</v>
      </c>
      <c r="C279" s="184">
        <v>4.7613171000000003E-2</v>
      </c>
      <c r="D279" s="184">
        <v>4.7613171000000003E-2</v>
      </c>
      <c r="E279" s="188">
        <f t="shared" si="4"/>
        <v>-3.0446458543389401</v>
      </c>
      <c r="F279" s="361"/>
      <c r="G279" s="210"/>
    </row>
    <row r="280" spans="2:7" x14ac:dyDescent="0.2">
      <c r="B280" s="265">
        <v>39709</v>
      </c>
      <c r="C280" s="184">
        <v>5.2751810000000003E-3</v>
      </c>
      <c r="D280" s="184">
        <v>5.2751810000000003E-3</v>
      </c>
      <c r="E280" s="188">
        <f t="shared" si="4"/>
        <v>-5.2447422874124685</v>
      </c>
      <c r="F280" s="361"/>
      <c r="G280" s="210"/>
    </row>
    <row r="281" spans="2:7" x14ac:dyDescent="0.2">
      <c r="B281" s="265">
        <v>39710</v>
      </c>
      <c r="C281" s="184">
        <v>0.18518072699999999</v>
      </c>
      <c r="D281" s="184">
        <v>0.18518072699999999</v>
      </c>
      <c r="E281" s="188">
        <f t="shared" si="4"/>
        <v>-1.686423028060017</v>
      </c>
      <c r="F281" s="361"/>
      <c r="G281" s="210"/>
    </row>
    <row r="282" spans="2:7" x14ac:dyDescent="0.2">
      <c r="B282" s="265">
        <v>39711</v>
      </c>
      <c r="C282" s="184">
        <v>2.6530817000000002E-2</v>
      </c>
      <c r="D282" s="184">
        <v>2.6530817000000002E-2</v>
      </c>
      <c r="E282" s="188">
        <f t="shared" si="4"/>
        <v>-3.6294483159806092</v>
      </c>
      <c r="F282" s="361"/>
      <c r="G282" s="210"/>
    </row>
    <row r="283" spans="2:7" x14ac:dyDescent="0.2">
      <c r="B283" s="265">
        <v>39712</v>
      </c>
      <c r="C283" s="184">
        <v>0.14375665300000001</v>
      </c>
      <c r="D283" s="184">
        <v>0.14375665300000001</v>
      </c>
      <c r="E283" s="188">
        <f t="shared" si="4"/>
        <v>-1.9396333186365133</v>
      </c>
      <c r="F283" s="361"/>
      <c r="G283" s="210"/>
    </row>
    <row r="284" spans="2:7" x14ac:dyDescent="0.2">
      <c r="B284" s="265">
        <v>39713</v>
      </c>
      <c r="C284" s="184">
        <v>0.154448216</v>
      </c>
      <c r="D284" s="184">
        <v>0.154448216</v>
      </c>
      <c r="E284" s="188">
        <f t="shared" si="4"/>
        <v>-1.867896410347901</v>
      </c>
      <c r="F284" s="361"/>
      <c r="G284" s="210"/>
    </row>
    <row r="285" spans="2:7" x14ac:dyDescent="0.2">
      <c r="B285" s="265">
        <v>39714</v>
      </c>
      <c r="C285" s="184">
        <v>3.1673926999999998E-2</v>
      </c>
      <c r="D285" s="184">
        <v>3.1673926999999998E-2</v>
      </c>
      <c r="E285" s="188">
        <f t="shared" si="4"/>
        <v>-3.45226142864469</v>
      </c>
      <c r="F285" s="361"/>
      <c r="G285" s="210"/>
    </row>
    <row r="286" spans="2:7" x14ac:dyDescent="0.2">
      <c r="B286" s="265">
        <v>39715</v>
      </c>
      <c r="C286" s="184">
        <v>7.7823329999999998E-3</v>
      </c>
      <c r="D286" s="184">
        <v>7.7823329999999998E-3</v>
      </c>
      <c r="E286" s="188">
        <f t="shared" si="4"/>
        <v>-4.8558991142790022</v>
      </c>
      <c r="F286" s="361"/>
      <c r="G286" s="210"/>
    </row>
    <row r="287" spans="2:7" x14ac:dyDescent="0.2">
      <c r="B287" s="265">
        <v>39716</v>
      </c>
      <c r="C287" s="184">
        <v>1.6893511E-2</v>
      </c>
      <c r="D287" s="184">
        <v>1.6893511E-2</v>
      </c>
      <c r="E287" s="188">
        <f t="shared" si="4"/>
        <v>-4.0808256952833926</v>
      </c>
      <c r="F287" s="361"/>
      <c r="G287" s="210"/>
    </row>
    <row r="288" spans="2:7" x14ac:dyDescent="0.2">
      <c r="B288" s="265">
        <v>39717</v>
      </c>
      <c r="C288" s="184">
        <v>6.6051800000000002E-4</v>
      </c>
      <c r="D288" s="184">
        <v>6.6051800000000002E-4</v>
      </c>
      <c r="E288" s="188">
        <f t="shared" si="4"/>
        <v>-7.3224861822914686</v>
      </c>
      <c r="F288" s="361"/>
      <c r="G288" s="210"/>
    </row>
    <row r="289" spans="2:7" x14ac:dyDescent="0.2">
      <c r="B289" s="265">
        <v>39718</v>
      </c>
      <c r="C289" s="184">
        <v>6.882768E-3</v>
      </c>
      <c r="D289" s="184">
        <v>6.882768E-3</v>
      </c>
      <c r="E289" s="188">
        <f t="shared" si="4"/>
        <v>-4.9787343823667252</v>
      </c>
      <c r="F289" s="361"/>
      <c r="G289" s="210"/>
    </row>
    <row r="290" spans="2:7" x14ac:dyDescent="0.2">
      <c r="B290" s="265">
        <v>39719</v>
      </c>
      <c r="C290" s="184">
        <v>2.5945616000000001E-2</v>
      </c>
      <c r="D290" s="184">
        <v>2.5945616000000001E-2</v>
      </c>
      <c r="E290" s="188">
        <f t="shared" si="4"/>
        <v>-3.6517526239120035</v>
      </c>
      <c r="F290" s="361"/>
      <c r="G290" s="210"/>
    </row>
    <row r="291" spans="2:7" x14ac:dyDescent="0.2">
      <c r="B291" s="265">
        <v>39720</v>
      </c>
      <c r="C291" s="184">
        <v>9.2267100000000008E-3</v>
      </c>
      <c r="D291" s="184">
        <v>9.2267100000000008E-3</v>
      </c>
      <c r="E291" s="188">
        <f t="shared" si="4"/>
        <v>-4.6856527403800143</v>
      </c>
      <c r="F291" s="361"/>
      <c r="G291" s="210"/>
    </row>
    <row r="292" spans="2:7" x14ac:dyDescent="0.2">
      <c r="B292" s="265">
        <v>39721</v>
      </c>
      <c r="C292" s="184">
        <v>8.6289899999999996E-3</v>
      </c>
      <c r="D292" s="184">
        <v>8.6289899999999996E-3</v>
      </c>
      <c r="E292" s="188">
        <f t="shared" si="4"/>
        <v>-4.7526278143394753</v>
      </c>
      <c r="F292" s="361"/>
      <c r="G292" s="210"/>
    </row>
    <row r="293" spans="2:7" x14ac:dyDescent="0.2">
      <c r="B293" s="265">
        <v>39722</v>
      </c>
      <c r="C293" s="184">
        <v>8.9626250000000005E-2</v>
      </c>
      <c r="D293" s="184">
        <v>8.9626250000000005E-2</v>
      </c>
      <c r="E293" s="188">
        <f t="shared" si="4"/>
        <v>-2.4121070331582164</v>
      </c>
      <c r="F293" s="361"/>
      <c r="G293" s="210"/>
    </row>
    <row r="294" spans="2:7" x14ac:dyDescent="0.2">
      <c r="B294" s="265">
        <v>39723</v>
      </c>
      <c r="C294" s="184">
        <v>7.9250900000000005E-4</v>
      </c>
      <c r="D294" s="184">
        <v>7.9250900000000005E-4</v>
      </c>
      <c r="E294" s="188">
        <f t="shared" si="4"/>
        <v>-7.1403066958104455</v>
      </c>
      <c r="F294" s="361"/>
      <c r="G294" s="210"/>
    </row>
    <row r="295" spans="2:7" x14ac:dyDescent="0.2">
      <c r="B295" s="265">
        <v>39724</v>
      </c>
      <c r="C295" s="184">
        <v>3.1501239E-2</v>
      </c>
      <c r="D295" s="184">
        <v>3.1501239E-2</v>
      </c>
      <c r="E295" s="188">
        <f t="shared" si="4"/>
        <v>-3.4577284005907516</v>
      </c>
      <c r="F295" s="361"/>
      <c r="G295" s="210"/>
    </row>
    <row r="296" spans="2:7" x14ac:dyDescent="0.2">
      <c r="B296" s="265">
        <v>39725</v>
      </c>
      <c r="C296" s="184">
        <v>1.6350574E-2</v>
      </c>
      <c r="D296" s="184">
        <v>1.6350574E-2</v>
      </c>
      <c r="E296" s="188">
        <f t="shared" si="4"/>
        <v>-4.1134922752214731</v>
      </c>
      <c r="F296" s="361"/>
      <c r="G296" s="210"/>
    </row>
    <row r="297" spans="2:7" x14ac:dyDescent="0.2">
      <c r="B297" s="265">
        <v>39726</v>
      </c>
      <c r="C297" s="184">
        <v>5.0309719999999999E-3</v>
      </c>
      <c r="D297" s="184">
        <v>5.0309719999999999E-3</v>
      </c>
      <c r="E297" s="188">
        <f t="shared" si="4"/>
        <v>-5.2921420729823803</v>
      </c>
      <c r="F297" s="361"/>
      <c r="G297" s="210"/>
    </row>
    <row r="298" spans="2:7" x14ac:dyDescent="0.2">
      <c r="B298" s="265">
        <v>39727</v>
      </c>
      <c r="C298" s="184">
        <v>2.6975206000000002E-2</v>
      </c>
      <c r="D298" s="184">
        <v>2.6975206000000002E-2</v>
      </c>
      <c r="E298" s="188">
        <f t="shared" si="4"/>
        <v>-3.6128371311664496</v>
      </c>
      <c r="F298" s="361"/>
      <c r="G298" s="210"/>
    </row>
    <row r="299" spans="2:7" x14ac:dyDescent="0.2">
      <c r="B299" s="265">
        <v>39728</v>
      </c>
      <c r="C299" s="184">
        <v>4.8125820000000001E-3</v>
      </c>
      <c r="D299" s="184">
        <v>4.8125820000000001E-3</v>
      </c>
      <c r="E299" s="188">
        <f t="shared" si="4"/>
        <v>-5.3365215405523569</v>
      </c>
      <c r="F299" s="361"/>
      <c r="G299" s="210"/>
    </row>
    <row r="300" spans="2:7" x14ac:dyDescent="0.2">
      <c r="B300" s="265">
        <v>39729</v>
      </c>
      <c r="C300" s="184">
        <v>4.352959E-3</v>
      </c>
      <c r="D300" s="184">
        <v>4.352959E-3</v>
      </c>
      <c r="E300" s="188">
        <f t="shared" si="4"/>
        <v>-5.4368994352479714</v>
      </c>
      <c r="F300" s="361"/>
      <c r="G300" s="210"/>
    </row>
    <row r="301" spans="2:7" x14ac:dyDescent="0.2">
      <c r="B301" s="265">
        <v>39730</v>
      </c>
      <c r="C301" s="184">
        <v>5.6059815999999998E-2</v>
      </c>
      <c r="D301" s="184">
        <v>5.6059815999999998E-2</v>
      </c>
      <c r="E301" s="188">
        <f t="shared" si="4"/>
        <v>-2.8813360154485266</v>
      </c>
      <c r="F301" s="361"/>
      <c r="G301" s="210"/>
    </row>
    <row r="302" spans="2:7" x14ac:dyDescent="0.2">
      <c r="B302" s="265">
        <v>39731</v>
      </c>
      <c r="C302" s="184">
        <v>0.29778325300000003</v>
      </c>
      <c r="D302" s="184">
        <v>0.29778325300000003</v>
      </c>
      <c r="E302" s="188">
        <f t="shared" si="4"/>
        <v>-1.2113893960421931</v>
      </c>
      <c r="F302" s="361"/>
      <c r="G302" s="210"/>
    </row>
    <row r="303" spans="2:7" x14ac:dyDescent="0.2">
      <c r="B303" s="265">
        <v>39732</v>
      </c>
      <c r="C303" s="184">
        <v>0.18887789599999999</v>
      </c>
      <c r="D303" s="184">
        <v>0.18887789599999999</v>
      </c>
      <c r="E303" s="188">
        <f t="shared" si="4"/>
        <v>-1.6666545256146565</v>
      </c>
      <c r="F303" s="361"/>
      <c r="G303" s="210"/>
    </row>
    <row r="304" spans="2:7" x14ac:dyDescent="0.2">
      <c r="B304" s="265">
        <v>39733</v>
      </c>
      <c r="C304" s="184">
        <v>2.3191639E-2</v>
      </c>
      <c r="D304" s="184">
        <v>2.3191639E-2</v>
      </c>
      <c r="E304" s="188">
        <f t="shared" si="4"/>
        <v>-3.763963453196244</v>
      </c>
      <c r="F304" s="361"/>
      <c r="G304" s="210"/>
    </row>
    <row r="305" spans="2:7" x14ac:dyDescent="0.2">
      <c r="B305" s="265">
        <v>39734</v>
      </c>
      <c r="C305" s="184">
        <v>0.160609475</v>
      </c>
      <c r="D305" s="184">
        <v>0.160609475</v>
      </c>
      <c r="E305" s="188">
        <f t="shared" si="4"/>
        <v>-1.8287794817004204</v>
      </c>
      <c r="F305" s="361"/>
      <c r="G305" s="210"/>
    </row>
    <row r="306" spans="2:7" x14ac:dyDescent="0.2">
      <c r="B306" s="265">
        <v>39735</v>
      </c>
      <c r="C306" s="184">
        <v>7.8919400000000001E-3</v>
      </c>
      <c r="D306" s="184">
        <v>7.8919400000000001E-3</v>
      </c>
      <c r="E306" s="188">
        <f t="shared" si="4"/>
        <v>-4.8419132934862485</v>
      </c>
      <c r="F306" s="361"/>
      <c r="G306" s="210"/>
    </row>
    <row r="307" spans="2:7" x14ac:dyDescent="0.2">
      <c r="B307" s="265">
        <v>39736</v>
      </c>
      <c r="C307" s="184">
        <v>6.1756010000000002E-3</v>
      </c>
      <c r="D307" s="184">
        <v>6.1756010000000002E-3</v>
      </c>
      <c r="E307" s="188">
        <f t="shared" si="4"/>
        <v>-5.0871490732689297</v>
      </c>
      <c r="F307" s="361"/>
      <c r="G307" s="210"/>
    </row>
    <row r="308" spans="2:7" x14ac:dyDescent="0.2">
      <c r="B308" s="265">
        <v>39737</v>
      </c>
      <c r="C308" s="184">
        <v>1.353742E-3</v>
      </c>
      <c r="D308" s="184">
        <v>1.353742E-3</v>
      </c>
      <c r="E308" s="188">
        <f t="shared" si="4"/>
        <v>-6.6048826691771536</v>
      </c>
      <c r="F308" s="361"/>
      <c r="G308" s="210"/>
    </row>
    <row r="309" spans="2:7" x14ac:dyDescent="0.2">
      <c r="B309" s="265">
        <v>39738</v>
      </c>
      <c r="C309" s="184">
        <v>5.8965889999999998E-3</v>
      </c>
      <c r="D309" s="184">
        <v>5.8965889999999998E-3</v>
      </c>
      <c r="E309" s="188">
        <f t="shared" si="4"/>
        <v>-5.1333812308485056</v>
      </c>
      <c r="F309" s="361"/>
      <c r="G309" s="210"/>
    </row>
    <row r="310" spans="2:7" x14ac:dyDescent="0.2">
      <c r="B310" s="265">
        <v>39739</v>
      </c>
      <c r="C310" s="184">
        <v>2.5146904000000001E-2</v>
      </c>
      <c r="D310" s="184">
        <v>2.5146904000000001E-2</v>
      </c>
      <c r="E310" s="188">
        <f t="shared" si="4"/>
        <v>-3.683020491405637</v>
      </c>
      <c r="F310" s="361"/>
      <c r="G310" s="210"/>
    </row>
    <row r="311" spans="2:7" x14ac:dyDescent="0.2">
      <c r="B311" s="265">
        <v>39740</v>
      </c>
      <c r="C311" s="184">
        <v>5.9166653999999999E-2</v>
      </c>
      <c r="D311" s="184">
        <v>5.9166653999999999E-2</v>
      </c>
      <c r="E311" s="188">
        <f t="shared" si="4"/>
        <v>-2.8273971728193064</v>
      </c>
      <c r="F311" s="361"/>
      <c r="G311" s="210"/>
    </row>
    <row r="312" spans="2:7" x14ac:dyDescent="0.2">
      <c r="B312" s="265">
        <v>39741</v>
      </c>
      <c r="C312" s="184">
        <v>2.4243089999999999E-3</v>
      </c>
      <c r="D312" s="184">
        <v>2.4243089999999999E-3</v>
      </c>
      <c r="E312" s="188">
        <f t="shared" si="4"/>
        <v>-6.0222087436518237</v>
      </c>
      <c r="F312" s="361"/>
      <c r="G312" s="210"/>
    </row>
    <row r="313" spans="2:7" x14ac:dyDescent="0.2">
      <c r="B313" s="265">
        <v>39742</v>
      </c>
      <c r="C313" s="184">
        <v>4.3620610000000004E-3</v>
      </c>
      <c r="D313" s="184">
        <v>4.3620610000000004E-3</v>
      </c>
      <c r="E313" s="188">
        <f t="shared" si="4"/>
        <v>-5.4348106268896599</v>
      </c>
      <c r="F313" s="361"/>
      <c r="G313" s="210"/>
    </row>
    <row r="314" spans="2:7" x14ac:dyDescent="0.2">
      <c r="B314" s="265">
        <v>39743</v>
      </c>
      <c r="C314" s="184">
        <v>1.7767880000000001E-3</v>
      </c>
      <c r="D314" s="184">
        <v>1.7767880000000001E-3</v>
      </c>
      <c r="E314" s="188">
        <f t="shared" si="4"/>
        <v>-6.3329480391214057</v>
      </c>
      <c r="F314" s="361"/>
      <c r="G314" s="210"/>
    </row>
    <row r="315" spans="2:7" x14ac:dyDescent="0.2">
      <c r="B315" s="265">
        <v>39744</v>
      </c>
      <c r="C315" s="184">
        <v>2.3801962999999999E-2</v>
      </c>
      <c r="D315" s="184">
        <v>2.3801962999999999E-2</v>
      </c>
      <c r="E315" s="188">
        <f t="shared" si="4"/>
        <v>-3.7379872227143163</v>
      </c>
      <c r="F315" s="361"/>
      <c r="G315" s="210"/>
    </row>
    <row r="316" spans="2:7" x14ac:dyDescent="0.2">
      <c r="B316" s="265">
        <v>39745</v>
      </c>
      <c r="C316" s="184">
        <v>1.245398E-3</v>
      </c>
      <c r="D316" s="184">
        <v>1.245398E-3</v>
      </c>
      <c r="E316" s="188">
        <f t="shared" si="4"/>
        <v>-6.68830012143696</v>
      </c>
      <c r="F316" s="361"/>
      <c r="G316" s="210"/>
    </row>
    <row r="317" spans="2:7" x14ac:dyDescent="0.2">
      <c r="B317" s="265">
        <v>39746</v>
      </c>
      <c r="C317" s="184">
        <v>3.4121442000000002E-2</v>
      </c>
      <c r="D317" s="184">
        <v>3.4121442000000002E-2</v>
      </c>
      <c r="E317" s="188">
        <f t="shared" si="4"/>
        <v>-3.3778292946491182</v>
      </c>
      <c r="F317" s="361"/>
      <c r="G317" s="210"/>
    </row>
    <row r="318" spans="2:7" x14ac:dyDescent="0.2">
      <c r="B318" s="265">
        <v>39747</v>
      </c>
      <c r="C318" s="184">
        <v>3.8840883E-2</v>
      </c>
      <c r="D318" s="184">
        <v>3.8840883E-2</v>
      </c>
      <c r="E318" s="188">
        <f t="shared" si="4"/>
        <v>-3.2482819015228914</v>
      </c>
      <c r="F318" s="361"/>
      <c r="G318" s="210"/>
    </row>
    <row r="319" spans="2:7" x14ac:dyDescent="0.2">
      <c r="B319" s="265">
        <v>39748</v>
      </c>
      <c r="C319" s="184">
        <v>6.5619950000000002E-3</v>
      </c>
      <c r="D319" s="184">
        <v>6.5619950000000002E-3</v>
      </c>
      <c r="E319" s="188">
        <f t="shared" si="4"/>
        <v>-5.0264606064063333</v>
      </c>
      <c r="F319" s="361"/>
      <c r="G319" s="210"/>
    </row>
    <row r="320" spans="2:7" x14ac:dyDescent="0.2">
      <c r="B320" s="265">
        <v>39749</v>
      </c>
      <c r="C320" s="184">
        <v>1.1321464999999999E-2</v>
      </c>
      <c r="D320" s="184">
        <v>1.1321464999999999E-2</v>
      </c>
      <c r="E320" s="188">
        <f t="shared" si="4"/>
        <v>-4.4810547976196222</v>
      </c>
      <c r="F320" s="361"/>
      <c r="G320" s="210"/>
    </row>
    <row r="321" spans="2:7" x14ac:dyDescent="0.2">
      <c r="B321" s="265">
        <v>39750</v>
      </c>
      <c r="C321" s="184">
        <v>0.21406502999999999</v>
      </c>
      <c r="D321" s="184">
        <v>0.21406502999999999</v>
      </c>
      <c r="E321" s="188">
        <f t="shared" si="4"/>
        <v>-1.541475431617334</v>
      </c>
      <c r="F321" s="361"/>
      <c r="G321" s="210"/>
    </row>
    <row r="322" spans="2:7" x14ac:dyDescent="0.2">
      <c r="B322" s="265">
        <v>39751</v>
      </c>
      <c r="C322" s="184">
        <v>0.19403744000000001</v>
      </c>
      <c r="D322" s="184">
        <v>0.19403744000000001</v>
      </c>
      <c r="E322" s="188">
        <f t="shared" si="4"/>
        <v>-1.639704148848202</v>
      </c>
      <c r="F322" s="361"/>
      <c r="G322" s="210"/>
    </row>
    <row r="323" spans="2:7" x14ac:dyDescent="0.2">
      <c r="B323" s="265">
        <v>39752</v>
      </c>
      <c r="C323" s="184">
        <v>8.8846380000000003E-3</v>
      </c>
      <c r="D323" s="184">
        <v>8.8846380000000003E-3</v>
      </c>
      <c r="E323" s="188">
        <f t="shared" si="4"/>
        <v>-4.7234315610305195</v>
      </c>
      <c r="F323" s="361"/>
      <c r="G323" s="210"/>
    </row>
    <row r="324" spans="2:7" x14ac:dyDescent="0.2">
      <c r="B324" s="265">
        <v>39753</v>
      </c>
      <c r="C324" s="184">
        <v>1.0192790000000001E-3</v>
      </c>
      <c r="D324" s="184">
        <v>1.0192790000000001E-3</v>
      </c>
      <c r="E324" s="188">
        <f t="shared" si="4"/>
        <v>-6.8886597643763174</v>
      </c>
      <c r="F324" s="361"/>
      <c r="G324" s="210"/>
    </row>
    <row r="325" spans="2:7" x14ac:dyDescent="0.2">
      <c r="B325" s="265">
        <v>39754</v>
      </c>
      <c r="C325" s="184">
        <v>1.486633E-3</v>
      </c>
      <c r="D325" s="184">
        <v>1.486633E-3</v>
      </c>
      <c r="E325" s="188">
        <f t="shared" si="4"/>
        <v>-6.5112414476146032</v>
      </c>
      <c r="F325" s="361"/>
      <c r="G325" s="210"/>
    </row>
    <row r="326" spans="2:7" x14ac:dyDescent="0.2">
      <c r="B326" s="265">
        <v>39755</v>
      </c>
      <c r="C326" s="184">
        <v>0.41791985199999998</v>
      </c>
      <c r="D326" s="184">
        <v>0.41791985199999998</v>
      </c>
      <c r="E326" s="188">
        <f t="shared" si="4"/>
        <v>-0.87246560646895088</v>
      </c>
      <c r="F326" s="361"/>
      <c r="G326" s="210"/>
    </row>
    <row r="327" spans="2:7" x14ac:dyDescent="0.2">
      <c r="B327" s="265">
        <v>39756</v>
      </c>
      <c r="C327" s="184">
        <v>9.6723018999999993E-2</v>
      </c>
      <c r="D327" s="184">
        <v>9.6723018999999993E-2</v>
      </c>
      <c r="E327" s="188">
        <f t="shared" si="4"/>
        <v>-2.3359038593496724</v>
      </c>
      <c r="F327" s="361"/>
      <c r="G327" s="210"/>
    </row>
    <row r="328" spans="2:7" x14ac:dyDescent="0.2">
      <c r="B328" s="265">
        <v>39757</v>
      </c>
      <c r="C328" s="184">
        <v>2.4331291000000001E-2</v>
      </c>
      <c r="D328" s="184">
        <v>2.4331291000000001E-2</v>
      </c>
      <c r="E328" s="188">
        <f t="shared" si="4"/>
        <v>-3.7159920615311508</v>
      </c>
      <c r="F328" s="361"/>
      <c r="G328" s="210"/>
    </row>
    <row r="329" spans="2:7" x14ac:dyDescent="0.2">
      <c r="B329" s="265">
        <v>39758</v>
      </c>
      <c r="C329" s="184">
        <v>0.12900993899999999</v>
      </c>
      <c r="D329" s="184">
        <v>0.12900993899999999</v>
      </c>
      <c r="E329" s="188">
        <f t="shared" si="4"/>
        <v>-2.0478658310767672</v>
      </c>
      <c r="F329" s="361"/>
      <c r="G329" s="210"/>
    </row>
    <row r="330" spans="2:7" x14ac:dyDescent="0.2">
      <c r="B330" s="265">
        <v>39759</v>
      </c>
      <c r="C330" s="184">
        <v>7.8527658E-2</v>
      </c>
      <c r="D330" s="184">
        <v>7.8527658E-2</v>
      </c>
      <c r="E330" s="188">
        <f t="shared" si="4"/>
        <v>-2.5443043850376488</v>
      </c>
      <c r="F330" s="361"/>
      <c r="G330" s="210"/>
    </row>
    <row r="331" spans="2:7" x14ac:dyDescent="0.2">
      <c r="B331" s="265">
        <v>39760</v>
      </c>
      <c r="C331" s="184">
        <v>7.3713440000000002E-3</v>
      </c>
      <c r="D331" s="184">
        <v>7.3713440000000002E-3</v>
      </c>
      <c r="E331" s="188">
        <f t="shared" si="4"/>
        <v>-4.9101552284839638</v>
      </c>
      <c r="F331" s="361"/>
      <c r="G331" s="210"/>
    </row>
    <row r="332" spans="2:7" x14ac:dyDescent="0.2">
      <c r="B332" s="265">
        <v>39761</v>
      </c>
      <c r="C332" s="184">
        <v>5.0441737E-2</v>
      </c>
      <c r="D332" s="184">
        <v>5.0441737E-2</v>
      </c>
      <c r="E332" s="188">
        <f t="shared" si="4"/>
        <v>-2.9869363315235589</v>
      </c>
      <c r="F332" s="361"/>
      <c r="G332" s="210"/>
    </row>
    <row r="333" spans="2:7" x14ac:dyDescent="0.2">
      <c r="B333" s="265">
        <v>39762</v>
      </c>
      <c r="C333" s="184">
        <v>6.0700659999999998E-3</v>
      </c>
      <c r="D333" s="184">
        <v>6.0700659999999998E-3</v>
      </c>
      <c r="E333" s="188">
        <f t="shared" si="4"/>
        <v>-5.1043858008232199</v>
      </c>
      <c r="F333" s="361"/>
      <c r="G333" s="210"/>
    </row>
    <row r="334" spans="2:7" x14ac:dyDescent="0.2">
      <c r="B334" s="265">
        <v>39763</v>
      </c>
      <c r="C334" s="184">
        <v>2.0717909999999999E-3</v>
      </c>
      <c r="D334" s="184">
        <v>2.0717909999999999E-3</v>
      </c>
      <c r="E334" s="188">
        <f t="shared" si="4"/>
        <v>-6.1793418283983614</v>
      </c>
      <c r="F334" s="361"/>
      <c r="G334" s="210"/>
    </row>
    <row r="335" spans="2:7" x14ac:dyDescent="0.2">
      <c r="B335" s="265">
        <v>39764</v>
      </c>
      <c r="C335" s="184">
        <v>0.51764586899999998</v>
      </c>
      <c r="D335" s="184">
        <v>0.51764586899999998</v>
      </c>
      <c r="E335" s="188">
        <f t="shared" si="4"/>
        <v>-0.65846392109742424</v>
      </c>
      <c r="F335" s="361"/>
      <c r="G335" s="210"/>
    </row>
    <row r="336" spans="2:7" x14ac:dyDescent="0.2">
      <c r="B336" s="265">
        <v>39765</v>
      </c>
      <c r="C336" s="184">
        <v>3.6306783000000002E-2</v>
      </c>
      <c r="D336" s="184">
        <v>3.6306783000000002E-2</v>
      </c>
      <c r="E336" s="188">
        <f t="shared" si="4"/>
        <v>-3.3157506956632621</v>
      </c>
      <c r="F336" s="361"/>
      <c r="G336" s="210"/>
    </row>
    <row r="337" spans="2:7" x14ac:dyDescent="0.2">
      <c r="B337" s="265">
        <v>39766</v>
      </c>
      <c r="C337" s="184">
        <v>1.6929220570000001</v>
      </c>
      <c r="D337" s="184">
        <v>1.6929220570000001</v>
      </c>
      <c r="E337" s="188">
        <f t="shared" si="4"/>
        <v>0.52645606369781439</v>
      </c>
      <c r="F337" s="361"/>
      <c r="G337" s="210"/>
    </row>
    <row r="338" spans="2:7" x14ac:dyDescent="0.2">
      <c r="B338" s="265">
        <v>39767</v>
      </c>
      <c r="C338" s="184">
        <v>6.4348610000000001E-3</v>
      </c>
      <c r="D338" s="184">
        <v>6.4348610000000001E-3</v>
      </c>
      <c r="E338" s="188">
        <f t="shared" si="4"/>
        <v>-5.0460250387889447</v>
      </c>
      <c r="F338" s="361"/>
      <c r="G338" s="210"/>
    </row>
    <row r="339" spans="2:7" x14ac:dyDescent="0.2">
      <c r="B339" s="265">
        <v>39768</v>
      </c>
      <c r="C339" s="184">
        <v>1.0970369999999999E-3</v>
      </c>
      <c r="D339" s="184">
        <v>1.0970369999999999E-3</v>
      </c>
      <c r="E339" s="188">
        <f t="shared" si="4"/>
        <v>-6.815142369907786</v>
      </c>
      <c r="F339" s="361"/>
      <c r="G339" s="210"/>
    </row>
    <row r="340" spans="2:7" x14ac:dyDescent="0.2">
      <c r="B340" s="265">
        <v>39769</v>
      </c>
      <c r="C340" s="184">
        <v>0.27023883799999998</v>
      </c>
      <c r="D340" s="184">
        <v>0.27023883799999998</v>
      </c>
      <c r="E340" s="188">
        <f t="shared" ref="E340:E403" si="5">IF(C340=0,"",LN(C340))</f>
        <v>-1.3084491258134785</v>
      </c>
      <c r="F340" s="361"/>
      <c r="G340" s="210"/>
    </row>
    <row r="341" spans="2:7" x14ac:dyDescent="0.2">
      <c r="B341" s="265">
        <v>39770</v>
      </c>
      <c r="C341" s="184">
        <v>0.13809893600000001</v>
      </c>
      <c r="D341" s="184">
        <v>0.13809893600000001</v>
      </c>
      <c r="E341" s="188">
        <f t="shared" si="5"/>
        <v>-1.9797849231584825</v>
      </c>
      <c r="F341" s="361"/>
      <c r="G341" s="210"/>
    </row>
    <row r="342" spans="2:7" x14ac:dyDescent="0.2">
      <c r="B342" s="265">
        <v>39771</v>
      </c>
      <c r="C342" s="184">
        <v>4.7779667999999997E-2</v>
      </c>
      <c r="D342" s="184">
        <v>4.7779667999999997E-2</v>
      </c>
      <c r="E342" s="188">
        <f t="shared" si="5"/>
        <v>-3.0411550856226373</v>
      </c>
      <c r="F342" s="361"/>
      <c r="G342" s="210"/>
    </row>
    <row r="343" spans="2:7" x14ac:dyDescent="0.2">
      <c r="B343" s="265">
        <v>39772</v>
      </c>
      <c r="C343" s="184">
        <v>0.15336008200000001</v>
      </c>
      <c r="D343" s="184">
        <v>0.15336008200000001</v>
      </c>
      <c r="E343" s="188">
        <f t="shared" si="5"/>
        <v>-1.8749666455552716</v>
      </c>
      <c r="F343" s="361"/>
      <c r="G343" s="210"/>
    </row>
    <row r="344" spans="2:7" x14ac:dyDescent="0.2">
      <c r="B344" s="265">
        <v>39773</v>
      </c>
      <c r="C344" s="184">
        <v>1.3397757999999999E-2</v>
      </c>
      <c r="D344" s="184">
        <v>1.3397757999999999E-2</v>
      </c>
      <c r="E344" s="188">
        <f t="shared" si="5"/>
        <v>-4.312667899456561</v>
      </c>
      <c r="F344" s="361"/>
      <c r="G344" s="210"/>
    </row>
    <row r="345" spans="2:7" x14ac:dyDescent="0.2">
      <c r="B345" s="265">
        <v>39774</v>
      </c>
      <c r="C345" s="184">
        <v>0.89693493899999999</v>
      </c>
      <c r="D345" s="184">
        <v>0.89693493899999999</v>
      </c>
      <c r="E345" s="188">
        <f t="shared" si="5"/>
        <v>-0.10877195132647241</v>
      </c>
      <c r="F345" s="361"/>
      <c r="G345" s="210"/>
    </row>
    <row r="346" spans="2:7" x14ac:dyDescent="0.2">
      <c r="B346" s="265">
        <v>39775</v>
      </c>
      <c r="C346" s="184">
        <v>0.17453418900000001</v>
      </c>
      <c r="D346" s="184">
        <v>0.17453418900000001</v>
      </c>
      <c r="E346" s="188">
        <f t="shared" si="5"/>
        <v>-1.7456346310291169</v>
      </c>
      <c r="F346" s="361"/>
      <c r="G346" s="210"/>
    </row>
    <row r="347" spans="2:7" x14ac:dyDescent="0.2">
      <c r="B347" s="265">
        <v>39776</v>
      </c>
      <c r="C347" s="184">
        <v>1.9288903E-2</v>
      </c>
      <c r="D347" s="184">
        <v>1.9288903E-2</v>
      </c>
      <c r="E347" s="188">
        <f t="shared" si="5"/>
        <v>-3.9482253225255541</v>
      </c>
      <c r="F347" s="361"/>
      <c r="G347" s="210"/>
    </row>
    <row r="348" spans="2:7" x14ac:dyDescent="0.2">
      <c r="B348" s="265">
        <v>39777</v>
      </c>
      <c r="C348" s="184">
        <v>5.6301496999999999E-2</v>
      </c>
      <c r="D348" s="184">
        <v>5.6301496999999999E-2</v>
      </c>
      <c r="E348" s="188">
        <f t="shared" si="5"/>
        <v>-2.877034154491946</v>
      </c>
      <c r="F348" s="361"/>
      <c r="G348" s="210"/>
    </row>
    <row r="349" spans="2:7" x14ac:dyDescent="0.2">
      <c r="B349" s="265">
        <v>39778</v>
      </c>
      <c r="C349" s="184">
        <v>0.22742599699999999</v>
      </c>
      <c r="D349" s="184">
        <v>0.22742599699999999</v>
      </c>
      <c r="E349" s="188">
        <f t="shared" si="5"/>
        <v>-1.4809303814208088</v>
      </c>
      <c r="F349" s="361"/>
      <c r="G349" s="210"/>
    </row>
    <row r="350" spans="2:7" x14ac:dyDescent="0.2">
      <c r="B350" s="265">
        <v>39779</v>
      </c>
      <c r="C350" s="184">
        <v>0.49356388800000001</v>
      </c>
      <c r="D350" s="184">
        <v>0.49356388800000001</v>
      </c>
      <c r="E350" s="188">
        <f t="shared" si="5"/>
        <v>-0.70610296952112428</v>
      </c>
      <c r="F350" s="361"/>
      <c r="G350" s="210"/>
    </row>
    <row r="351" spans="2:7" x14ac:dyDescent="0.2">
      <c r="B351" s="265">
        <v>39780</v>
      </c>
      <c r="C351" s="184">
        <v>2.2594031000000001E-2</v>
      </c>
      <c r="D351" s="184">
        <v>2.2594031000000001E-2</v>
      </c>
      <c r="E351" s="188">
        <f t="shared" si="5"/>
        <v>-3.7900695226326655</v>
      </c>
      <c r="F351" s="361"/>
      <c r="G351" s="210"/>
    </row>
    <row r="352" spans="2:7" x14ac:dyDescent="0.2">
      <c r="B352" s="265">
        <v>39781</v>
      </c>
      <c r="C352" s="184">
        <v>4.4614024000000002E-2</v>
      </c>
      <c r="D352" s="184">
        <v>4.4614024000000002E-2</v>
      </c>
      <c r="E352" s="188">
        <f t="shared" si="5"/>
        <v>-3.1097070299199623</v>
      </c>
      <c r="F352" s="361"/>
      <c r="G352" s="210"/>
    </row>
    <row r="353" spans="2:7" x14ac:dyDescent="0.2">
      <c r="B353" s="265">
        <v>39782</v>
      </c>
      <c r="C353" s="184">
        <v>0.13159897200000001</v>
      </c>
      <c r="D353" s="184">
        <v>0.13159897200000001</v>
      </c>
      <c r="E353" s="188">
        <f t="shared" si="5"/>
        <v>-2.0279960716715824</v>
      </c>
      <c r="F353" s="361"/>
      <c r="G353" s="210"/>
    </row>
    <row r="354" spans="2:7" x14ac:dyDescent="0.2">
      <c r="B354" s="265">
        <v>39783</v>
      </c>
      <c r="C354" s="184">
        <v>6.5243800000000005E-2</v>
      </c>
      <c r="D354" s="184">
        <v>6.5243800000000005E-2</v>
      </c>
      <c r="E354" s="188">
        <f t="shared" si="5"/>
        <v>-2.7296242564510282</v>
      </c>
      <c r="F354" s="361"/>
      <c r="G354" s="210"/>
    </row>
    <row r="355" spans="2:7" x14ac:dyDescent="0.2">
      <c r="B355" s="265">
        <v>39784</v>
      </c>
      <c r="C355" s="184">
        <v>2.691312E-3</v>
      </c>
      <c r="D355" s="184">
        <v>2.691312E-3</v>
      </c>
      <c r="E355" s="188">
        <f t="shared" si="5"/>
        <v>-5.9177264719291403</v>
      </c>
      <c r="F355" s="361"/>
      <c r="G355" s="210"/>
    </row>
    <row r="356" spans="2:7" x14ac:dyDescent="0.2">
      <c r="B356" s="265">
        <v>39785</v>
      </c>
      <c r="C356" s="184">
        <v>2.1788519999999998E-3</v>
      </c>
      <c r="D356" s="184">
        <v>2.1788519999999998E-3</v>
      </c>
      <c r="E356" s="188">
        <f t="shared" si="5"/>
        <v>-6.1289571463911026</v>
      </c>
      <c r="F356" s="361"/>
      <c r="G356" s="210"/>
    </row>
    <row r="357" spans="2:7" x14ac:dyDescent="0.2">
      <c r="B357" s="265">
        <v>39786</v>
      </c>
      <c r="C357" s="184">
        <v>9.0351319999999999E-2</v>
      </c>
      <c r="D357" s="184">
        <v>9.0351319999999999E-2</v>
      </c>
      <c r="E357" s="188">
        <f t="shared" si="5"/>
        <v>-2.4040496522000412</v>
      </c>
      <c r="F357" s="361"/>
      <c r="G357" s="210"/>
    </row>
    <row r="358" spans="2:7" x14ac:dyDescent="0.2">
      <c r="B358" s="265">
        <v>39787</v>
      </c>
      <c r="C358" s="184">
        <v>0.161398916</v>
      </c>
      <c r="D358" s="184">
        <v>0.161398916</v>
      </c>
      <c r="E358" s="188">
        <f t="shared" si="5"/>
        <v>-1.8238762394018042</v>
      </c>
      <c r="F358" s="361"/>
      <c r="G358" s="210"/>
    </row>
    <row r="359" spans="2:7" x14ac:dyDescent="0.2">
      <c r="B359" s="265">
        <v>39788</v>
      </c>
      <c r="C359" s="184">
        <v>3.8617529999999999E-3</v>
      </c>
      <c r="D359" s="184">
        <v>3.8617529999999999E-3</v>
      </c>
      <c r="E359" s="188">
        <f t="shared" si="5"/>
        <v>-5.5566340535203418</v>
      </c>
      <c r="F359" s="361"/>
      <c r="G359" s="210"/>
    </row>
    <row r="360" spans="2:7" x14ac:dyDescent="0.2">
      <c r="B360" s="265">
        <v>39789</v>
      </c>
      <c r="C360" s="184">
        <v>1.058030622</v>
      </c>
      <c r="D360" s="184">
        <v>1.058030622</v>
      </c>
      <c r="E360" s="188">
        <f t="shared" si="5"/>
        <v>5.6409276306483652E-2</v>
      </c>
      <c r="F360" s="361"/>
      <c r="G360" s="210"/>
    </row>
    <row r="361" spans="2:7" x14ac:dyDescent="0.2">
      <c r="B361" s="265">
        <v>39790</v>
      </c>
      <c r="C361" s="184">
        <v>0.44512702500000001</v>
      </c>
      <c r="D361" s="184">
        <v>0.44512702500000001</v>
      </c>
      <c r="E361" s="188">
        <f t="shared" si="5"/>
        <v>-0.80939558811063417</v>
      </c>
      <c r="F361" s="361"/>
      <c r="G361" s="210"/>
    </row>
    <row r="362" spans="2:7" x14ac:dyDescent="0.2">
      <c r="B362" s="265">
        <v>39791</v>
      </c>
      <c r="C362" s="184">
        <v>7.1612782999999999E-2</v>
      </c>
      <c r="D362" s="184">
        <v>7.1612782999999999E-2</v>
      </c>
      <c r="E362" s="188">
        <f t="shared" si="5"/>
        <v>-2.6364816874311963</v>
      </c>
      <c r="F362" s="361"/>
      <c r="G362" s="210"/>
    </row>
    <row r="363" spans="2:7" x14ac:dyDescent="0.2">
      <c r="B363" s="265">
        <v>39792</v>
      </c>
      <c r="C363" s="184">
        <v>2.491811E-3</v>
      </c>
      <c r="D363" s="184">
        <v>2.491811E-3</v>
      </c>
      <c r="E363" s="188">
        <f t="shared" si="5"/>
        <v>-5.9947455236297627</v>
      </c>
      <c r="F363" s="361"/>
      <c r="G363" s="210"/>
    </row>
    <row r="364" spans="2:7" x14ac:dyDescent="0.2">
      <c r="B364" s="265">
        <v>39793</v>
      </c>
      <c r="C364" s="184">
        <v>1.326134E-2</v>
      </c>
      <c r="D364" s="184">
        <v>1.326134E-2</v>
      </c>
      <c r="E364" s="188">
        <f t="shared" si="5"/>
        <v>-4.3229022435232762</v>
      </c>
      <c r="F364" s="361"/>
      <c r="G364" s="210"/>
    </row>
    <row r="365" spans="2:7" x14ac:dyDescent="0.2">
      <c r="B365" s="265">
        <v>39794</v>
      </c>
      <c r="C365" s="184">
        <v>0.656063218</v>
      </c>
      <c r="D365" s="184">
        <v>0.656063218</v>
      </c>
      <c r="E365" s="188">
        <f t="shared" si="5"/>
        <v>-0.42149812577879336</v>
      </c>
      <c r="F365" s="361"/>
      <c r="G365" s="210"/>
    </row>
    <row r="366" spans="2:7" x14ac:dyDescent="0.2">
      <c r="B366" s="265">
        <v>39795</v>
      </c>
      <c r="C366" s="184">
        <v>1.532044478</v>
      </c>
      <c r="D366" s="184">
        <v>1.532044478</v>
      </c>
      <c r="E366" s="188">
        <f t="shared" si="5"/>
        <v>0.42660310353403641</v>
      </c>
      <c r="F366" s="361"/>
      <c r="G366" s="210"/>
    </row>
    <row r="367" spans="2:7" x14ac:dyDescent="0.2">
      <c r="B367" s="265">
        <v>39796</v>
      </c>
      <c r="C367" s="184">
        <v>0.118900398</v>
      </c>
      <c r="D367" s="184">
        <v>0.118900398</v>
      </c>
      <c r="E367" s="188">
        <f t="shared" si="5"/>
        <v>-2.1294691279402884</v>
      </c>
      <c r="F367" s="361"/>
      <c r="G367" s="210"/>
    </row>
    <row r="368" spans="2:7" x14ac:dyDescent="0.2">
      <c r="B368" s="265">
        <v>39797</v>
      </c>
      <c r="C368" s="184">
        <v>1.5814437000000001E-2</v>
      </c>
      <c r="D368" s="184">
        <v>1.5814437000000001E-2</v>
      </c>
      <c r="E368" s="188">
        <f t="shared" si="5"/>
        <v>-4.1468320219729531</v>
      </c>
      <c r="F368" s="361"/>
      <c r="G368" s="210"/>
    </row>
    <row r="369" spans="2:7" x14ac:dyDescent="0.2">
      <c r="B369" s="265">
        <v>39798</v>
      </c>
      <c r="C369" s="184">
        <v>2.8346410000000002E-3</v>
      </c>
      <c r="D369" s="184">
        <v>2.8346410000000002E-3</v>
      </c>
      <c r="E369" s="188">
        <f t="shared" si="5"/>
        <v>-5.8658399812141511</v>
      </c>
      <c r="F369" s="361"/>
      <c r="G369" s="210"/>
    </row>
    <row r="370" spans="2:7" x14ac:dyDescent="0.2">
      <c r="B370" s="265">
        <v>39799</v>
      </c>
      <c r="C370" s="184">
        <v>4.8022960000000002E-3</v>
      </c>
      <c r="D370" s="184">
        <v>4.8022960000000002E-3</v>
      </c>
      <c r="E370" s="188">
        <f t="shared" si="5"/>
        <v>-5.3386611420998795</v>
      </c>
      <c r="F370" s="361"/>
      <c r="G370" s="210"/>
    </row>
    <row r="371" spans="2:7" x14ac:dyDescent="0.2">
      <c r="B371" s="265">
        <v>39800</v>
      </c>
      <c r="C371" s="184">
        <v>6.9557639999999997E-3</v>
      </c>
      <c r="D371" s="184">
        <v>6.9557639999999997E-3</v>
      </c>
      <c r="E371" s="188">
        <f t="shared" si="5"/>
        <v>-4.9681846106102183</v>
      </c>
      <c r="F371" s="361"/>
      <c r="G371" s="210"/>
    </row>
    <row r="372" spans="2:7" x14ac:dyDescent="0.2">
      <c r="B372" s="265">
        <v>39801</v>
      </c>
      <c r="C372" s="184">
        <v>0.41996568699999998</v>
      </c>
      <c r="D372" s="184">
        <v>0.41996568699999998</v>
      </c>
      <c r="E372" s="188">
        <f t="shared" si="5"/>
        <v>-0.86758226866120303</v>
      </c>
      <c r="F372" s="361"/>
      <c r="G372" s="210"/>
    </row>
    <row r="373" spans="2:7" x14ac:dyDescent="0.2">
      <c r="B373" s="265">
        <v>39802</v>
      </c>
      <c r="C373" s="184">
        <v>3.1540800000000001E-2</v>
      </c>
      <c r="D373" s="184">
        <v>3.1540800000000001E-2</v>
      </c>
      <c r="E373" s="188">
        <f t="shared" si="5"/>
        <v>-3.456473333152561</v>
      </c>
      <c r="F373" s="361"/>
      <c r="G373" s="210"/>
    </row>
    <row r="374" spans="2:7" x14ac:dyDescent="0.2">
      <c r="B374" s="265">
        <v>39803</v>
      </c>
      <c r="C374" s="184">
        <v>0.54677520499999999</v>
      </c>
      <c r="D374" s="184">
        <v>0.54677520499999999</v>
      </c>
      <c r="E374" s="188">
        <f t="shared" si="5"/>
        <v>-0.60371752080789065</v>
      </c>
      <c r="F374" s="361"/>
      <c r="G374" s="210"/>
    </row>
    <row r="375" spans="2:7" x14ac:dyDescent="0.2">
      <c r="B375" s="265">
        <v>39804</v>
      </c>
      <c r="C375" s="184">
        <v>0.15299577</v>
      </c>
      <c r="D375" s="184">
        <v>0.15299577</v>
      </c>
      <c r="E375" s="188">
        <f t="shared" si="5"/>
        <v>-1.8773450050307121</v>
      </c>
      <c r="F375" s="361"/>
      <c r="G375" s="210"/>
    </row>
    <row r="376" spans="2:7" x14ac:dyDescent="0.2">
      <c r="B376" s="265">
        <v>39805</v>
      </c>
      <c r="C376" s="184">
        <v>7.4383870000000003E-3</v>
      </c>
      <c r="D376" s="184">
        <v>7.4383870000000003E-3</v>
      </c>
      <c r="E376" s="188">
        <f t="shared" si="5"/>
        <v>-4.9011012547171555</v>
      </c>
      <c r="F376" s="361"/>
      <c r="G376" s="210"/>
    </row>
    <row r="377" spans="2:7" x14ac:dyDescent="0.2">
      <c r="B377" s="265">
        <v>39806</v>
      </c>
      <c r="C377" s="184">
        <v>1.8824340000000001E-3</v>
      </c>
      <c r="D377" s="184">
        <v>1.8824340000000001E-3</v>
      </c>
      <c r="E377" s="188">
        <f t="shared" si="5"/>
        <v>-6.2751896586657896</v>
      </c>
      <c r="F377" s="361"/>
      <c r="G377" s="210"/>
    </row>
    <row r="378" spans="2:7" x14ac:dyDescent="0.2">
      <c r="B378" s="265">
        <v>39807</v>
      </c>
      <c r="C378" s="184">
        <v>0.229536822</v>
      </c>
      <c r="D378" s="184">
        <v>0.229536822</v>
      </c>
      <c r="E378" s="188">
        <f t="shared" si="5"/>
        <v>-1.471691817906926</v>
      </c>
      <c r="F378" s="361"/>
      <c r="G378" s="210"/>
    </row>
    <row r="379" spans="2:7" x14ac:dyDescent="0.2">
      <c r="B379" s="265">
        <v>39808</v>
      </c>
      <c r="C379" s="184">
        <v>8.0708975000000002E-2</v>
      </c>
      <c r="D379" s="184">
        <v>8.0708975000000002E-2</v>
      </c>
      <c r="E379" s="188">
        <f t="shared" si="5"/>
        <v>-2.5169054955158683</v>
      </c>
      <c r="F379" s="361"/>
      <c r="G379" s="210"/>
    </row>
    <row r="380" spans="2:7" x14ac:dyDescent="0.2">
      <c r="B380" s="265">
        <v>39809</v>
      </c>
      <c r="C380" s="184">
        <v>0.30217901600000002</v>
      </c>
      <c r="D380" s="184">
        <v>0.30217901600000002</v>
      </c>
      <c r="E380" s="188">
        <f t="shared" si="5"/>
        <v>-1.1967356690130264</v>
      </c>
      <c r="F380" s="361"/>
      <c r="G380" s="210"/>
    </row>
    <row r="381" spans="2:7" x14ac:dyDescent="0.2">
      <c r="B381" s="265">
        <v>39810</v>
      </c>
      <c r="C381" s="184">
        <v>1.7652408000000001E-2</v>
      </c>
      <c r="D381" s="184">
        <v>1.7652408000000001E-2</v>
      </c>
      <c r="E381" s="188">
        <f t="shared" si="5"/>
        <v>-4.0368830743137378</v>
      </c>
      <c r="F381" s="361"/>
      <c r="G381" s="210"/>
    </row>
    <row r="382" spans="2:7" x14ac:dyDescent="0.2">
      <c r="B382" s="265">
        <v>39811</v>
      </c>
      <c r="C382" s="184">
        <v>1.1615011999999999E-2</v>
      </c>
      <c r="D382" s="184">
        <v>1.1615011999999999E-2</v>
      </c>
      <c r="E382" s="188">
        <f t="shared" si="5"/>
        <v>-4.4554568796135054</v>
      </c>
      <c r="F382" s="361"/>
      <c r="G382" s="210"/>
    </row>
    <row r="383" spans="2:7" x14ac:dyDescent="0.2">
      <c r="B383" s="265">
        <v>39812</v>
      </c>
      <c r="C383" s="184">
        <v>0.116609934</v>
      </c>
      <c r="D383" s="184">
        <v>0.116609934</v>
      </c>
      <c r="E383" s="188">
        <f t="shared" si="5"/>
        <v>-2.1489208114392504</v>
      </c>
      <c r="F383" s="361"/>
      <c r="G383" s="210"/>
    </row>
    <row r="384" spans="2:7" x14ac:dyDescent="0.2">
      <c r="B384" s="265">
        <v>39813</v>
      </c>
      <c r="C384" s="184">
        <v>2.8062120000000002E-3</v>
      </c>
      <c r="D384" s="184">
        <v>2.8062120000000002E-3</v>
      </c>
      <c r="E384" s="188">
        <f t="shared" si="5"/>
        <v>-5.8759197477680649</v>
      </c>
      <c r="F384" s="361"/>
      <c r="G384" s="210"/>
    </row>
    <row r="385" spans="2:7" x14ac:dyDescent="0.2">
      <c r="B385" s="265">
        <v>39814</v>
      </c>
      <c r="C385" s="184">
        <v>6.0507790000000001E-3</v>
      </c>
      <c r="D385" s="184">
        <v>6.0507790000000001E-3</v>
      </c>
      <c r="E385" s="188">
        <f t="shared" si="5"/>
        <v>-5.1075682548977079</v>
      </c>
      <c r="F385" s="361"/>
      <c r="G385" s="210"/>
    </row>
    <row r="386" spans="2:7" x14ac:dyDescent="0.2">
      <c r="B386" s="265">
        <v>39815</v>
      </c>
      <c r="C386" s="184">
        <v>0.17922039300000001</v>
      </c>
      <c r="D386" s="184">
        <v>0.17922039300000001</v>
      </c>
      <c r="E386" s="188">
        <f t="shared" si="5"/>
        <v>-1.7191389846928469</v>
      </c>
      <c r="F386" s="361"/>
      <c r="G386" s="210"/>
    </row>
    <row r="387" spans="2:7" x14ac:dyDescent="0.2">
      <c r="B387" s="265">
        <v>39816</v>
      </c>
      <c r="C387" s="184">
        <v>1.1289309999999999E-3</v>
      </c>
      <c r="D387" s="184">
        <v>1.1289309999999999E-3</v>
      </c>
      <c r="E387" s="188">
        <f t="shared" si="5"/>
        <v>-6.7864841117141594</v>
      </c>
      <c r="F387" s="361"/>
      <c r="G387" s="210"/>
    </row>
    <row r="388" spans="2:7" x14ac:dyDescent="0.2">
      <c r="B388" s="265">
        <v>39817</v>
      </c>
      <c r="C388" s="184">
        <v>0.15675788700000001</v>
      </c>
      <c r="D388" s="184">
        <v>0.15675788700000001</v>
      </c>
      <c r="E388" s="188">
        <f t="shared" si="5"/>
        <v>-1.8530527849454301</v>
      </c>
      <c r="F388" s="361"/>
      <c r="G388" s="210"/>
    </row>
    <row r="389" spans="2:7" x14ac:dyDescent="0.2">
      <c r="B389" s="265">
        <v>39818</v>
      </c>
      <c r="C389" s="184">
        <v>2.160056E-3</v>
      </c>
      <c r="D389" s="184">
        <v>2.160056E-3</v>
      </c>
      <c r="E389" s="188">
        <f t="shared" si="5"/>
        <v>-6.1376211316962088</v>
      </c>
      <c r="F389" s="361"/>
      <c r="G389" s="210"/>
    </row>
    <row r="390" spans="2:7" x14ac:dyDescent="0.2">
      <c r="B390" s="265">
        <v>39819</v>
      </c>
      <c r="C390" s="184">
        <v>1.8641290000000001E-2</v>
      </c>
      <c r="D390" s="184">
        <v>1.8641290000000001E-2</v>
      </c>
      <c r="E390" s="188">
        <f t="shared" si="5"/>
        <v>-3.9823762661107334</v>
      </c>
      <c r="F390" s="361"/>
      <c r="G390" s="210"/>
    </row>
    <row r="391" spans="2:7" x14ac:dyDescent="0.2">
      <c r="B391" s="265">
        <v>39820</v>
      </c>
      <c r="C391" s="184">
        <v>8.4294750000000005E-3</v>
      </c>
      <c r="D391" s="184">
        <v>8.4294750000000005E-3</v>
      </c>
      <c r="E391" s="188">
        <f t="shared" si="5"/>
        <v>-4.7760207864877735</v>
      </c>
      <c r="F391" s="361"/>
      <c r="G391" s="210"/>
    </row>
    <row r="392" spans="2:7" x14ac:dyDescent="0.2">
      <c r="B392" s="265">
        <v>39821</v>
      </c>
      <c r="C392" s="184">
        <v>5.4881360999999997E-2</v>
      </c>
      <c r="D392" s="184">
        <v>5.4881360999999997E-2</v>
      </c>
      <c r="E392" s="188">
        <f t="shared" si="5"/>
        <v>-2.9025814963093293</v>
      </c>
      <c r="F392" s="361"/>
      <c r="G392" s="210"/>
    </row>
    <row r="393" spans="2:7" x14ac:dyDescent="0.2">
      <c r="B393" s="265">
        <v>39822</v>
      </c>
      <c r="C393" s="184">
        <v>3.3020469999999998E-3</v>
      </c>
      <c r="D393" s="184">
        <v>3.3020469999999998E-3</v>
      </c>
      <c r="E393" s="188">
        <f t="shared" si="5"/>
        <v>-5.7132126997878023</v>
      </c>
      <c r="F393" s="361"/>
      <c r="G393" s="210"/>
    </row>
    <row r="394" spans="2:7" x14ac:dyDescent="0.2">
      <c r="B394" s="265">
        <v>39823</v>
      </c>
      <c r="C394" s="184">
        <v>3.0878306000000001E-2</v>
      </c>
      <c r="D394" s="184">
        <v>3.0878306000000001E-2</v>
      </c>
      <c r="E394" s="188">
        <f t="shared" si="5"/>
        <v>-3.4777014128432433</v>
      </c>
      <c r="F394" s="361"/>
      <c r="G394" s="210"/>
    </row>
    <row r="395" spans="2:7" x14ac:dyDescent="0.2">
      <c r="B395" s="265">
        <v>39824</v>
      </c>
      <c r="C395" s="184">
        <v>0.242080348</v>
      </c>
      <c r="D395" s="184">
        <v>0.242080348</v>
      </c>
      <c r="E395" s="188">
        <f t="shared" si="5"/>
        <v>-1.418485591401816</v>
      </c>
      <c r="F395" s="361"/>
      <c r="G395" s="210"/>
    </row>
    <row r="396" spans="2:7" x14ac:dyDescent="0.2">
      <c r="B396" s="265">
        <v>39825</v>
      </c>
      <c r="C396" s="184">
        <v>8.7376307E-2</v>
      </c>
      <c r="D396" s="184">
        <v>8.7376307E-2</v>
      </c>
      <c r="E396" s="188">
        <f t="shared" si="5"/>
        <v>-2.43753112002788</v>
      </c>
      <c r="F396" s="361"/>
      <c r="G396" s="210"/>
    </row>
    <row r="397" spans="2:7" x14ac:dyDescent="0.2">
      <c r="B397" s="265">
        <v>39826</v>
      </c>
      <c r="C397" s="184">
        <v>0.219678072</v>
      </c>
      <c r="D397" s="184">
        <v>0.219678072</v>
      </c>
      <c r="E397" s="188">
        <f t="shared" si="5"/>
        <v>-1.5155921134030284</v>
      </c>
      <c r="F397" s="361"/>
      <c r="G397" s="210"/>
    </row>
    <row r="398" spans="2:7" x14ac:dyDescent="0.2">
      <c r="B398" s="265">
        <v>39827</v>
      </c>
      <c r="C398" s="184">
        <v>0.35396435599999998</v>
      </c>
      <c r="D398" s="184">
        <v>0.35396435599999998</v>
      </c>
      <c r="E398" s="188">
        <f t="shared" si="5"/>
        <v>-1.0385590601834038</v>
      </c>
      <c r="F398" s="361"/>
      <c r="G398" s="210"/>
    </row>
    <row r="399" spans="2:7" x14ac:dyDescent="0.2">
      <c r="B399" s="265">
        <v>39828</v>
      </c>
      <c r="C399" s="184">
        <v>0.37109432999999997</v>
      </c>
      <c r="D399" s="184">
        <v>0.37109432999999997</v>
      </c>
      <c r="E399" s="188">
        <f t="shared" si="5"/>
        <v>-0.99129898993287469</v>
      </c>
      <c r="F399" s="361"/>
      <c r="G399" s="210"/>
    </row>
    <row r="400" spans="2:7" x14ac:dyDescent="0.2">
      <c r="B400" s="265">
        <v>39829</v>
      </c>
      <c r="C400" s="184">
        <v>0.25067181399999999</v>
      </c>
      <c r="D400" s="184">
        <v>0.25067181399999999</v>
      </c>
      <c r="E400" s="188">
        <f t="shared" si="5"/>
        <v>-1.3836107093367704</v>
      </c>
      <c r="F400" s="361"/>
      <c r="G400" s="210"/>
    </row>
    <row r="401" spans="2:7" x14ac:dyDescent="0.2">
      <c r="B401" s="265">
        <v>39830</v>
      </c>
      <c r="C401" s="184">
        <v>2.1565830000000001E-3</v>
      </c>
      <c r="D401" s="184">
        <v>2.1565830000000001E-3</v>
      </c>
      <c r="E401" s="188">
        <f t="shared" si="5"/>
        <v>-6.1392302543258186</v>
      </c>
      <c r="F401" s="361"/>
      <c r="G401" s="210"/>
    </row>
    <row r="402" spans="2:7" x14ac:dyDescent="0.2">
      <c r="B402" s="265">
        <v>39831</v>
      </c>
      <c r="C402" s="184">
        <v>2.0375409999999999E-3</v>
      </c>
      <c r="D402" s="184">
        <v>2.0375409999999999E-3</v>
      </c>
      <c r="E402" s="188">
        <f t="shared" si="5"/>
        <v>-6.1960115903523283</v>
      </c>
      <c r="F402" s="361"/>
      <c r="G402" s="210"/>
    </row>
    <row r="403" spans="2:7" x14ac:dyDescent="0.2">
      <c r="B403" s="265">
        <v>39832</v>
      </c>
      <c r="C403" s="184">
        <v>0.24731004200000001</v>
      </c>
      <c r="D403" s="184">
        <v>0.24731004200000001</v>
      </c>
      <c r="E403" s="188">
        <f t="shared" si="5"/>
        <v>-1.397112498728442</v>
      </c>
      <c r="F403" s="361"/>
      <c r="G403" s="210"/>
    </row>
    <row r="404" spans="2:7" x14ac:dyDescent="0.2">
      <c r="B404" s="265">
        <v>39833</v>
      </c>
      <c r="C404" s="184">
        <v>0.106033295</v>
      </c>
      <c r="D404" s="184">
        <v>0.106033295</v>
      </c>
      <c r="E404" s="188">
        <f t="shared" ref="E404:E467" si="6">IF(C404=0,"",LN(C404))</f>
        <v>-2.2440021304167477</v>
      </c>
      <c r="F404" s="361"/>
      <c r="G404" s="210"/>
    </row>
    <row r="405" spans="2:7" x14ac:dyDescent="0.2">
      <c r="B405" s="265">
        <v>39834</v>
      </c>
      <c r="C405" s="184">
        <v>9.8803410000000008E-3</v>
      </c>
      <c r="D405" s="184">
        <v>9.8803410000000008E-3</v>
      </c>
      <c r="E405" s="188">
        <f t="shared" si="6"/>
        <v>-4.6172082536479202</v>
      </c>
      <c r="F405" s="361"/>
      <c r="G405" s="210"/>
    </row>
    <row r="406" spans="2:7" x14ac:dyDescent="0.2">
      <c r="B406" s="265">
        <v>39835</v>
      </c>
      <c r="C406" s="184">
        <v>0.64847558999999999</v>
      </c>
      <c r="D406" s="184">
        <v>0.64847558999999999</v>
      </c>
      <c r="E406" s="188">
        <f t="shared" si="6"/>
        <v>-0.43313091664339698</v>
      </c>
      <c r="F406" s="361"/>
      <c r="G406" s="210"/>
    </row>
    <row r="407" spans="2:7" x14ac:dyDescent="0.2">
      <c r="B407" s="265">
        <v>39836</v>
      </c>
      <c r="C407" s="184">
        <v>1.5140715000000001E-2</v>
      </c>
      <c r="D407" s="184">
        <v>1.5140715000000001E-2</v>
      </c>
      <c r="E407" s="188">
        <f t="shared" si="6"/>
        <v>-4.1903678061962637</v>
      </c>
      <c r="F407" s="361"/>
      <c r="G407" s="210"/>
    </row>
    <row r="408" spans="2:7" x14ac:dyDescent="0.2">
      <c r="B408" s="265">
        <v>39837</v>
      </c>
      <c r="C408" s="184">
        <v>3.2748425430000001</v>
      </c>
      <c r="D408" s="184">
        <v>3.2748425430000001</v>
      </c>
      <c r="E408" s="188">
        <f t="shared" si="6"/>
        <v>1.186269789458126</v>
      </c>
      <c r="F408" s="361"/>
      <c r="G408" s="210"/>
    </row>
    <row r="409" spans="2:7" x14ac:dyDescent="0.2">
      <c r="B409" s="265">
        <v>39838</v>
      </c>
      <c r="C409" s="184">
        <v>0.46214790100000003</v>
      </c>
      <c r="D409" s="184">
        <v>0.46214790100000003</v>
      </c>
      <c r="E409" s="188">
        <f t="shared" si="6"/>
        <v>-0.77187030709709237</v>
      </c>
      <c r="F409" s="361"/>
      <c r="G409" s="210"/>
    </row>
    <row r="410" spans="2:7" x14ac:dyDescent="0.2">
      <c r="B410" s="265">
        <v>39839</v>
      </c>
      <c r="C410" s="184">
        <v>0.45262011699999999</v>
      </c>
      <c r="D410" s="184">
        <v>0.45262011699999999</v>
      </c>
      <c r="E410" s="188">
        <f t="shared" si="6"/>
        <v>-0.79270209913458545</v>
      </c>
      <c r="F410" s="361"/>
      <c r="G410" s="210"/>
    </row>
    <row r="411" spans="2:7" x14ac:dyDescent="0.2">
      <c r="B411" s="265">
        <v>39840</v>
      </c>
      <c r="C411" s="184">
        <v>0.50705450900000004</v>
      </c>
      <c r="D411" s="184">
        <v>0.50705450900000004</v>
      </c>
      <c r="E411" s="188">
        <f t="shared" si="6"/>
        <v>-0.67913676834953007</v>
      </c>
      <c r="F411" s="361"/>
      <c r="G411" s="210"/>
    </row>
    <row r="412" spans="2:7" x14ac:dyDescent="0.2">
      <c r="B412" s="265">
        <v>39841</v>
      </c>
      <c r="C412" s="184">
        <v>14.70373287</v>
      </c>
      <c r="D412" s="184">
        <v>0</v>
      </c>
      <c r="E412" s="188">
        <f t="shared" si="6"/>
        <v>2.6881013982829089</v>
      </c>
      <c r="F412" s="361"/>
      <c r="G412" s="210"/>
    </row>
    <row r="413" spans="2:7" x14ac:dyDescent="0.2">
      <c r="B413" s="265">
        <v>39842</v>
      </c>
      <c r="C413" s="184">
        <v>16.269353219999999</v>
      </c>
      <c r="D413" s="184">
        <v>13.72845034</v>
      </c>
      <c r="E413" s="188">
        <f t="shared" si="6"/>
        <v>2.7892831675212943</v>
      </c>
      <c r="F413" s="361"/>
      <c r="G413" s="210"/>
    </row>
    <row r="414" spans="2:7" x14ac:dyDescent="0.2">
      <c r="B414" s="265">
        <v>39843</v>
      </c>
      <c r="C414" s="184">
        <v>8.7610756460000001</v>
      </c>
      <c r="D414" s="184">
        <v>0</v>
      </c>
      <c r="E414" s="188">
        <f t="shared" si="6"/>
        <v>2.1703186880494161</v>
      </c>
      <c r="F414" s="361"/>
      <c r="G414" s="210"/>
    </row>
    <row r="415" spans="2:7" x14ac:dyDescent="0.2">
      <c r="B415" s="265">
        <v>39844</v>
      </c>
      <c r="C415" s="184">
        <v>0.27498936800000001</v>
      </c>
      <c r="D415" s="184">
        <v>0.27498936800000001</v>
      </c>
      <c r="E415" s="188">
        <f t="shared" si="6"/>
        <v>-1.2910228438811349</v>
      </c>
      <c r="F415" s="361"/>
      <c r="G415" s="210"/>
    </row>
    <row r="416" spans="2:7" x14ac:dyDescent="0.2">
      <c r="B416" s="265">
        <v>39845</v>
      </c>
      <c r="C416" s="184">
        <v>0.82609826600000003</v>
      </c>
      <c r="D416" s="184">
        <v>0.82609826600000003</v>
      </c>
      <c r="E416" s="188">
        <f t="shared" si="6"/>
        <v>-0.19104154643536952</v>
      </c>
      <c r="F416" s="361"/>
      <c r="G416" s="210"/>
    </row>
    <row r="417" spans="2:7" x14ac:dyDescent="0.2">
      <c r="B417" s="265">
        <v>39846</v>
      </c>
      <c r="C417" s="184">
        <v>0.75369374</v>
      </c>
      <c r="D417" s="184">
        <v>0.75369374</v>
      </c>
      <c r="E417" s="188">
        <f t="shared" si="6"/>
        <v>-0.28276917385912514</v>
      </c>
      <c r="F417" s="361"/>
      <c r="G417" s="210"/>
    </row>
    <row r="418" spans="2:7" x14ac:dyDescent="0.2">
      <c r="B418" s="265">
        <v>39847</v>
      </c>
      <c r="C418" s="184">
        <v>0.47716624200000002</v>
      </c>
      <c r="D418" s="184">
        <v>0.47716624200000002</v>
      </c>
      <c r="E418" s="188">
        <f t="shared" si="6"/>
        <v>-0.7398903330880231</v>
      </c>
      <c r="F418" s="361"/>
      <c r="G418" s="210"/>
    </row>
    <row r="419" spans="2:7" x14ac:dyDescent="0.2">
      <c r="B419" s="265">
        <v>39848</v>
      </c>
      <c r="C419" s="184">
        <v>1.2143309289999999</v>
      </c>
      <c r="D419" s="184">
        <v>1.2143309289999999</v>
      </c>
      <c r="E419" s="188">
        <f t="shared" si="6"/>
        <v>0.19419324939478674</v>
      </c>
      <c r="F419" s="361"/>
      <c r="G419" s="210"/>
    </row>
    <row r="420" spans="2:7" x14ac:dyDescent="0.2">
      <c r="B420" s="265">
        <v>39849</v>
      </c>
      <c r="C420" s="184">
        <v>0.33968604699999999</v>
      </c>
      <c r="D420" s="184">
        <v>0.33968604699999999</v>
      </c>
      <c r="E420" s="188">
        <f t="shared" si="6"/>
        <v>-1.0797334791366584</v>
      </c>
      <c r="F420" s="361"/>
      <c r="G420" s="210"/>
    </row>
    <row r="421" spans="2:7" x14ac:dyDescent="0.2">
      <c r="B421" s="265">
        <v>39850</v>
      </c>
      <c r="C421" s="184">
        <v>0.82235044899999998</v>
      </c>
      <c r="D421" s="184">
        <v>0.82235044899999998</v>
      </c>
      <c r="E421" s="188">
        <f t="shared" si="6"/>
        <v>-0.19558863779877778</v>
      </c>
      <c r="F421" s="361"/>
      <c r="G421" s="210"/>
    </row>
    <row r="422" spans="2:7" x14ac:dyDescent="0.2">
      <c r="B422" s="265">
        <v>39851</v>
      </c>
      <c r="C422" s="184">
        <v>2.532782289</v>
      </c>
      <c r="D422" s="184">
        <v>2.532782289</v>
      </c>
      <c r="E422" s="188">
        <f t="shared" si="6"/>
        <v>0.92931841746381316</v>
      </c>
      <c r="F422" s="361"/>
      <c r="G422" s="210"/>
    </row>
    <row r="423" spans="2:7" x14ac:dyDescent="0.2">
      <c r="B423" s="265">
        <v>39852</v>
      </c>
      <c r="C423" s="184">
        <v>4.7150472319999999</v>
      </c>
      <c r="D423" s="184">
        <v>4.7150472319999999</v>
      </c>
      <c r="E423" s="188">
        <f t="shared" si="6"/>
        <v>1.5507589334265515</v>
      </c>
      <c r="F423" s="361"/>
      <c r="G423" s="210"/>
    </row>
    <row r="424" spans="2:7" x14ac:dyDescent="0.2">
      <c r="B424" s="265">
        <v>39853</v>
      </c>
      <c r="C424" s="184">
        <v>2.8050685999999998E-2</v>
      </c>
      <c r="D424" s="184">
        <v>2.8050685999999998E-2</v>
      </c>
      <c r="E424" s="188">
        <f t="shared" si="6"/>
        <v>-3.5737421909844973</v>
      </c>
      <c r="F424" s="361"/>
      <c r="G424" s="210"/>
    </row>
    <row r="425" spans="2:7" x14ac:dyDescent="0.2">
      <c r="B425" s="265">
        <v>39854</v>
      </c>
      <c r="C425" s="184">
        <v>9.2727450000000006E-3</v>
      </c>
      <c r="D425" s="184">
        <v>9.2727450000000006E-3</v>
      </c>
      <c r="E425" s="188">
        <f t="shared" si="6"/>
        <v>-4.6806758267333581</v>
      </c>
      <c r="F425" s="361"/>
      <c r="G425" s="210"/>
    </row>
    <row r="426" spans="2:7" x14ac:dyDescent="0.2">
      <c r="B426" s="265">
        <v>39855</v>
      </c>
      <c r="C426" s="184">
        <v>1.1731454000000001E-2</v>
      </c>
      <c r="D426" s="184">
        <v>1.1731454000000001E-2</v>
      </c>
      <c r="E426" s="188">
        <f t="shared" si="6"/>
        <v>-4.4454816683293981</v>
      </c>
      <c r="F426" s="361"/>
      <c r="G426" s="210"/>
    </row>
    <row r="427" spans="2:7" x14ac:dyDescent="0.2">
      <c r="B427" s="265">
        <v>39856</v>
      </c>
      <c r="C427" s="184">
        <v>0.205963217</v>
      </c>
      <c r="D427" s="184">
        <v>0.205963217</v>
      </c>
      <c r="E427" s="188">
        <f t="shared" si="6"/>
        <v>-1.5800576843884058</v>
      </c>
      <c r="F427" s="361"/>
      <c r="G427" s="210"/>
    </row>
    <row r="428" spans="2:7" x14ac:dyDescent="0.2">
      <c r="B428" s="265">
        <v>39857</v>
      </c>
      <c r="C428" s="184">
        <v>5.1881503000000002E-2</v>
      </c>
      <c r="D428" s="184">
        <v>5.1881503000000002E-2</v>
      </c>
      <c r="E428" s="188">
        <f t="shared" si="6"/>
        <v>-2.9587929492519174</v>
      </c>
      <c r="F428" s="361"/>
      <c r="G428" s="210"/>
    </row>
    <row r="429" spans="2:7" x14ac:dyDescent="0.2">
      <c r="B429" s="265">
        <v>39858</v>
      </c>
      <c r="C429" s="184">
        <v>1.8899974999999999E-2</v>
      </c>
      <c r="D429" s="184">
        <v>1.8899974999999999E-2</v>
      </c>
      <c r="E429" s="188">
        <f t="shared" si="6"/>
        <v>-3.9685946796687381</v>
      </c>
      <c r="F429" s="361"/>
      <c r="G429" s="210"/>
    </row>
    <row r="430" spans="2:7" x14ac:dyDescent="0.2">
      <c r="B430" s="265">
        <v>39859</v>
      </c>
      <c r="C430" s="184">
        <v>1.309364478</v>
      </c>
      <c r="D430" s="184">
        <v>1.309364478</v>
      </c>
      <c r="E430" s="188">
        <f t="shared" si="6"/>
        <v>0.26954188820108943</v>
      </c>
      <c r="F430" s="361"/>
      <c r="G430" s="210"/>
    </row>
    <row r="431" spans="2:7" x14ac:dyDescent="0.2">
      <c r="B431" s="265">
        <v>39860</v>
      </c>
      <c r="C431" s="184">
        <v>2.7884915999999999E-2</v>
      </c>
      <c r="D431" s="184">
        <v>2.7884915999999999E-2</v>
      </c>
      <c r="E431" s="188">
        <f t="shared" si="6"/>
        <v>-3.5796693815174003</v>
      </c>
      <c r="F431" s="361"/>
      <c r="G431" s="210"/>
    </row>
    <row r="432" spans="2:7" x14ac:dyDescent="0.2">
      <c r="B432" s="265">
        <v>39861</v>
      </c>
      <c r="C432" s="184">
        <v>0.19601766200000001</v>
      </c>
      <c r="D432" s="184">
        <v>0.19601766200000001</v>
      </c>
      <c r="E432" s="188">
        <f t="shared" si="6"/>
        <v>-1.6295505115665863</v>
      </c>
      <c r="F432" s="361"/>
      <c r="G432" s="210"/>
    </row>
    <row r="433" spans="2:7" x14ac:dyDescent="0.2">
      <c r="B433" s="265">
        <v>39862</v>
      </c>
      <c r="C433" s="184">
        <v>2.1936358E-2</v>
      </c>
      <c r="D433" s="184">
        <v>2.1936358E-2</v>
      </c>
      <c r="E433" s="188">
        <f t="shared" si="6"/>
        <v>-3.819609836091121</v>
      </c>
      <c r="F433" s="361"/>
      <c r="G433" s="210"/>
    </row>
    <row r="434" spans="2:7" x14ac:dyDescent="0.2">
      <c r="B434" s="265">
        <v>39863</v>
      </c>
      <c r="C434" s="184">
        <v>0.19942922900000001</v>
      </c>
      <c r="D434" s="184">
        <v>0.19942922900000001</v>
      </c>
      <c r="E434" s="188">
        <f t="shared" si="6"/>
        <v>-1.6122958474426317</v>
      </c>
      <c r="F434" s="361"/>
      <c r="G434" s="210"/>
    </row>
    <row r="435" spans="2:7" x14ac:dyDescent="0.2">
      <c r="B435" s="265">
        <v>39864</v>
      </c>
      <c r="C435" s="184">
        <v>1.3131161000000001E-2</v>
      </c>
      <c r="D435" s="184">
        <v>1.3131161000000001E-2</v>
      </c>
      <c r="E435" s="188">
        <f t="shared" si="6"/>
        <v>-4.3327671711188254</v>
      </c>
      <c r="F435" s="361"/>
      <c r="G435" s="210"/>
    </row>
    <row r="436" spans="2:7" x14ac:dyDescent="0.2">
      <c r="B436" s="265">
        <v>39865</v>
      </c>
      <c r="C436" s="184">
        <v>0.70992982599999999</v>
      </c>
      <c r="D436" s="184">
        <v>0.70992982599999999</v>
      </c>
      <c r="E436" s="188">
        <f t="shared" si="6"/>
        <v>-0.34258915045115484</v>
      </c>
      <c r="F436" s="361"/>
      <c r="G436" s="210"/>
    </row>
    <row r="437" spans="2:7" x14ac:dyDescent="0.2">
      <c r="B437" s="265">
        <v>39866</v>
      </c>
      <c r="C437" s="184">
        <v>0.29761373099999999</v>
      </c>
      <c r="D437" s="184">
        <v>0.29761373099999999</v>
      </c>
      <c r="E437" s="188">
        <f t="shared" si="6"/>
        <v>-1.2119588379746731</v>
      </c>
      <c r="F437" s="361"/>
      <c r="G437" s="210"/>
    </row>
    <row r="438" spans="2:7" x14ac:dyDescent="0.2">
      <c r="B438" s="265">
        <v>39867</v>
      </c>
      <c r="C438" s="184">
        <v>9.4070173000000007E-2</v>
      </c>
      <c r="D438" s="184">
        <v>9.4070173000000007E-2</v>
      </c>
      <c r="E438" s="188">
        <f t="shared" si="6"/>
        <v>-2.3637142539439457</v>
      </c>
      <c r="F438" s="361"/>
      <c r="G438" s="210"/>
    </row>
    <row r="439" spans="2:7" x14ac:dyDescent="0.2">
      <c r="B439" s="265">
        <v>39868</v>
      </c>
      <c r="C439" s="184">
        <v>0.19125637700000001</v>
      </c>
      <c r="D439" s="184">
        <v>0.19125637700000001</v>
      </c>
      <c r="E439" s="188">
        <f t="shared" si="6"/>
        <v>-1.6541404630405339</v>
      </c>
      <c r="F439" s="361"/>
      <c r="G439" s="210"/>
    </row>
    <row r="440" spans="2:7" x14ac:dyDescent="0.2">
      <c r="B440" s="265">
        <v>39869</v>
      </c>
      <c r="C440" s="184">
        <v>1.6471926000000001E-2</v>
      </c>
      <c r="D440" s="184">
        <v>1.6471926000000001E-2</v>
      </c>
      <c r="E440" s="188">
        <f t="shared" si="6"/>
        <v>-4.1060978017388132</v>
      </c>
      <c r="F440" s="361"/>
      <c r="G440" s="210"/>
    </row>
    <row r="441" spans="2:7" x14ac:dyDescent="0.2">
      <c r="B441" s="265">
        <v>39870</v>
      </c>
      <c r="C441" s="184">
        <v>5.4237E-3</v>
      </c>
      <c r="D441" s="184">
        <v>5.4237E-3</v>
      </c>
      <c r="E441" s="188">
        <f t="shared" si="6"/>
        <v>-5.2169770396081958</v>
      </c>
      <c r="F441" s="361"/>
      <c r="G441" s="210"/>
    </row>
    <row r="442" spans="2:7" x14ac:dyDescent="0.2">
      <c r="B442" s="265">
        <v>39871</v>
      </c>
      <c r="C442" s="184">
        <v>3.1981615999999997E-2</v>
      </c>
      <c r="D442" s="184">
        <v>3.1981615999999997E-2</v>
      </c>
      <c r="E442" s="188">
        <f t="shared" si="6"/>
        <v>-3.4425940412707674</v>
      </c>
      <c r="F442" s="361"/>
      <c r="G442" s="210"/>
    </row>
    <row r="443" spans="2:7" x14ac:dyDescent="0.2">
      <c r="B443" s="265">
        <v>39872</v>
      </c>
      <c r="C443" s="184">
        <v>5.6180070999999998E-2</v>
      </c>
      <c r="D443" s="184">
        <v>5.6180070999999998E-2</v>
      </c>
      <c r="E443" s="188">
        <f t="shared" si="6"/>
        <v>-2.8791931935118931</v>
      </c>
      <c r="F443" s="361"/>
      <c r="G443" s="210"/>
    </row>
    <row r="444" spans="2:7" x14ac:dyDescent="0.2">
      <c r="B444" s="265">
        <v>39873</v>
      </c>
      <c r="C444" s="184">
        <v>0.25085805300000003</v>
      </c>
      <c r="D444" s="184">
        <v>0.25085805300000003</v>
      </c>
      <c r="E444" s="188">
        <f t="shared" si="6"/>
        <v>-1.3828680257168515</v>
      </c>
      <c r="F444" s="361"/>
      <c r="G444" s="210"/>
    </row>
    <row r="445" spans="2:7" x14ac:dyDescent="0.2">
      <c r="B445" s="265">
        <v>39874</v>
      </c>
      <c r="C445" s="184">
        <v>6.8490979999999996E-3</v>
      </c>
      <c r="D445" s="184">
        <v>6.8490979999999996E-3</v>
      </c>
      <c r="E445" s="188">
        <f t="shared" si="6"/>
        <v>-4.9836383142105385</v>
      </c>
      <c r="F445" s="361"/>
      <c r="G445" s="210"/>
    </row>
    <row r="446" spans="2:7" x14ac:dyDescent="0.2">
      <c r="B446" s="265">
        <v>39875</v>
      </c>
      <c r="C446" s="184">
        <v>5.6496944720000002</v>
      </c>
      <c r="D446" s="184">
        <v>5.6496944720000002</v>
      </c>
      <c r="E446" s="188">
        <f t="shared" si="6"/>
        <v>1.7316014679439911</v>
      </c>
      <c r="F446" s="361"/>
      <c r="G446" s="210"/>
    </row>
    <row r="447" spans="2:7" x14ac:dyDescent="0.2">
      <c r="B447" s="265">
        <v>39876</v>
      </c>
      <c r="C447" s="184">
        <v>1.365766679</v>
      </c>
      <c r="D447" s="184">
        <v>1.365766679</v>
      </c>
      <c r="E447" s="188">
        <f t="shared" si="6"/>
        <v>0.31171594055666346</v>
      </c>
      <c r="F447" s="361"/>
      <c r="G447" s="210"/>
    </row>
    <row r="448" spans="2:7" x14ac:dyDescent="0.2">
      <c r="B448" s="265">
        <v>39877</v>
      </c>
      <c r="C448" s="184">
        <v>0.18991507799999999</v>
      </c>
      <c r="D448" s="184">
        <v>0.18991507799999999</v>
      </c>
      <c r="E448" s="188">
        <f t="shared" si="6"/>
        <v>-1.6611782646318407</v>
      </c>
      <c r="F448" s="361"/>
      <c r="G448" s="210"/>
    </row>
    <row r="449" spans="2:7" x14ac:dyDescent="0.2">
      <c r="B449" s="265">
        <v>39878</v>
      </c>
      <c r="C449" s="184">
        <v>0.111541767</v>
      </c>
      <c r="D449" s="184">
        <v>0.111541767</v>
      </c>
      <c r="E449" s="188">
        <f t="shared" si="6"/>
        <v>-2.1933561662957528</v>
      </c>
      <c r="F449" s="361"/>
      <c r="G449" s="210"/>
    </row>
    <row r="450" spans="2:7" x14ac:dyDescent="0.2">
      <c r="B450" s="265">
        <v>39879</v>
      </c>
      <c r="C450" s="184">
        <v>4.4495438999999998E-2</v>
      </c>
      <c r="D450" s="184">
        <v>4.4495438999999998E-2</v>
      </c>
      <c r="E450" s="188">
        <f t="shared" si="6"/>
        <v>-3.1123685894448729</v>
      </c>
      <c r="F450" s="361"/>
      <c r="G450" s="210"/>
    </row>
    <row r="451" spans="2:7" x14ac:dyDescent="0.2">
      <c r="B451" s="265">
        <v>39880</v>
      </c>
      <c r="C451" s="184">
        <v>8.8220379000000002E-2</v>
      </c>
      <c r="D451" s="184">
        <v>8.8220379000000002E-2</v>
      </c>
      <c r="E451" s="188">
        <f t="shared" si="6"/>
        <v>-2.4279172882365847</v>
      </c>
      <c r="F451" s="361"/>
      <c r="G451" s="210"/>
    </row>
    <row r="452" spans="2:7" x14ac:dyDescent="0.2">
      <c r="B452" s="265">
        <v>39881</v>
      </c>
      <c r="C452" s="184">
        <v>5.9050439999999999E-3</v>
      </c>
      <c r="D452" s="184">
        <v>5.9050439999999999E-3</v>
      </c>
      <c r="E452" s="188">
        <f t="shared" si="6"/>
        <v>-5.1319483780481256</v>
      </c>
      <c r="F452" s="361"/>
      <c r="G452" s="210"/>
    </row>
    <row r="453" spans="2:7" x14ac:dyDescent="0.2">
      <c r="B453" s="265">
        <v>39882</v>
      </c>
      <c r="C453" s="184">
        <v>1.0763231999999999E-2</v>
      </c>
      <c r="D453" s="184">
        <v>1.0763231999999999E-2</v>
      </c>
      <c r="E453" s="188">
        <f t="shared" si="6"/>
        <v>-4.5316193976038486</v>
      </c>
      <c r="F453" s="361"/>
      <c r="G453" s="210"/>
    </row>
    <row r="454" spans="2:7" x14ac:dyDescent="0.2">
      <c r="B454" s="265">
        <v>39883</v>
      </c>
      <c r="C454" s="184">
        <v>2.4172064E-2</v>
      </c>
      <c r="D454" s="184">
        <v>2.4172064E-2</v>
      </c>
      <c r="E454" s="188">
        <f t="shared" si="6"/>
        <v>-3.7225576927947861</v>
      </c>
      <c r="F454" s="361"/>
      <c r="G454" s="210"/>
    </row>
    <row r="455" spans="2:7" x14ac:dyDescent="0.2">
      <c r="B455" s="265">
        <v>39884</v>
      </c>
      <c r="C455" s="184">
        <v>0.35690358700000002</v>
      </c>
      <c r="D455" s="184">
        <v>0.35690358700000002</v>
      </c>
      <c r="E455" s="188">
        <f t="shared" si="6"/>
        <v>-1.0302895981022322</v>
      </c>
      <c r="F455" s="361"/>
      <c r="G455" s="210"/>
    </row>
    <row r="456" spans="2:7" x14ac:dyDescent="0.2">
      <c r="B456" s="265">
        <v>39885</v>
      </c>
      <c r="C456" s="184">
        <v>7.8515704000000006E-2</v>
      </c>
      <c r="D456" s="184">
        <v>7.8515704000000006E-2</v>
      </c>
      <c r="E456" s="188">
        <f t="shared" si="6"/>
        <v>-2.5444566232458845</v>
      </c>
      <c r="F456" s="361"/>
      <c r="G456" s="210"/>
    </row>
    <row r="457" spans="2:7" x14ac:dyDescent="0.2">
      <c r="B457" s="265">
        <v>39886</v>
      </c>
      <c r="C457" s="184">
        <v>1.4573766909999999</v>
      </c>
      <c r="D457" s="184">
        <v>1.4573766909999999</v>
      </c>
      <c r="E457" s="188">
        <f t="shared" si="6"/>
        <v>0.37663803257598871</v>
      </c>
      <c r="F457" s="361"/>
      <c r="G457" s="210"/>
    </row>
    <row r="458" spans="2:7" x14ac:dyDescent="0.2">
      <c r="B458" s="265">
        <v>39887</v>
      </c>
      <c r="C458" s="184">
        <v>4.5084159999999998E-2</v>
      </c>
      <c r="D458" s="184">
        <v>4.5084159999999998E-2</v>
      </c>
      <c r="E458" s="188">
        <f t="shared" si="6"/>
        <v>-3.099224313677718</v>
      </c>
      <c r="F458" s="361"/>
      <c r="G458" s="210"/>
    </row>
    <row r="459" spans="2:7" x14ac:dyDescent="0.2">
      <c r="B459" s="265">
        <v>39888</v>
      </c>
      <c r="C459" s="184">
        <v>3.0958286000000002E-2</v>
      </c>
      <c r="D459" s="184">
        <v>3.0958286000000002E-2</v>
      </c>
      <c r="E459" s="188">
        <f t="shared" si="6"/>
        <v>-3.4751145935502352</v>
      </c>
      <c r="F459" s="361"/>
      <c r="G459" s="210"/>
    </row>
    <row r="460" spans="2:7" x14ac:dyDescent="0.2">
      <c r="B460" s="265">
        <v>39889</v>
      </c>
      <c r="C460" s="184">
        <v>5.5704050999999997E-2</v>
      </c>
      <c r="D460" s="184">
        <v>5.5704050999999997E-2</v>
      </c>
      <c r="E460" s="188">
        <f t="shared" si="6"/>
        <v>-2.8877024057886698</v>
      </c>
      <c r="F460" s="361"/>
      <c r="G460" s="210"/>
    </row>
    <row r="461" spans="2:7" x14ac:dyDescent="0.2">
      <c r="B461" s="265">
        <v>39890</v>
      </c>
      <c r="C461" s="184">
        <v>2.3623161E-2</v>
      </c>
      <c r="D461" s="184">
        <v>2.3623161E-2</v>
      </c>
      <c r="E461" s="188">
        <f t="shared" si="6"/>
        <v>-3.7455276499019607</v>
      </c>
      <c r="F461" s="361"/>
      <c r="G461" s="210"/>
    </row>
    <row r="462" spans="2:7" x14ac:dyDescent="0.2">
      <c r="B462" s="265">
        <v>39891</v>
      </c>
      <c r="C462" s="184">
        <v>3.9322642999999997E-2</v>
      </c>
      <c r="D462" s="184">
        <v>3.9322642999999997E-2</v>
      </c>
      <c r="E462" s="188">
        <f t="shared" si="6"/>
        <v>-3.2359547682612644</v>
      </c>
      <c r="F462" s="361"/>
      <c r="G462" s="210"/>
    </row>
    <row r="463" spans="2:7" x14ac:dyDescent="0.2">
      <c r="B463" s="265">
        <v>39892</v>
      </c>
      <c r="C463" s="184">
        <v>1.5654849999999999E-3</v>
      </c>
      <c r="D463" s="184">
        <v>1.5654849999999999E-3</v>
      </c>
      <c r="E463" s="188">
        <f t="shared" si="6"/>
        <v>-6.4595595988470391</v>
      </c>
      <c r="F463" s="361"/>
      <c r="G463" s="210"/>
    </row>
    <row r="464" spans="2:7" x14ac:dyDescent="0.2">
      <c r="B464" s="265">
        <v>39893</v>
      </c>
      <c r="C464" s="184">
        <v>0.340422801</v>
      </c>
      <c r="D464" s="184">
        <v>0.340422801</v>
      </c>
      <c r="E464" s="188">
        <f t="shared" si="6"/>
        <v>-1.0775669015649543</v>
      </c>
      <c r="F464" s="361"/>
      <c r="G464" s="210"/>
    </row>
    <row r="465" spans="2:7" x14ac:dyDescent="0.2">
      <c r="B465" s="265">
        <v>39894</v>
      </c>
      <c r="C465" s="184">
        <v>2.0249550000000002E-3</v>
      </c>
      <c r="D465" s="184">
        <v>2.0249550000000002E-3</v>
      </c>
      <c r="E465" s="188">
        <f t="shared" si="6"/>
        <v>-6.2022078008927739</v>
      </c>
      <c r="F465" s="361"/>
      <c r="G465" s="210"/>
    </row>
    <row r="466" spans="2:7" x14ac:dyDescent="0.2">
      <c r="B466" s="265">
        <v>39895</v>
      </c>
      <c r="C466" s="184">
        <v>4.7916800000000004E-3</v>
      </c>
      <c r="D466" s="184">
        <v>4.7916800000000004E-3</v>
      </c>
      <c r="E466" s="188">
        <f t="shared" si="6"/>
        <v>-5.3408741983620081</v>
      </c>
      <c r="F466" s="361"/>
      <c r="G466" s="210"/>
    </row>
    <row r="467" spans="2:7" x14ac:dyDescent="0.2">
      <c r="B467" s="265">
        <v>39896</v>
      </c>
      <c r="C467" s="184">
        <v>0.51798813700000002</v>
      </c>
      <c r="D467" s="184">
        <v>0.51798813700000002</v>
      </c>
      <c r="E467" s="188">
        <f t="shared" si="6"/>
        <v>-0.65780293852929983</v>
      </c>
      <c r="F467" s="361"/>
      <c r="G467" s="210"/>
    </row>
    <row r="468" spans="2:7" x14ac:dyDescent="0.2">
      <c r="B468" s="265">
        <v>39897</v>
      </c>
      <c r="C468" s="184">
        <v>3.1565174000000001E-2</v>
      </c>
      <c r="D468" s="184">
        <v>3.1565174000000001E-2</v>
      </c>
      <c r="E468" s="188">
        <f t="shared" ref="E468:E531" si="7">IF(C468=0,"",LN(C468))</f>
        <v>-3.4557008547430828</v>
      </c>
      <c r="F468" s="361"/>
      <c r="G468" s="210"/>
    </row>
    <row r="469" spans="2:7" x14ac:dyDescent="0.2">
      <c r="B469" s="265">
        <v>39898</v>
      </c>
      <c r="C469" s="184">
        <v>1.4536230000000001E-2</v>
      </c>
      <c r="D469" s="184">
        <v>1.4536230000000001E-2</v>
      </c>
      <c r="E469" s="188">
        <f t="shared" si="7"/>
        <v>-4.2311111252286357</v>
      </c>
      <c r="F469" s="361"/>
      <c r="G469" s="210"/>
    </row>
    <row r="470" spans="2:7" x14ac:dyDescent="0.2">
      <c r="B470" s="265">
        <v>39899</v>
      </c>
      <c r="C470" s="184">
        <v>1.4065484E-2</v>
      </c>
      <c r="D470" s="184">
        <v>1.4065484E-2</v>
      </c>
      <c r="E470" s="188">
        <f t="shared" si="7"/>
        <v>-4.2640314259722354</v>
      </c>
      <c r="F470" s="361"/>
      <c r="G470" s="210"/>
    </row>
    <row r="471" spans="2:7" x14ac:dyDescent="0.2">
      <c r="B471" s="265">
        <v>39900</v>
      </c>
      <c r="C471" s="184">
        <v>3.7208788E-2</v>
      </c>
      <c r="D471" s="184">
        <v>3.7208788E-2</v>
      </c>
      <c r="E471" s="188">
        <f t="shared" si="7"/>
        <v>-3.2912103090433584</v>
      </c>
      <c r="F471" s="361"/>
      <c r="G471" s="210"/>
    </row>
    <row r="472" spans="2:7" x14ac:dyDescent="0.2">
      <c r="B472" s="265">
        <v>39901</v>
      </c>
      <c r="C472" s="184">
        <v>2.6317319999999999E-3</v>
      </c>
      <c r="D472" s="184">
        <v>2.6317319999999999E-3</v>
      </c>
      <c r="E472" s="188">
        <f t="shared" si="7"/>
        <v>-5.9401130944116591</v>
      </c>
      <c r="F472" s="361"/>
      <c r="G472" s="210"/>
    </row>
    <row r="473" spans="2:7" x14ac:dyDescent="0.2">
      <c r="B473" s="265">
        <v>39902</v>
      </c>
      <c r="C473" s="184">
        <v>1.4522689E-2</v>
      </c>
      <c r="D473" s="184">
        <v>1.4522689E-2</v>
      </c>
      <c r="E473" s="188">
        <f t="shared" si="7"/>
        <v>-4.2320430938940978</v>
      </c>
      <c r="F473" s="361"/>
      <c r="G473" s="210"/>
    </row>
    <row r="474" spans="2:7" x14ac:dyDescent="0.2">
      <c r="B474" s="265">
        <v>39903</v>
      </c>
      <c r="C474" s="184">
        <v>9.6789140000000003E-3</v>
      </c>
      <c r="D474" s="184">
        <v>9.6789140000000003E-3</v>
      </c>
      <c r="E474" s="188">
        <f t="shared" si="7"/>
        <v>-4.6378055740700743</v>
      </c>
      <c r="F474" s="361"/>
      <c r="G474" s="210"/>
    </row>
    <row r="475" spans="2:7" x14ac:dyDescent="0.2">
      <c r="B475" s="265">
        <v>39904</v>
      </c>
      <c r="C475" s="184">
        <v>0.18658565099999999</v>
      </c>
      <c r="D475" s="184">
        <v>0.18658565099999999</v>
      </c>
      <c r="E475" s="188">
        <f t="shared" si="7"/>
        <v>-1.6788648906317369</v>
      </c>
      <c r="F475" s="361"/>
      <c r="G475" s="210"/>
    </row>
    <row r="476" spans="2:7" x14ac:dyDescent="0.2">
      <c r="B476" s="265">
        <v>39905</v>
      </c>
      <c r="C476" s="184">
        <v>1.2653227E-2</v>
      </c>
      <c r="D476" s="184">
        <v>1.2653227E-2</v>
      </c>
      <c r="E476" s="188">
        <f t="shared" si="7"/>
        <v>-4.3698429975265487</v>
      </c>
      <c r="F476" s="361"/>
      <c r="G476" s="210"/>
    </row>
    <row r="477" spans="2:7" x14ac:dyDescent="0.2">
      <c r="B477" s="265">
        <v>39906</v>
      </c>
      <c r="C477" s="184">
        <v>2.3753527139999999</v>
      </c>
      <c r="D477" s="184">
        <v>2.3753527139999999</v>
      </c>
      <c r="E477" s="188">
        <f t="shared" si="7"/>
        <v>0.86514593761780889</v>
      </c>
      <c r="F477" s="361"/>
      <c r="G477" s="210"/>
    </row>
    <row r="478" spans="2:7" x14ac:dyDescent="0.2">
      <c r="B478" s="265">
        <v>39907</v>
      </c>
      <c r="C478" s="184">
        <v>0.12068715000000001</v>
      </c>
      <c r="D478" s="184">
        <v>0.12068715000000001</v>
      </c>
      <c r="E478" s="188">
        <f t="shared" si="7"/>
        <v>-2.1145536188493956</v>
      </c>
      <c r="F478" s="361"/>
      <c r="G478" s="210"/>
    </row>
    <row r="479" spans="2:7" x14ac:dyDescent="0.2">
      <c r="B479" s="265">
        <v>39908</v>
      </c>
      <c r="C479" s="184">
        <v>1.3039939999999999E-3</v>
      </c>
      <c r="D479" s="184">
        <v>1.3039939999999999E-3</v>
      </c>
      <c r="E479" s="188">
        <f t="shared" si="7"/>
        <v>-6.6423234167152554</v>
      </c>
      <c r="F479" s="361"/>
      <c r="G479" s="210"/>
    </row>
    <row r="480" spans="2:7" x14ac:dyDescent="0.2">
      <c r="B480" s="265">
        <v>39909</v>
      </c>
      <c r="C480" s="184">
        <v>2.1220803999999999E-2</v>
      </c>
      <c r="D480" s="184">
        <v>2.1220803999999999E-2</v>
      </c>
      <c r="E480" s="188">
        <f t="shared" si="7"/>
        <v>-3.8527732577298961</v>
      </c>
      <c r="F480" s="361"/>
      <c r="G480" s="210"/>
    </row>
    <row r="481" spans="2:7" x14ac:dyDescent="0.2">
      <c r="B481" s="265">
        <v>39910</v>
      </c>
      <c r="C481" s="184">
        <v>7.7287330000000001E-2</v>
      </c>
      <c r="D481" s="184">
        <v>7.7287330000000001E-2</v>
      </c>
      <c r="E481" s="188">
        <f t="shared" si="7"/>
        <v>-2.5602252436793611</v>
      </c>
      <c r="F481" s="361"/>
      <c r="G481" s="210"/>
    </row>
    <row r="482" spans="2:7" x14ac:dyDescent="0.2">
      <c r="B482" s="265">
        <v>39911</v>
      </c>
      <c r="C482" s="184">
        <v>3.4906744000000003E-2</v>
      </c>
      <c r="D482" s="184">
        <v>3.4906744000000003E-2</v>
      </c>
      <c r="E482" s="188">
        <f t="shared" si="7"/>
        <v>-3.3550752306194291</v>
      </c>
      <c r="F482" s="361"/>
      <c r="G482" s="210"/>
    </row>
    <row r="483" spans="2:7" x14ac:dyDescent="0.2">
      <c r="B483" s="265">
        <v>39912</v>
      </c>
      <c r="C483" s="184">
        <v>9.8226673E-2</v>
      </c>
      <c r="D483" s="184">
        <v>9.8226673E-2</v>
      </c>
      <c r="E483" s="188">
        <f t="shared" si="7"/>
        <v>-2.3204774813589153</v>
      </c>
      <c r="F483" s="361"/>
      <c r="G483" s="210"/>
    </row>
    <row r="484" spans="2:7" x14ac:dyDescent="0.2">
      <c r="B484" s="265">
        <v>39913</v>
      </c>
      <c r="C484" s="184">
        <v>0.32837904800000001</v>
      </c>
      <c r="D484" s="184">
        <v>0.32837904800000001</v>
      </c>
      <c r="E484" s="188">
        <f t="shared" si="7"/>
        <v>-1.1135867036827913</v>
      </c>
      <c r="F484" s="361"/>
      <c r="G484" s="210"/>
    </row>
    <row r="485" spans="2:7" x14ac:dyDescent="0.2">
      <c r="B485" s="265">
        <v>39914</v>
      </c>
      <c r="C485" s="184">
        <v>1.0826430000000001E-3</v>
      </c>
      <c r="D485" s="184">
        <v>1.0826430000000001E-3</v>
      </c>
      <c r="E485" s="188">
        <f t="shared" si="7"/>
        <v>-6.8283500051956514</v>
      </c>
      <c r="F485" s="361"/>
      <c r="G485" s="210"/>
    </row>
    <row r="486" spans="2:7" x14ac:dyDescent="0.2">
      <c r="B486" s="265">
        <v>39915</v>
      </c>
      <c r="C486" s="184">
        <v>0.37514850900000002</v>
      </c>
      <c r="D486" s="184">
        <v>0.37514850900000002</v>
      </c>
      <c r="E486" s="188">
        <f t="shared" si="7"/>
        <v>-0.98043330740853318</v>
      </c>
      <c r="F486" s="361"/>
      <c r="G486" s="210"/>
    </row>
    <row r="487" spans="2:7" x14ac:dyDescent="0.2">
      <c r="B487" s="265">
        <v>39916</v>
      </c>
      <c r="C487" s="184">
        <v>0.13382507199999999</v>
      </c>
      <c r="D487" s="184">
        <v>0.13382507199999999</v>
      </c>
      <c r="E487" s="188">
        <f t="shared" si="7"/>
        <v>-2.0112217646867712</v>
      </c>
      <c r="F487" s="361"/>
      <c r="G487" s="210"/>
    </row>
    <row r="488" spans="2:7" x14ac:dyDescent="0.2">
      <c r="B488" s="265">
        <v>39917</v>
      </c>
      <c r="C488" s="184">
        <v>3.7246530000000001E-3</v>
      </c>
      <c r="D488" s="184">
        <v>3.7246530000000001E-3</v>
      </c>
      <c r="E488" s="188">
        <f t="shared" si="7"/>
        <v>-5.5927815858521672</v>
      </c>
      <c r="F488" s="361"/>
      <c r="G488" s="210"/>
    </row>
    <row r="489" spans="2:7" x14ac:dyDescent="0.2">
      <c r="B489" s="265">
        <v>39918</v>
      </c>
      <c r="C489" s="184">
        <v>1.8225932279999999</v>
      </c>
      <c r="D489" s="184">
        <v>1.8225932279999999</v>
      </c>
      <c r="E489" s="188">
        <f t="shared" si="7"/>
        <v>0.6002603375018245</v>
      </c>
      <c r="F489" s="361"/>
      <c r="G489" s="210"/>
    </row>
    <row r="490" spans="2:7" x14ac:dyDescent="0.2">
      <c r="B490" s="265">
        <v>39919</v>
      </c>
      <c r="C490" s="184">
        <v>2.5525078E-2</v>
      </c>
      <c r="D490" s="184">
        <v>2.5525078E-2</v>
      </c>
      <c r="E490" s="188">
        <f t="shared" si="7"/>
        <v>-3.6680938591084566</v>
      </c>
      <c r="F490" s="361"/>
      <c r="G490" s="210"/>
    </row>
    <row r="491" spans="2:7" x14ac:dyDescent="0.2">
      <c r="B491" s="265">
        <v>39920</v>
      </c>
      <c r="C491" s="184">
        <v>1.1275171E-2</v>
      </c>
      <c r="D491" s="184">
        <v>1.1275171E-2</v>
      </c>
      <c r="E491" s="188">
        <f t="shared" si="7"/>
        <v>-4.4851522274112847</v>
      </c>
      <c r="F491" s="361"/>
      <c r="G491" s="210"/>
    </row>
    <row r="492" spans="2:7" x14ac:dyDescent="0.2">
      <c r="B492" s="265">
        <v>39921</v>
      </c>
      <c r="C492" s="184">
        <v>1.4642951E-2</v>
      </c>
      <c r="D492" s="184">
        <v>1.4642951E-2</v>
      </c>
      <c r="E492" s="188">
        <f t="shared" si="7"/>
        <v>-4.2237962197234324</v>
      </c>
      <c r="F492" s="361"/>
      <c r="G492" s="210"/>
    </row>
    <row r="493" spans="2:7" x14ac:dyDescent="0.2">
      <c r="B493" s="265">
        <v>39922</v>
      </c>
      <c r="C493" s="184">
        <v>5.6176949999999998E-3</v>
      </c>
      <c r="D493" s="184">
        <v>5.6176949999999998E-3</v>
      </c>
      <c r="E493" s="188">
        <f t="shared" si="7"/>
        <v>-5.1818338415566698</v>
      </c>
      <c r="F493" s="361"/>
      <c r="G493" s="210"/>
    </row>
    <row r="494" spans="2:7" x14ac:dyDescent="0.2">
      <c r="B494" s="265">
        <v>39923</v>
      </c>
      <c r="C494" s="184">
        <v>1.1960643999999999E-2</v>
      </c>
      <c r="D494" s="184">
        <v>1.1960643999999999E-2</v>
      </c>
      <c r="E494" s="188">
        <f t="shared" si="7"/>
        <v>-4.426133685755457</v>
      </c>
      <c r="F494" s="361"/>
      <c r="G494" s="210"/>
    </row>
    <row r="495" spans="2:7" x14ac:dyDescent="0.2">
      <c r="B495" s="265">
        <v>39924</v>
      </c>
      <c r="C495" s="184">
        <v>9.6152386000000006E-2</v>
      </c>
      <c r="D495" s="184">
        <v>9.6152386000000006E-2</v>
      </c>
      <c r="E495" s="188">
        <f t="shared" si="7"/>
        <v>-2.3418209918626292</v>
      </c>
      <c r="F495" s="361"/>
      <c r="G495" s="210"/>
    </row>
    <row r="496" spans="2:7" x14ac:dyDescent="0.2">
      <c r="B496" s="265">
        <v>39925</v>
      </c>
      <c r="C496" s="184">
        <v>4.4124469999999999E-3</v>
      </c>
      <c r="D496" s="184">
        <v>4.4124469999999999E-3</v>
      </c>
      <c r="E496" s="188">
        <f t="shared" si="7"/>
        <v>-5.4233258681263035</v>
      </c>
      <c r="F496" s="361"/>
      <c r="G496" s="210"/>
    </row>
    <row r="497" spans="2:7" x14ac:dyDescent="0.2">
      <c r="B497" s="265">
        <v>39926</v>
      </c>
      <c r="C497" s="184">
        <v>0.11377847200000001</v>
      </c>
      <c r="D497" s="184">
        <v>6.2397286000000003E-2</v>
      </c>
      <c r="E497" s="188">
        <f t="shared" si="7"/>
        <v>-2.1735019491750176</v>
      </c>
      <c r="F497" s="361"/>
      <c r="G497" s="210"/>
    </row>
    <row r="498" spans="2:7" x14ac:dyDescent="0.2">
      <c r="B498" s="265">
        <v>39927</v>
      </c>
      <c r="C498" s="184">
        <v>1.103095946</v>
      </c>
      <c r="D498" s="184">
        <v>1.103095946</v>
      </c>
      <c r="E498" s="188">
        <f t="shared" si="7"/>
        <v>9.8120722888993192E-2</v>
      </c>
      <c r="F498" s="361"/>
      <c r="G498" s="210"/>
    </row>
    <row r="499" spans="2:7" x14ac:dyDescent="0.2">
      <c r="B499" s="265">
        <v>39928</v>
      </c>
      <c r="C499" s="184">
        <v>0.124047806</v>
      </c>
      <c r="D499" s="184">
        <v>0.124047806</v>
      </c>
      <c r="E499" s="188">
        <f t="shared" si="7"/>
        <v>-2.087088255417501</v>
      </c>
      <c r="F499" s="361"/>
      <c r="G499" s="210"/>
    </row>
    <row r="500" spans="2:7" x14ac:dyDescent="0.2">
      <c r="B500" s="265">
        <v>39929</v>
      </c>
      <c r="C500" s="184">
        <v>3.836554054</v>
      </c>
      <c r="D500" s="184">
        <v>3.836554054</v>
      </c>
      <c r="E500" s="188">
        <f t="shared" si="7"/>
        <v>1.3445745819407333</v>
      </c>
      <c r="F500" s="361"/>
      <c r="G500" s="210"/>
    </row>
    <row r="501" spans="2:7" x14ac:dyDescent="0.2">
      <c r="B501" s="265">
        <v>39930</v>
      </c>
      <c r="C501" s="184">
        <v>0.123139332</v>
      </c>
      <c r="D501" s="184">
        <v>0.123139332</v>
      </c>
      <c r="E501" s="188">
        <f t="shared" si="7"/>
        <v>-2.0944387842336178</v>
      </c>
      <c r="F501" s="361"/>
      <c r="G501" s="210"/>
    </row>
    <row r="502" spans="2:7" x14ac:dyDescent="0.2">
      <c r="B502" s="265">
        <v>39931</v>
      </c>
      <c r="C502" s="184">
        <v>4.2826376999999999E-2</v>
      </c>
      <c r="D502" s="184">
        <v>4.2826376999999999E-2</v>
      </c>
      <c r="E502" s="188">
        <f t="shared" si="7"/>
        <v>-3.1506010811732992</v>
      </c>
      <c r="F502" s="361"/>
      <c r="G502" s="210"/>
    </row>
    <row r="503" spans="2:7" x14ac:dyDescent="0.2">
      <c r="B503" s="265">
        <v>39932</v>
      </c>
      <c r="C503" s="184">
        <v>4.20542E-2</v>
      </c>
      <c r="D503" s="184">
        <v>4.20542E-2</v>
      </c>
      <c r="E503" s="188">
        <f t="shared" si="7"/>
        <v>-3.1687960164570286</v>
      </c>
      <c r="F503" s="361"/>
      <c r="G503" s="210"/>
    </row>
    <row r="504" spans="2:7" x14ac:dyDescent="0.2">
      <c r="B504" s="265">
        <v>39933</v>
      </c>
      <c r="C504" s="184">
        <v>2.3864557000000002E-2</v>
      </c>
      <c r="D504" s="184">
        <v>2.3864557000000002E-2</v>
      </c>
      <c r="E504" s="188">
        <f t="shared" si="7"/>
        <v>-3.7353608914453624</v>
      </c>
      <c r="F504" s="361"/>
      <c r="G504" s="210"/>
    </row>
    <row r="505" spans="2:7" x14ac:dyDescent="0.2">
      <c r="B505" s="265">
        <v>39934</v>
      </c>
      <c r="C505" s="184">
        <v>2.9130580000000001E-3</v>
      </c>
      <c r="D505" s="184">
        <v>2.9130580000000001E-3</v>
      </c>
      <c r="E505" s="188">
        <f t="shared" si="7"/>
        <v>-5.8385518904581195</v>
      </c>
      <c r="F505" s="361"/>
      <c r="G505" s="210"/>
    </row>
    <row r="506" spans="2:7" x14ac:dyDescent="0.2">
      <c r="B506" s="265">
        <v>39935</v>
      </c>
      <c r="C506" s="184">
        <v>0.58029577499999996</v>
      </c>
      <c r="D506" s="184">
        <v>0.58029577499999996</v>
      </c>
      <c r="E506" s="188">
        <f t="shared" si="7"/>
        <v>-0.54421734852894965</v>
      </c>
      <c r="F506" s="361"/>
      <c r="G506" s="210"/>
    </row>
    <row r="507" spans="2:7" x14ac:dyDescent="0.2">
      <c r="B507" s="265">
        <v>39936</v>
      </c>
      <c r="C507" s="184">
        <v>1.3319849999999999E-3</v>
      </c>
      <c r="D507" s="184">
        <v>1.3319849999999999E-3</v>
      </c>
      <c r="E507" s="188">
        <f t="shared" si="7"/>
        <v>-6.621084968188609</v>
      </c>
      <c r="F507" s="361"/>
      <c r="G507" s="210"/>
    </row>
    <row r="508" spans="2:7" x14ac:dyDescent="0.2">
      <c r="B508" s="265">
        <v>39937</v>
      </c>
      <c r="C508" s="184">
        <v>0.57241449099999997</v>
      </c>
      <c r="D508" s="184">
        <v>0.57241449099999997</v>
      </c>
      <c r="E508" s="188">
        <f t="shared" si="7"/>
        <v>-0.55789191540785232</v>
      </c>
      <c r="F508" s="361"/>
      <c r="G508" s="210"/>
    </row>
    <row r="509" spans="2:7" x14ac:dyDescent="0.2">
      <c r="B509" s="265">
        <v>39938</v>
      </c>
      <c r="C509" s="184">
        <v>8.3436489999999999E-3</v>
      </c>
      <c r="D509" s="184">
        <v>8.3436489999999999E-3</v>
      </c>
      <c r="E509" s="188">
        <f t="shared" si="7"/>
        <v>-4.7862546283237926</v>
      </c>
      <c r="F509" s="361"/>
      <c r="G509" s="210"/>
    </row>
    <row r="510" spans="2:7" x14ac:dyDescent="0.2">
      <c r="B510" s="265">
        <v>39939</v>
      </c>
      <c r="C510" s="184">
        <v>7.9400990000000008E-3</v>
      </c>
      <c r="D510" s="184">
        <v>7.9400990000000008E-3</v>
      </c>
      <c r="E510" s="188">
        <f t="shared" si="7"/>
        <v>-4.8358295352869698</v>
      </c>
      <c r="F510" s="361"/>
      <c r="G510" s="210"/>
    </row>
    <row r="511" spans="2:7" x14ac:dyDescent="0.2">
      <c r="B511" s="265">
        <v>39940</v>
      </c>
      <c r="C511" s="184">
        <v>1.2597231E-2</v>
      </c>
      <c r="D511" s="184">
        <v>1.2597231E-2</v>
      </c>
      <c r="E511" s="188">
        <f t="shared" si="7"/>
        <v>-4.3742782510806526</v>
      </c>
      <c r="F511" s="361"/>
      <c r="G511" s="210"/>
    </row>
    <row r="512" spans="2:7" x14ac:dyDescent="0.2">
      <c r="B512" s="265">
        <v>39941</v>
      </c>
      <c r="C512" s="184">
        <v>0.42957177600000002</v>
      </c>
      <c r="D512" s="184">
        <v>0.42957177600000002</v>
      </c>
      <c r="E512" s="188">
        <f t="shared" si="7"/>
        <v>-0.84496643626973389</v>
      </c>
      <c r="F512" s="361"/>
      <c r="G512" s="210"/>
    </row>
    <row r="513" spans="2:7" x14ac:dyDescent="0.2">
      <c r="B513" s="265">
        <v>39942</v>
      </c>
      <c r="C513" s="184">
        <v>6.7676519999999999E-3</v>
      </c>
      <c r="D513" s="184">
        <v>6.7676519999999999E-3</v>
      </c>
      <c r="E513" s="188">
        <f t="shared" si="7"/>
        <v>-4.9956010764399048</v>
      </c>
      <c r="F513" s="361"/>
      <c r="G513" s="210"/>
    </row>
    <row r="514" spans="2:7" x14ac:dyDescent="0.2">
      <c r="B514" s="265">
        <v>39943</v>
      </c>
      <c r="C514" s="184">
        <v>0.13744231700000001</v>
      </c>
      <c r="D514" s="184">
        <v>0.13744231700000001</v>
      </c>
      <c r="E514" s="188">
        <f t="shared" si="7"/>
        <v>-1.9845509626228659</v>
      </c>
      <c r="F514" s="361"/>
      <c r="G514" s="210"/>
    </row>
    <row r="515" spans="2:7" x14ac:dyDescent="0.2">
      <c r="B515" s="265">
        <v>39944</v>
      </c>
      <c r="C515" s="184">
        <v>2.1108419E-2</v>
      </c>
      <c r="D515" s="184">
        <v>2.1108419E-2</v>
      </c>
      <c r="E515" s="188">
        <f t="shared" si="7"/>
        <v>-3.8580833133420027</v>
      </c>
      <c r="F515" s="361"/>
      <c r="G515" s="210"/>
    </row>
    <row r="516" spans="2:7" x14ac:dyDescent="0.2">
      <c r="B516" s="265">
        <v>39945</v>
      </c>
      <c r="C516" s="184">
        <v>2.5712959000000001E-2</v>
      </c>
      <c r="D516" s="184">
        <v>2.5712959000000001E-2</v>
      </c>
      <c r="E516" s="188">
        <f t="shared" si="7"/>
        <v>-3.6607601729227235</v>
      </c>
      <c r="F516" s="361"/>
      <c r="G516" s="210"/>
    </row>
    <row r="517" spans="2:7" x14ac:dyDescent="0.2">
      <c r="B517" s="265">
        <v>39946</v>
      </c>
      <c r="C517" s="184">
        <v>0.20176796</v>
      </c>
      <c r="D517" s="184">
        <v>0.20176796</v>
      </c>
      <c r="E517" s="188">
        <f t="shared" si="7"/>
        <v>-1.6006369547285435</v>
      </c>
      <c r="F517" s="361"/>
      <c r="G517" s="210"/>
    </row>
    <row r="518" spans="2:7" x14ac:dyDescent="0.2">
      <c r="B518" s="265">
        <v>39947</v>
      </c>
      <c r="C518" s="184">
        <v>0.156135892</v>
      </c>
      <c r="D518" s="184">
        <v>0.156135892</v>
      </c>
      <c r="E518" s="188">
        <f t="shared" si="7"/>
        <v>-1.8570285483581432</v>
      </c>
      <c r="F518" s="361"/>
      <c r="G518" s="210"/>
    </row>
    <row r="519" spans="2:7" x14ac:dyDescent="0.2">
      <c r="B519" s="265">
        <v>39948</v>
      </c>
      <c r="C519" s="184">
        <v>0.25607180800000001</v>
      </c>
      <c r="D519" s="184">
        <v>0.25607180800000001</v>
      </c>
      <c r="E519" s="188">
        <f t="shared" si="7"/>
        <v>-1.3622973738353445</v>
      </c>
      <c r="F519" s="361"/>
      <c r="G519" s="210"/>
    </row>
    <row r="520" spans="2:7" x14ac:dyDescent="0.2">
      <c r="B520" s="265">
        <v>39949</v>
      </c>
      <c r="C520" s="184">
        <v>0.43803223499999999</v>
      </c>
      <c r="D520" s="184">
        <v>0.43803223499999999</v>
      </c>
      <c r="E520" s="188">
        <f t="shared" si="7"/>
        <v>-0.82546277542332469</v>
      </c>
      <c r="F520" s="361"/>
      <c r="G520" s="210"/>
    </row>
    <row r="521" spans="2:7" x14ac:dyDescent="0.2">
      <c r="B521" s="265">
        <v>39950</v>
      </c>
      <c r="C521" s="184">
        <v>9.9160649999999999E-3</v>
      </c>
      <c r="D521" s="184">
        <v>9.9160649999999999E-3</v>
      </c>
      <c r="E521" s="188">
        <f t="shared" si="7"/>
        <v>-4.6135991097681517</v>
      </c>
      <c r="F521" s="361"/>
      <c r="G521" s="210"/>
    </row>
    <row r="522" spans="2:7" x14ac:dyDescent="0.2">
      <c r="B522" s="265">
        <v>39951</v>
      </c>
      <c r="C522" s="184">
        <v>1.3882199999999999E-3</v>
      </c>
      <c r="D522" s="184">
        <v>1.3882199999999999E-3</v>
      </c>
      <c r="E522" s="188">
        <f t="shared" si="7"/>
        <v>-6.5797329280166288</v>
      </c>
      <c r="F522" s="361"/>
      <c r="G522" s="210"/>
    </row>
    <row r="523" spans="2:7" x14ac:dyDescent="0.2">
      <c r="B523" s="265">
        <v>39952</v>
      </c>
      <c r="C523" s="184">
        <v>2.5972769999999998E-3</v>
      </c>
      <c r="D523" s="184">
        <v>2.5972769999999998E-3</v>
      </c>
      <c r="E523" s="188">
        <f t="shared" si="7"/>
        <v>-5.9532916904569246</v>
      </c>
      <c r="F523" s="361"/>
      <c r="G523" s="210"/>
    </row>
    <row r="524" spans="2:7" x14ac:dyDescent="0.2">
      <c r="B524" s="265">
        <v>39953</v>
      </c>
      <c r="C524" s="184">
        <v>1.016727E-3</v>
      </c>
      <c r="D524" s="184">
        <v>1.016727E-3</v>
      </c>
      <c r="E524" s="188">
        <f t="shared" si="7"/>
        <v>-6.8911666345294327</v>
      </c>
      <c r="F524" s="361"/>
      <c r="G524" s="210"/>
    </row>
    <row r="525" spans="2:7" x14ac:dyDescent="0.2">
      <c r="B525" s="265">
        <v>39954</v>
      </c>
      <c r="C525" s="184">
        <v>1.0313958E-2</v>
      </c>
      <c r="D525" s="184">
        <v>1.0313958E-2</v>
      </c>
      <c r="E525" s="188">
        <f t="shared" si="7"/>
        <v>-4.5742571554966229</v>
      </c>
      <c r="F525" s="361"/>
      <c r="G525" s="210"/>
    </row>
    <row r="526" spans="2:7" x14ac:dyDescent="0.2">
      <c r="B526" s="265">
        <v>39955</v>
      </c>
      <c r="C526" s="184">
        <v>3.3013723000000002E-2</v>
      </c>
      <c r="D526" s="184">
        <v>3.3013723000000002E-2</v>
      </c>
      <c r="E526" s="188">
        <f t="shared" si="7"/>
        <v>-3.410831955471826</v>
      </c>
      <c r="F526" s="361"/>
      <c r="G526" s="210"/>
    </row>
    <row r="527" spans="2:7" x14ac:dyDescent="0.2">
      <c r="B527" s="265">
        <v>39956</v>
      </c>
      <c r="C527" s="184">
        <v>9.1583280000000003E-3</v>
      </c>
      <c r="D527" s="184">
        <v>9.1583280000000003E-3</v>
      </c>
      <c r="E527" s="188">
        <f t="shared" si="7"/>
        <v>-4.6930916497083199</v>
      </c>
      <c r="F527" s="361"/>
      <c r="G527" s="210"/>
    </row>
    <row r="528" spans="2:7" x14ac:dyDescent="0.2">
      <c r="B528" s="265">
        <v>39957</v>
      </c>
      <c r="C528" s="184">
        <v>9.3722100000000002E-4</v>
      </c>
      <c r="D528" s="184">
        <v>9.3722100000000002E-4</v>
      </c>
      <c r="E528" s="188">
        <f t="shared" si="7"/>
        <v>-6.9725914444113757</v>
      </c>
      <c r="F528" s="361"/>
      <c r="G528" s="210"/>
    </row>
    <row r="529" spans="2:7" x14ac:dyDescent="0.2">
      <c r="B529" s="265">
        <v>39958</v>
      </c>
      <c r="C529" s="184">
        <v>1.1454024E-2</v>
      </c>
      <c r="D529" s="184">
        <v>1.1454024E-2</v>
      </c>
      <c r="E529" s="188">
        <f t="shared" si="7"/>
        <v>-4.4694141696747938</v>
      </c>
      <c r="F529" s="361"/>
      <c r="G529" s="210"/>
    </row>
    <row r="530" spans="2:7" x14ac:dyDescent="0.2">
      <c r="B530" s="265">
        <v>39959</v>
      </c>
      <c r="C530" s="184">
        <v>0.13002714200000001</v>
      </c>
      <c r="D530" s="184">
        <v>0.13002714200000001</v>
      </c>
      <c r="E530" s="188">
        <f t="shared" si="7"/>
        <v>-2.0400120657036447</v>
      </c>
      <c r="F530" s="361"/>
      <c r="G530" s="210"/>
    </row>
    <row r="531" spans="2:7" x14ac:dyDescent="0.2">
      <c r="B531" s="265">
        <v>39960</v>
      </c>
      <c r="C531" s="184">
        <v>2.0130142E-2</v>
      </c>
      <c r="D531" s="184">
        <v>2.0130142E-2</v>
      </c>
      <c r="E531" s="188">
        <f t="shared" si="7"/>
        <v>-3.9055369852072794</v>
      </c>
      <c r="F531" s="361"/>
      <c r="G531" s="210"/>
    </row>
    <row r="532" spans="2:7" x14ac:dyDescent="0.2">
      <c r="B532" s="265">
        <v>39961</v>
      </c>
      <c r="C532" s="184">
        <v>0.149593106</v>
      </c>
      <c r="D532" s="184">
        <v>0.149593106</v>
      </c>
      <c r="E532" s="188">
        <f t="shared" ref="E532:E595" si="8">IF(C532=0,"",LN(C532))</f>
        <v>-1.8998362973913097</v>
      </c>
      <c r="F532" s="361"/>
      <c r="G532" s="210"/>
    </row>
    <row r="533" spans="2:7" x14ac:dyDescent="0.2">
      <c r="B533" s="265">
        <v>39962</v>
      </c>
      <c r="C533" s="184">
        <v>3.5892974000000001E-2</v>
      </c>
      <c r="D533" s="184">
        <v>3.5892974000000001E-2</v>
      </c>
      <c r="E533" s="188">
        <f t="shared" si="8"/>
        <v>-3.3272137129480717</v>
      </c>
      <c r="F533" s="361"/>
      <c r="G533" s="210"/>
    </row>
    <row r="534" spans="2:7" x14ac:dyDescent="0.2">
      <c r="B534" s="265">
        <v>39963</v>
      </c>
      <c r="C534" s="184">
        <v>0.31441382600000001</v>
      </c>
      <c r="D534" s="184">
        <v>0.31441382600000001</v>
      </c>
      <c r="E534" s="188">
        <f t="shared" si="8"/>
        <v>-1.1570452435670218</v>
      </c>
      <c r="F534" s="361"/>
      <c r="G534" s="210"/>
    </row>
    <row r="535" spans="2:7" x14ac:dyDescent="0.2">
      <c r="B535" s="265">
        <v>39964</v>
      </c>
      <c r="C535" s="184">
        <v>1.2543815999999999E-2</v>
      </c>
      <c r="D535" s="184">
        <v>1.2543815999999999E-2</v>
      </c>
      <c r="E535" s="188">
        <f t="shared" si="8"/>
        <v>-4.3785274838490134</v>
      </c>
      <c r="F535" s="361"/>
      <c r="G535" s="210"/>
    </row>
    <row r="536" spans="2:7" x14ac:dyDescent="0.2">
      <c r="B536" s="265">
        <v>39965</v>
      </c>
      <c r="C536" s="184">
        <v>6.6552410000000001E-3</v>
      </c>
      <c r="D536" s="184">
        <v>6.6552410000000001E-3</v>
      </c>
      <c r="E536" s="188">
        <f t="shared" si="8"/>
        <v>-5.0123506144173469</v>
      </c>
      <c r="F536" s="361"/>
      <c r="G536" s="210"/>
    </row>
    <row r="537" spans="2:7" x14ac:dyDescent="0.2">
      <c r="B537" s="265">
        <v>39966</v>
      </c>
      <c r="C537" s="184">
        <v>3.3802438999999997E-2</v>
      </c>
      <c r="D537" s="184">
        <v>3.3802438999999997E-2</v>
      </c>
      <c r="E537" s="188">
        <f t="shared" si="8"/>
        <v>-3.3872223193332411</v>
      </c>
      <c r="F537" s="361"/>
      <c r="G537" s="210"/>
    </row>
    <row r="538" spans="2:7" x14ac:dyDescent="0.2">
      <c r="B538" s="265">
        <v>39967</v>
      </c>
      <c r="C538" s="184">
        <v>0.105458206</v>
      </c>
      <c r="D538" s="184">
        <v>0.105458206</v>
      </c>
      <c r="E538" s="188">
        <f t="shared" si="8"/>
        <v>-2.2494405562135817</v>
      </c>
      <c r="F538" s="361"/>
      <c r="G538" s="210"/>
    </row>
    <row r="539" spans="2:7" x14ac:dyDescent="0.2">
      <c r="B539" s="265">
        <v>39968</v>
      </c>
      <c r="C539" s="184">
        <v>1.827478E-3</v>
      </c>
      <c r="D539" s="184">
        <v>1.827478E-3</v>
      </c>
      <c r="E539" s="188">
        <f t="shared" si="8"/>
        <v>-6.304818404716495</v>
      </c>
      <c r="F539" s="361"/>
      <c r="G539" s="210"/>
    </row>
    <row r="540" spans="2:7" x14ac:dyDescent="0.2">
      <c r="B540" s="265">
        <v>39969</v>
      </c>
      <c r="C540" s="184">
        <v>1.1522377E-2</v>
      </c>
      <c r="D540" s="184">
        <v>1.1522377E-2</v>
      </c>
      <c r="E540" s="188">
        <f t="shared" si="8"/>
        <v>-4.4634643081933474</v>
      </c>
      <c r="F540" s="361"/>
      <c r="G540" s="210"/>
    </row>
    <row r="541" spans="2:7" x14ac:dyDescent="0.2">
      <c r="B541" s="265">
        <v>39970</v>
      </c>
      <c r="C541" s="184">
        <v>3.7985069000000003E-2</v>
      </c>
      <c r="D541" s="184">
        <v>3.7985069000000003E-2</v>
      </c>
      <c r="E541" s="188">
        <f t="shared" si="8"/>
        <v>-3.2705621175220863</v>
      </c>
      <c r="F541" s="361"/>
      <c r="G541" s="210"/>
    </row>
    <row r="542" spans="2:7" x14ac:dyDescent="0.2">
      <c r="B542" s="265">
        <v>39971</v>
      </c>
      <c r="C542" s="184">
        <v>1.7360629999999999E-3</v>
      </c>
      <c r="D542" s="184">
        <v>1.7360629999999999E-3</v>
      </c>
      <c r="E542" s="188">
        <f t="shared" si="8"/>
        <v>-6.3561353730798755</v>
      </c>
      <c r="F542" s="361"/>
      <c r="G542" s="210"/>
    </row>
    <row r="543" spans="2:7" x14ac:dyDescent="0.2">
      <c r="B543" s="265">
        <v>39972</v>
      </c>
      <c r="C543" s="184">
        <v>9.8398340000000001E-2</v>
      </c>
      <c r="D543" s="184">
        <v>9.8398340000000001E-2</v>
      </c>
      <c r="E543" s="188">
        <f t="shared" si="8"/>
        <v>-2.3187313449849274</v>
      </c>
      <c r="F543" s="361"/>
      <c r="G543" s="210"/>
    </row>
    <row r="544" spans="2:7" x14ac:dyDescent="0.2">
      <c r="B544" s="265">
        <v>39973</v>
      </c>
      <c r="C544" s="184">
        <v>0.53534301299999998</v>
      </c>
      <c r="D544" s="184">
        <v>0.53534301299999998</v>
      </c>
      <c r="E544" s="188">
        <f t="shared" si="8"/>
        <v>-0.62484759173789362</v>
      </c>
      <c r="F544" s="361"/>
      <c r="G544" s="210"/>
    </row>
    <row r="545" spans="2:7" x14ac:dyDescent="0.2">
      <c r="B545" s="265">
        <v>39974</v>
      </c>
      <c r="C545" s="184">
        <v>0.45161140599999999</v>
      </c>
      <c r="D545" s="184">
        <v>0.45161140599999999</v>
      </c>
      <c r="E545" s="188">
        <f t="shared" si="8"/>
        <v>-0.79493319016109754</v>
      </c>
      <c r="F545" s="361"/>
      <c r="G545" s="210"/>
    </row>
    <row r="546" spans="2:7" x14ac:dyDescent="0.2">
      <c r="B546" s="265">
        <v>39975</v>
      </c>
      <c r="C546" s="184">
        <v>1.3144757999999999E-2</v>
      </c>
      <c r="D546" s="184">
        <v>1.3144757999999999E-2</v>
      </c>
      <c r="E546" s="188">
        <f t="shared" si="8"/>
        <v>-4.3317322310116007</v>
      </c>
      <c r="F546" s="361"/>
      <c r="G546" s="210"/>
    </row>
    <row r="547" spans="2:7" x14ac:dyDescent="0.2">
      <c r="B547" s="265">
        <v>39976</v>
      </c>
      <c r="C547" s="184">
        <v>0.34162521299999998</v>
      </c>
      <c r="D547" s="184">
        <v>0.34162521299999998</v>
      </c>
      <c r="E547" s="188">
        <f t="shared" si="8"/>
        <v>-1.0740410112434298</v>
      </c>
      <c r="F547" s="361"/>
      <c r="G547" s="210"/>
    </row>
    <row r="548" spans="2:7" x14ac:dyDescent="0.2">
      <c r="B548" s="265">
        <v>39977</v>
      </c>
      <c r="C548" s="184">
        <v>1.7502474000000001E-2</v>
      </c>
      <c r="D548" s="184">
        <v>1.7502474000000001E-2</v>
      </c>
      <c r="E548" s="188">
        <f t="shared" si="8"/>
        <v>-4.0454130366160959</v>
      </c>
      <c r="F548" s="361"/>
      <c r="G548" s="210"/>
    </row>
    <row r="549" spans="2:7" x14ac:dyDescent="0.2">
      <c r="B549" s="265">
        <v>39978</v>
      </c>
      <c r="C549" s="184">
        <v>6.3728869999999998E-3</v>
      </c>
      <c r="D549" s="184">
        <v>6.3728869999999998E-3</v>
      </c>
      <c r="E549" s="188">
        <f t="shared" si="8"/>
        <v>-5.0557026938600567</v>
      </c>
      <c r="F549" s="361"/>
      <c r="G549" s="210"/>
    </row>
    <row r="550" spans="2:7" x14ac:dyDescent="0.2">
      <c r="B550" s="265">
        <v>39979</v>
      </c>
      <c r="C550" s="184">
        <v>1.7578976999999999E-2</v>
      </c>
      <c r="D550" s="184">
        <v>1.7578976999999999E-2</v>
      </c>
      <c r="E550" s="188">
        <f t="shared" si="8"/>
        <v>-4.041051579544555</v>
      </c>
      <c r="F550" s="361"/>
      <c r="G550" s="210"/>
    </row>
    <row r="551" spans="2:7" x14ac:dyDescent="0.2">
      <c r="B551" s="265">
        <v>39980</v>
      </c>
      <c r="C551" s="184">
        <v>0.10183813</v>
      </c>
      <c r="D551" s="184">
        <v>0.10183813</v>
      </c>
      <c r="E551" s="188">
        <f t="shared" si="8"/>
        <v>-2.284370687038257</v>
      </c>
      <c r="F551" s="361"/>
      <c r="G551" s="210"/>
    </row>
    <row r="552" spans="2:7" x14ac:dyDescent="0.2">
      <c r="B552" s="265">
        <v>39981</v>
      </c>
      <c r="C552" s="184">
        <v>1.5929464000000001E-2</v>
      </c>
      <c r="D552" s="184">
        <v>1.5929464000000001E-2</v>
      </c>
      <c r="E552" s="188">
        <f t="shared" si="8"/>
        <v>-4.139584802832788</v>
      </c>
      <c r="F552" s="361"/>
      <c r="G552" s="210"/>
    </row>
    <row r="553" spans="2:7" x14ac:dyDescent="0.2">
      <c r="B553" s="265">
        <v>39982</v>
      </c>
      <c r="C553" s="184">
        <v>7.0046930000000002E-3</v>
      </c>
      <c r="D553" s="184">
        <v>7.0046930000000002E-3</v>
      </c>
      <c r="E553" s="188">
        <f t="shared" si="8"/>
        <v>-4.9611749259922338</v>
      </c>
      <c r="F553" s="361"/>
      <c r="G553" s="210"/>
    </row>
    <row r="554" spans="2:7" x14ac:dyDescent="0.2">
      <c r="B554" s="265">
        <v>39983</v>
      </c>
      <c r="C554" s="184">
        <v>2.548137E-2</v>
      </c>
      <c r="D554" s="184">
        <v>2.548137E-2</v>
      </c>
      <c r="E554" s="188">
        <f t="shared" si="8"/>
        <v>-3.669807682062693</v>
      </c>
      <c r="F554" s="361"/>
      <c r="G554" s="210"/>
    </row>
    <row r="555" spans="2:7" x14ac:dyDescent="0.2">
      <c r="B555" s="265">
        <v>39984</v>
      </c>
      <c r="C555" s="184">
        <v>5.2322720000000003E-2</v>
      </c>
      <c r="D555" s="184">
        <v>5.2322720000000003E-2</v>
      </c>
      <c r="E555" s="188">
        <f t="shared" si="8"/>
        <v>-2.9503245854169267</v>
      </c>
      <c r="F555" s="361"/>
      <c r="G555" s="210"/>
    </row>
    <row r="556" spans="2:7" x14ac:dyDescent="0.2">
      <c r="B556" s="265">
        <v>39985</v>
      </c>
      <c r="C556" s="184">
        <v>3.1045259999999998E-3</v>
      </c>
      <c r="D556" s="184">
        <v>3.1045259999999998E-3</v>
      </c>
      <c r="E556" s="188">
        <f t="shared" si="8"/>
        <v>-5.7748942322547929</v>
      </c>
      <c r="F556" s="361"/>
      <c r="G556" s="210"/>
    </row>
    <row r="557" spans="2:7" x14ac:dyDescent="0.2">
      <c r="B557" s="265">
        <v>39986</v>
      </c>
      <c r="C557" s="184">
        <v>5.6488179999999999E-3</v>
      </c>
      <c r="D557" s="184">
        <v>5.6488179999999999E-3</v>
      </c>
      <c r="E557" s="188">
        <f t="shared" si="8"/>
        <v>-5.1763089592497238</v>
      </c>
      <c r="F557" s="361"/>
      <c r="G557" s="210"/>
    </row>
    <row r="558" spans="2:7" x14ac:dyDescent="0.2">
      <c r="B558" s="265">
        <v>39987</v>
      </c>
      <c r="C558" s="184">
        <v>3.4956570000000001E-3</v>
      </c>
      <c r="D558" s="184">
        <v>3.4956570000000001E-3</v>
      </c>
      <c r="E558" s="188">
        <f t="shared" si="8"/>
        <v>-5.6562339381303044</v>
      </c>
      <c r="F558" s="361"/>
      <c r="G558" s="210"/>
    </row>
    <row r="559" spans="2:7" x14ac:dyDescent="0.2">
      <c r="B559" s="265">
        <v>39988</v>
      </c>
      <c r="C559" s="184">
        <v>1.6752854000000001E-2</v>
      </c>
      <c r="D559" s="184">
        <v>1.6752854000000001E-2</v>
      </c>
      <c r="E559" s="188">
        <f t="shared" si="8"/>
        <v>-4.0891866471657572</v>
      </c>
      <c r="F559" s="361"/>
      <c r="G559" s="210"/>
    </row>
    <row r="560" spans="2:7" x14ac:dyDescent="0.2">
      <c r="B560" s="265">
        <v>39989</v>
      </c>
      <c r="C560" s="184">
        <v>5.5610306999999998E-2</v>
      </c>
      <c r="D560" s="184">
        <v>5.5610306999999998E-2</v>
      </c>
      <c r="E560" s="188">
        <f t="shared" si="8"/>
        <v>-2.8893867172080809</v>
      </c>
      <c r="F560" s="361"/>
      <c r="G560" s="210"/>
    </row>
    <row r="561" spans="2:7" x14ac:dyDescent="0.2">
      <c r="B561" s="265">
        <v>39990</v>
      </c>
      <c r="C561" s="184">
        <v>0.49753942200000001</v>
      </c>
      <c r="D561" s="184">
        <v>0.49753942200000001</v>
      </c>
      <c r="E561" s="188">
        <f t="shared" si="8"/>
        <v>-0.69808048532182343</v>
      </c>
      <c r="F561" s="361"/>
      <c r="G561" s="210"/>
    </row>
    <row r="562" spans="2:7" x14ac:dyDescent="0.2">
      <c r="B562" s="265">
        <v>39991</v>
      </c>
      <c r="C562" s="184">
        <v>1.5733778E-2</v>
      </c>
      <c r="D562" s="184">
        <v>1.5733778E-2</v>
      </c>
      <c r="E562" s="188">
        <f t="shared" si="8"/>
        <v>-4.1519454127462554</v>
      </c>
      <c r="F562" s="361"/>
      <c r="G562" s="210"/>
    </row>
    <row r="563" spans="2:7" x14ac:dyDescent="0.2">
      <c r="B563" s="265">
        <v>39992</v>
      </c>
      <c r="C563" s="184">
        <v>0.20144436800000001</v>
      </c>
      <c r="D563" s="184">
        <v>0.20144436800000001</v>
      </c>
      <c r="E563" s="188">
        <f t="shared" si="8"/>
        <v>-1.6022420250450997</v>
      </c>
      <c r="F563" s="361"/>
      <c r="G563" s="210"/>
    </row>
    <row r="564" spans="2:7" x14ac:dyDescent="0.2">
      <c r="B564" s="265">
        <v>39993</v>
      </c>
      <c r="C564" s="184">
        <v>7.8349990000000005E-3</v>
      </c>
      <c r="D564" s="184">
        <v>7.8349990000000005E-3</v>
      </c>
      <c r="E564" s="188">
        <f t="shared" si="8"/>
        <v>-4.8491545308065795</v>
      </c>
      <c r="F564" s="361"/>
      <c r="G564" s="210"/>
    </row>
    <row r="565" spans="2:7" x14ac:dyDescent="0.2">
      <c r="B565" s="265">
        <v>39994</v>
      </c>
      <c r="C565" s="184">
        <v>0.37152353399999999</v>
      </c>
      <c r="D565" s="184">
        <v>0.37152353399999999</v>
      </c>
      <c r="E565" s="188">
        <f t="shared" si="8"/>
        <v>-0.99014306824395004</v>
      </c>
      <c r="F565" s="361"/>
      <c r="G565" s="210"/>
    </row>
    <row r="566" spans="2:7" x14ac:dyDescent="0.2">
      <c r="B566" s="265">
        <v>39995</v>
      </c>
      <c r="C566" s="184">
        <v>0.31897628300000003</v>
      </c>
      <c r="D566" s="184">
        <v>0.31897628300000003</v>
      </c>
      <c r="E566" s="188">
        <f t="shared" si="8"/>
        <v>-1.1426385269236217</v>
      </c>
      <c r="F566" s="361"/>
      <c r="G566" s="210"/>
    </row>
    <row r="567" spans="2:7" x14ac:dyDescent="0.2">
      <c r="B567" s="265">
        <v>39996</v>
      </c>
      <c r="C567" s="184">
        <v>0.780889002</v>
      </c>
      <c r="D567" s="184">
        <v>0.32649723400000003</v>
      </c>
      <c r="E567" s="188">
        <f t="shared" si="8"/>
        <v>-0.24732226216220438</v>
      </c>
      <c r="F567" s="361"/>
      <c r="G567" s="210"/>
    </row>
    <row r="568" spans="2:7" x14ac:dyDescent="0.2">
      <c r="B568" s="265">
        <v>39997</v>
      </c>
      <c r="C568" s="184">
        <v>0.172372364</v>
      </c>
      <c r="D568" s="184">
        <v>0.172372364</v>
      </c>
      <c r="E568" s="188">
        <f t="shared" si="8"/>
        <v>-1.7580982352263528</v>
      </c>
      <c r="F568" s="361"/>
      <c r="G568" s="210"/>
    </row>
    <row r="569" spans="2:7" x14ac:dyDescent="0.2">
      <c r="B569" s="265">
        <v>39998</v>
      </c>
      <c r="C569" s="184">
        <v>1.1495863E-2</v>
      </c>
      <c r="D569" s="184">
        <v>1.1495863E-2</v>
      </c>
      <c r="E569" s="188">
        <f t="shared" si="8"/>
        <v>-4.4657680474650112</v>
      </c>
      <c r="F569" s="361"/>
      <c r="G569" s="210"/>
    </row>
    <row r="570" spans="2:7" x14ac:dyDescent="0.2">
      <c r="B570" s="265">
        <v>39999</v>
      </c>
      <c r="C570" s="184">
        <v>8.4055200000000005E-4</v>
      </c>
      <c r="D570" s="184">
        <v>8.4055200000000005E-4</v>
      </c>
      <c r="E570" s="188">
        <f t="shared" si="8"/>
        <v>-7.0814517390935929</v>
      </c>
      <c r="F570" s="361"/>
      <c r="G570" s="210"/>
    </row>
    <row r="571" spans="2:7" x14ac:dyDescent="0.2">
      <c r="B571" s="265">
        <v>40000</v>
      </c>
      <c r="C571" s="184">
        <v>2.0832868000000001E-2</v>
      </c>
      <c r="D571" s="184">
        <v>2.0832868000000001E-2</v>
      </c>
      <c r="E571" s="188">
        <f t="shared" si="8"/>
        <v>-3.871223347157343</v>
      </c>
      <c r="F571" s="361"/>
      <c r="G571" s="210"/>
    </row>
    <row r="572" spans="2:7" x14ac:dyDescent="0.2">
      <c r="B572" s="265">
        <v>40001</v>
      </c>
      <c r="C572" s="184">
        <v>4.7505990000000003E-3</v>
      </c>
      <c r="D572" s="184">
        <v>4.7505990000000003E-3</v>
      </c>
      <c r="E572" s="188">
        <f t="shared" si="8"/>
        <v>-5.3494845636230295</v>
      </c>
      <c r="F572" s="361"/>
      <c r="G572" s="210"/>
    </row>
    <row r="573" spans="2:7" x14ac:dyDescent="0.2">
      <c r="B573" s="265">
        <v>40002</v>
      </c>
      <c r="C573" s="184">
        <v>3.1892628999999999E-2</v>
      </c>
      <c r="D573" s="184">
        <v>3.1892628999999999E-2</v>
      </c>
      <c r="E573" s="188">
        <f t="shared" si="8"/>
        <v>-3.4453803617218814</v>
      </c>
      <c r="F573" s="361"/>
      <c r="G573" s="210"/>
    </row>
    <row r="574" spans="2:7" x14ac:dyDescent="0.2">
      <c r="B574" s="265">
        <v>40003</v>
      </c>
      <c r="C574" s="184">
        <v>1.3654357000000001E-2</v>
      </c>
      <c r="D574" s="184">
        <v>1.3654357000000001E-2</v>
      </c>
      <c r="E574" s="188">
        <f t="shared" si="8"/>
        <v>-4.2936966141435855</v>
      </c>
      <c r="F574" s="361"/>
      <c r="G574" s="210"/>
    </row>
    <row r="575" spans="2:7" x14ac:dyDescent="0.2">
      <c r="B575" s="265">
        <v>40004</v>
      </c>
      <c r="C575" s="184">
        <v>9.5179240000000005E-3</v>
      </c>
      <c r="D575" s="184">
        <v>9.5179240000000005E-3</v>
      </c>
      <c r="E575" s="188">
        <f t="shared" si="8"/>
        <v>-4.6545785211858686</v>
      </c>
      <c r="F575" s="361"/>
      <c r="G575" s="210"/>
    </row>
    <row r="576" spans="2:7" x14ac:dyDescent="0.2">
      <c r="B576" s="265">
        <v>40005</v>
      </c>
      <c r="C576" s="184">
        <v>1.9999539E-2</v>
      </c>
      <c r="D576" s="184">
        <v>1.9999539E-2</v>
      </c>
      <c r="E576" s="188">
        <f t="shared" si="8"/>
        <v>-3.9120460556938013</v>
      </c>
      <c r="F576" s="361"/>
      <c r="G576" s="210"/>
    </row>
    <row r="577" spans="2:7" x14ac:dyDescent="0.2">
      <c r="B577" s="265">
        <v>40006</v>
      </c>
      <c r="C577" s="184">
        <v>0.42578744899999998</v>
      </c>
      <c r="D577" s="184">
        <v>0.42578744899999998</v>
      </c>
      <c r="E577" s="188">
        <f t="shared" si="8"/>
        <v>-0.85381500323713566</v>
      </c>
      <c r="F577" s="361"/>
      <c r="G577" s="210"/>
    </row>
    <row r="578" spans="2:7" x14ac:dyDescent="0.2">
      <c r="B578" s="265">
        <v>40007</v>
      </c>
      <c r="C578" s="184">
        <v>0.29363582300000002</v>
      </c>
      <c r="D578" s="184">
        <v>0.29363582300000002</v>
      </c>
      <c r="E578" s="188">
        <f t="shared" si="8"/>
        <v>-1.2254149767419709</v>
      </c>
      <c r="F578" s="361"/>
      <c r="G578" s="210"/>
    </row>
    <row r="579" spans="2:7" x14ac:dyDescent="0.2">
      <c r="B579" s="265">
        <v>40008</v>
      </c>
      <c r="C579" s="184">
        <v>0.78830273699999998</v>
      </c>
      <c r="D579" s="184">
        <v>0.78830273699999998</v>
      </c>
      <c r="E579" s="188">
        <f t="shared" si="8"/>
        <v>-0.23787307889388642</v>
      </c>
      <c r="F579" s="361"/>
      <c r="G579" s="210"/>
    </row>
    <row r="580" spans="2:7" x14ac:dyDescent="0.2">
      <c r="B580" s="265">
        <v>40009</v>
      </c>
      <c r="C580" s="184">
        <v>9.8835599999999996E-3</v>
      </c>
      <c r="D580" s="184">
        <v>9.8835599999999996E-3</v>
      </c>
      <c r="E580" s="188">
        <f t="shared" si="8"/>
        <v>-4.6168825082367828</v>
      </c>
      <c r="F580" s="361"/>
      <c r="G580" s="210"/>
    </row>
    <row r="581" spans="2:7" x14ac:dyDescent="0.2">
      <c r="B581" s="265">
        <v>40010</v>
      </c>
      <c r="C581" s="184">
        <v>2.8951155999999999E-2</v>
      </c>
      <c r="D581" s="184">
        <v>2.8951155999999999E-2</v>
      </c>
      <c r="E581" s="188">
        <f t="shared" si="8"/>
        <v>-3.5421451448449792</v>
      </c>
      <c r="F581" s="361"/>
      <c r="G581" s="210"/>
    </row>
    <row r="582" spans="2:7" x14ac:dyDescent="0.2">
      <c r="B582" s="265">
        <v>40011</v>
      </c>
      <c r="C582" s="184">
        <v>1.4864308999999999E-2</v>
      </c>
      <c r="D582" s="184">
        <v>1.4864308999999999E-2</v>
      </c>
      <c r="E582" s="188">
        <f t="shared" si="8"/>
        <v>-4.2087923086444929</v>
      </c>
      <c r="F582" s="361"/>
      <c r="G582" s="210"/>
    </row>
    <row r="583" spans="2:7" x14ac:dyDescent="0.2">
      <c r="B583" s="265">
        <v>40012</v>
      </c>
      <c r="C583" s="184">
        <v>1.0672341E-2</v>
      </c>
      <c r="D583" s="184">
        <v>1.0672341E-2</v>
      </c>
      <c r="E583" s="188">
        <f t="shared" si="8"/>
        <v>-4.5400998375457347</v>
      </c>
      <c r="F583" s="361"/>
      <c r="G583" s="210"/>
    </row>
    <row r="584" spans="2:7" x14ac:dyDescent="0.2">
      <c r="B584" s="265">
        <v>40013</v>
      </c>
      <c r="C584" s="184">
        <v>0.20265399000000001</v>
      </c>
      <c r="D584" s="184">
        <v>0.20265399000000001</v>
      </c>
      <c r="E584" s="188">
        <f t="shared" si="8"/>
        <v>-1.5962552369824767</v>
      </c>
      <c r="F584" s="361"/>
      <c r="G584" s="210"/>
    </row>
    <row r="585" spans="2:7" x14ac:dyDescent="0.2">
      <c r="B585" s="265">
        <v>40014</v>
      </c>
      <c r="C585" s="184">
        <v>0.146486427</v>
      </c>
      <c r="D585" s="184">
        <v>0.146486427</v>
      </c>
      <c r="E585" s="188">
        <f t="shared" si="8"/>
        <v>-1.9208225032813129</v>
      </c>
      <c r="F585" s="361"/>
      <c r="G585" s="210"/>
    </row>
    <row r="586" spans="2:7" x14ac:dyDescent="0.2">
      <c r="B586" s="265">
        <v>40015</v>
      </c>
      <c r="C586" s="184">
        <v>2.1494819999999999E-3</v>
      </c>
      <c r="D586" s="184">
        <v>2.1494819999999999E-3</v>
      </c>
      <c r="E586" s="188">
        <f t="shared" si="8"/>
        <v>-6.1425283961034749</v>
      </c>
      <c r="F586" s="361"/>
      <c r="G586" s="210"/>
    </row>
    <row r="587" spans="2:7" x14ac:dyDescent="0.2">
      <c r="B587" s="265">
        <v>40016</v>
      </c>
      <c r="C587" s="184">
        <v>0.421741914</v>
      </c>
      <c r="D587" s="184">
        <v>0.421741914</v>
      </c>
      <c r="E587" s="188">
        <f t="shared" si="8"/>
        <v>-0.8633617302354083</v>
      </c>
      <c r="F587" s="361"/>
      <c r="G587" s="210"/>
    </row>
    <row r="588" spans="2:7" x14ac:dyDescent="0.2">
      <c r="B588" s="265">
        <v>40017</v>
      </c>
      <c r="C588" s="184">
        <v>0.14711080900000001</v>
      </c>
      <c r="D588" s="184">
        <v>0.14711080900000001</v>
      </c>
      <c r="E588" s="188">
        <f t="shared" si="8"/>
        <v>-1.9165691734488892</v>
      </c>
      <c r="F588" s="361"/>
      <c r="G588" s="210"/>
    </row>
    <row r="589" spans="2:7" x14ac:dyDescent="0.2">
      <c r="B589" s="265">
        <v>40018</v>
      </c>
      <c r="C589" s="184">
        <v>3.1625099999999999E-3</v>
      </c>
      <c r="D589" s="184">
        <v>3.1625099999999999E-3</v>
      </c>
      <c r="E589" s="188">
        <f t="shared" si="8"/>
        <v>-5.7563892628781614</v>
      </c>
      <c r="F589" s="361"/>
      <c r="G589" s="210"/>
    </row>
    <row r="590" spans="2:7" x14ac:dyDescent="0.2">
      <c r="B590" s="265">
        <v>40019</v>
      </c>
      <c r="C590" s="184">
        <v>6.6169990000000001E-3</v>
      </c>
      <c r="D590" s="184">
        <v>6.6169990000000001E-3</v>
      </c>
      <c r="E590" s="188">
        <f t="shared" si="8"/>
        <v>-5.0181133350781142</v>
      </c>
      <c r="F590" s="361"/>
      <c r="G590" s="210"/>
    </row>
    <row r="591" spans="2:7" x14ac:dyDescent="0.2">
      <c r="B591" s="265">
        <v>40020</v>
      </c>
      <c r="C591" s="184">
        <v>2.1776310000000002E-3</v>
      </c>
      <c r="D591" s="184">
        <v>2.1776310000000002E-3</v>
      </c>
      <c r="E591" s="188">
        <f t="shared" si="8"/>
        <v>-6.1295176903124133</v>
      </c>
      <c r="F591" s="361"/>
      <c r="G591" s="210"/>
    </row>
    <row r="592" spans="2:7" x14ac:dyDescent="0.2">
      <c r="B592" s="265">
        <v>40021</v>
      </c>
      <c r="C592" s="184">
        <v>1.665239E-3</v>
      </c>
      <c r="D592" s="184">
        <v>1.665239E-3</v>
      </c>
      <c r="E592" s="188">
        <f t="shared" si="8"/>
        <v>-6.3977866223075752</v>
      </c>
      <c r="F592" s="361"/>
      <c r="G592" s="210"/>
    </row>
    <row r="593" spans="2:7" x14ac:dyDescent="0.2">
      <c r="B593" s="265">
        <v>40022</v>
      </c>
      <c r="C593" s="184">
        <v>2.5596813E-2</v>
      </c>
      <c r="D593" s="184">
        <v>2.5596813E-2</v>
      </c>
      <c r="E593" s="188">
        <f t="shared" si="8"/>
        <v>-3.665287427433916</v>
      </c>
      <c r="F593" s="361"/>
      <c r="G593" s="210"/>
    </row>
    <row r="594" spans="2:7" x14ac:dyDescent="0.2">
      <c r="B594" s="265">
        <v>40023</v>
      </c>
      <c r="C594" s="184">
        <v>1.2272788E-2</v>
      </c>
      <c r="D594" s="184">
        <v>1.2272788E-2</v>
      </c>
      <c r="E594" s="188">
        <f t="shared" si="8"/>
        <v>-4.4003708252061724</v>
      </c>
      <c r="F594" s="361"/>
      <c r="G594" s="210"/>
    </row>
    <row r="595" spans="2:7" x14ac:dyDescent="0.2">
      <c r="B595" s="265">
        <v>40024</v>
      </c>
      <c r="C595" s="184">
        <v>4.2122970000000003E-2</v>
      </c>
      <c r="D595" s="184">
        <v>4.2122970000000003E-2</v>
      </c>
      <c r="E595" s="188">
        <f t="shared" si="8"/>
        <v>-3.1671620813817616</v>
      </c>
      <c r="F595" s="361"/>
      <c r="G595" s="210"/>
    </row>
    <row r="596" spans="2:7" x14ac:dyDescent="0.2">
      <c r="B596" s="265">
        <v>40025</v>
      </c>
      <c r="C596" s="184">
        <v>0.197855327</v>
      </c>
      <c r="D596" s="184">
        <v>0.197855327</v>
      </c>
      <c r="E596" s="188">
        <f t="shared" ref="E596:E659" si="9">IF(C596=0,"",LN(C596))</f>
        <v>-1.6202191870754545</v>
      </c>
      <c r="F596" s="361"/>
      <c r="G596" s="210"/>
    </row>
    <row r="597" spans="2:7" x14ac:dyDescent="0.2">
      <c r="B597" s="265">
        <v>40026</v>
      </c>
      <c r="C597" s="184">
        <v>2.8814230000000001E-3</v>
      </c>
      <c r="D597" s="184">
        <v>2.8814230000000001E-3</v>
      </c>
      <c r="E597" s="188">
        <f t="shared" si="9"/>
        <v>-5.8494710096378997</v>
      </c>
      <c r="F597" s="361"/>
      <c r="G597" s="210"/>
    </row>
    <row r="598" spans="2:7" x14ac:dyDescent="0.2">
      <c r="B598" s="265">
        <v>40027</v>
      </c>
      <c r="C598" s="184">
        <v>0.15390891000000001</v>
      </c>
      <c r="D598" s="184">
        <v>0.15390891000000001</v>
      </c>
      <c r="E598" s="188">
        <f t="shared" si="9"/>
        <v>-1.8713943450762969</v>
      </c>
      <c r="F598" s="361"/>
      <c r="G598" s="210"/>
    </row>
    <row r="599" spans="2:7" x14ac:dyDescent="0.2">
      <c r="B599" s="265">
        <v>40028</v>
      </c>
      <c r="C599" s="184">
        <v>0.25367783900000002</v>
      </c>
      <c r="D599" s="184">
        <v>0.25367783900000002</v>
      </c>
      <c r="E599" s="188">
        <f t="shared" si="9"/>
        <v>-1.3716901673944466</v>
      </c>
      <c r="F599" s="361"/>
      <c r="G599" s="210"/>
    </row>
    <row r="600" spans="2:7" x14ac:dyDescent="0.2">
      <c r="B600" s="265">
        <v>40029</v>
      </c>
      <c r="C600" s="184">
        <v>3.6393213000000001E-2</v>
      </c>
      <c r="D600" s="184">
        <v>3.6393213000000001E-2</v>
      </c>
      <c r="E600" s="188">
        <f t="shared" si="9"/>
        <v>-3.3133729777684873</v>
      </c>
      <c r="F600" s="361"/>
      <c r="G600" s="210"/>
    </row>
    <row r="601" spans="2:7" x14ac:dyDescent="0.2">
      <c r="B601" s="265">
        <v>40030</v>
      </c>
      <c r="C601" s="184">
        <v>2.2920759999999998E-2</v>
      </c>
      <c r="D601" s="184">
        <v>2.2920759999999998E-2</v>
      </c>
      <c r="E601" s="188">
        <f t="shared" si="9"/>
        <v>-3.7757122288720759</v>
      </c>
      <c r="F601" s="361"/>
      <c r="G601" s="210"/>
    </row>
    <row r="602" spans="2:7" x14ac:dyDescent="0.2">
      <c r="B602" s="265">
        <v>40031</v>
      </c>
      <c r="C602" s="184">
        <v>0.25535585300000002</v>
      </c>
      <c r="D602" s="184">
        <v>0.25535585300000002</v>
      </c>
      <c r="E602" s="188">
        <f t="shared" si="9"/>
        <v>-1.365097204670856</v>
      </c>
      <c r="F602" s="361"/>
      <c r="G602" s="210"/>
    </row>
    <row r="603" spans="2:7" x14ac:dyDescent="0.2">
      <c r="B603" s="265">
        <v>40032</v>
      </c>
      <c r="C603" s="184">
        <v>4.6591368000000001E-2</v>
      </c>
      <c r="D603" s="184">
        <v>4.6591368000000001E-2</v>
      </c>
      <c r="E603" s="188">
        <f t="shared" si="9"/>
        <v>-3.0663399910603553</v>
      </c>
      <c r="F603" s="361"/>
      <c r="G603" s="210"/>
    </row>
    <row r="604" spans="2:7" x14ac:dyDescent="0.2">
      <c r="B604" s="265">
        <v>40033</v>
      </c>
      <c r="C604" s="184">
        <v>1.5448063999999999E-2</v>
      </c>
      <c r="D604" s="184">
        <v>1.5448063999999999E-2</v>
      </c>
      <c r="E604" s="188">
        <f t="shared" si="9"/>
        <v>-4.1702715909333818</v>
      </c>
      <c r="F604" s="361"/>
      <c r="G604" s="210"/>
    </row>
    <row r="605" spans="2:7" x14ac:dyDescent="0.2">
      <c r="B605" s="265">
        <v>40034</v>
      </c>
      <c r="C605" s="184">
        <v>2.6442101999999999E-2</v>
      </c>
      <c r="D605" s="184">
        <v>2.6442101999999999E-2</v>
      </c>
      <c r="E605" s="188">
        <f t="shared" si="9"/>
        <v>-3.6327977664022395</v>
      </c>
      <c r="F605" s="361"/>
      <c r="G605" s="210"/>
    </row>
    <row r="606" spans="2:7" x14ac:dyDescent="0.2">
      <c r="B606" s="265">
        <v>40035</v>
      </c>
      <c r="C606" s="184">
        <v>7.0118649999999999E-3</v>
      </c>
      <c r="D606" s="184">
        <v>7.0118649999999999E-3</v>
      </c>
      <c r="E606" s="188">
        <f t="shared" si="9"/>
        <v>-4.9601515648181254</v>
      </c>
      <c r="F606" s="361"/>
      <c r="G606" s="210"/>
    </row>
    <row r="607" spans="2:7" x14ac:dyDescent="0.2">
      <c r="B607" s="265">
        <v>40036</v>
      </c>
      <c r="C607" s="184">
        <v>3.7563256000000003E-2</v>
      </c>
      <c r="D607" s="184">
        <v>3.7563256000000003E-2</v>
      </c>
      <c r="E607" s="188">
        <f t="shared" si="9"/>
        <v>-3.2817289404333381</v>
      </c>
      <c r="F607" s="361"/>
      <c r="G607" s="210"/>
    </row>
    <row r="608" spans="2:7" x14ac:dyDescent="0.2">
      <c r="B608" s="265">
        <v>40037</v>
      </c>
      <c r="C608" s="184">
        <v>8.0509939000000003E-2</v>
      </c>
      <c r="D608" s="184">
        <v>8.0509939000000003E-2</v>
      </c>
      <c r="E608" s="188">
        <f t="shared" si="9"/>
        <v>-2.5193746363403893</v>
      </c>
      <c r="F608" s="361"/>
      <c r="G608" s="210"/>
    </row>
    <row r="609" spans="2:7" x14ac:dyDescent="0.2">
      <c r="B609" s="265">
        <v>40038</v>
      </c>
      <c r="C609" s="184">
        <v>7.6220935000000004E-2</v>
      </c>
      <c r="D609" s="184">
        <v>7.6220935000000004E-2</v>
      </c>
      <c r="E609" s="188">
        <f t="shared" si="9"/>
        <v>-2.5741191164901731</v>
      </c>
      <c r="F609" s="361"/>
      <c r="G609" s="210"/>
    </row>
    <row r="610" spans="2:7" x14ac:dyDescent="0.2">
      <c r="B610" s="265">
        <v>40039</v>
      </c>
      <c r="C610" s="184">
        <v>0.20851035100000001</v>
      </c>
      <c r="D610" s="184">
        <v>0.20851035100000001</v>
      </c>
      <c r="E610" s="188">
        <f t="shared" si="9"/>
        <v>-1.5677665938916243</v>
      </c>
      <c r="F610" s="361"/>
      <c r="G610" s="210"/>
    </row>
    <row r="611" spans="2:7" x14ac:dyDescent="0.2">
      <c r="B611" s="265">
        <v>40040</v>
      </c>
      <c r="C611" s="184">
        <v>0.66079786399999996</v>
      </c>
      <c r="D611" s="184">
        <v>0.66079786399999996</v>
      </c>
      <c r="E611" s="188">
        <f t="shared" si="9"/>
        <v>-0.41430728922611376</v>
      </c>
      <c r="F611" s="361"/>
      <c r="G611" s="210"/>
    </row>
    <row r="612" spans="2:7" x14ac:dyDescent="0.2">
      <c r="B612" s="265">
        <v>40041</v>
      </c>
      <c r="C612" s="184">
        <v>2.512933855</v>
      </c>
      <c r="D612" s="184">
        <v>2.512933855</v>
      </c>
      <c r="E612" s="188">
        <f t="shared" si="9"/>
        <v>0.92145093708492476</v>
      </c>
      <c r="F612" s="361"/>
      <c r="G612" s="210"/>
    </row>
    <row r="613" spans="2:7" x14ac:dyDescent="0.2">
      <c r="B613" s="265">
        <v>40042</v>
      </c>
      <c r="C613" s="184">
        <v>1.0497230999999999E-2</v>
      </c>
      <c r="D613" s="184">
        <v>1.0497230999999999E-2</v>
      </c>
      <c r="E613" s="188">
        <f t="shared" si="9"/>
        <v>-4.5566437708831007</v>
      </c>
      <c r="F613" s="361"/>
      <c r="G613" s="210"/>
    </row>
    <row r="614" spans="2:7" x14ac:dyDescent="0.2">
      <c r="B614" s="265">
        <v>40043</v>
      </c>
      <c r="C614" s="184">
        <v>8.9574800000000003E-3</v>
      </c>
      <c r="D614" s="184">
        <v>8.9574800000000003E-3</v>
      </c>
      <c r="E614" s="188">
        <f t="shared" si="9"/>
        <v>-4.7152663415534963</v>
      </c>
      <c r="F614" s="361"/>
      <c r="G614" s="210"/>
    </row>
    <row r="615" spans="2:7" x14ac:dyDescent="0.2">
      <c r="B615" s="265">
        <v>40044</v>
      </c>
      <c r="C615" s="184">
        <v>0.50971293200000001</v>
      </c>
      <c r="D615" s="184">
        <v>0.50971293200000001</v>
      </c>
      <c r="E615" s="188">
        <f t="shared" si="9"/>
        <v>-0.67390759017067348</v>
      </c>
      <c r="F615" s="361"/>
      <c r="G615" s="210"/>
    </row>
    <row r="616" spans="2:7" x14ac:dyDescent="0.2">
      <c r="B616" s="265">
        <v>40045</v>
      </c>
      <c r="C616" s="184">
        <v>0.63183609900000004</v>
      </c>
      <c r="D616" s="184">
        <v>0.63183609900000004</v>
      </c>
      <c r="E616" s="188">
        <f t="shared" si="9"/>
        <v>-0.45912525549425748</v>
      </c>
      <c r="F616" s="361"/>
      <c r="G616" s="210"/>
    </row>
    <row r="617" spans="2:7" x14ac:dyDescent="0.2">
      <c r="B617" s="265">
        <v>40046</v>
      </c>
      <c r="C617" s="184">
        <v>1.7966442149999999</v>
      </c>
      <c r="D617" s="184">
        <v>1.7966442149999999</v>
      </c>
      <c r="E617" s="188">
        <f t="shared" si="9"/>
        <v>0.58592059988529188</v>
      </c>
      <c r="F617" s="361"/>
      <c r="G617" s="210"/>
    </row>
    <row r="618" spans="2:7" x14ac:dyDescent="0.2">
      <c r="B618" s="265">
        <v>40047</v>
      </c>
      <c r="C618" s="184">
        <v>1.0085847649999999</v>
      </c>
      <c r="D618" s="184">
        <v>1.0085847649999999</v>
      </c>
      <c r="E618" s="188">
        <f t="shared" si="9"/>
        <v>8.5481254502317843E-3</v>
      </c>
      <c r="F618" s="361"/>
      <c r="G618" s="210"/>
    </row>
    <row r="619" spans="2:7" x14ac:dyDescent="0.2">
      <c r="B619" s="265">
        <v>40048</v>
      </c>
      <c r="C619" s="184">
        <v>7.2571168000000005E-2</v>
      </c>
      <c r="D619" s="184">
        <v>7.2571168000000005E-2</v>
      </c>
      <c r="E619" s="188">
        <f t="shared" si="9"/>
        <v>-2.6231875710165955</v>
      </c>
      <c r="F619" s="361"/>
      <c r="G619" s="210"/>
    </row>
    <row r="620" spans="2:7" x14ac:dyDescent="0.2">
      <c r="B620" s="265">
        <v>40049</v>
      </c>
      <c r="C620" s="184">
        <v>6.5241140000000001E-3</v>
      </c>
      <c r="D620" s="184">
        <v>6.5241140000000001E-3</v>
      </c>
      <c r="E620" s="188">
        <f t="shared" si="9"/>
        <v>-5.0322501204336705</v>
      </c>
      <c r="F620" s="361"/>
      <c r="G620" s="210"/>
    </row>
    <row r="621" spans="2:7" x14ac:dyDescent="0.2">
      <c r="B621" s="265">
        <v>40050</v>
      </c>
      <c r="C621" s="184">
        <v>1.6814181580000001</v>
      </c>
      <c r="D621" s="184">
        <v>1.6814181580000001</v>
      </c>
      <c r="E621" s="188">
        <f t="shared" si="9"/>
        <v>0.51963757899463547</v>
      </c>
      <c r="F621" s="361"/>
      <c r="G621" s="210"/>
    </row>
    <row r="622" spans="2:7" x14ac:dyDescent="0.2">
      <c r="B622" s="265">
        <v>40051</v>
      </c>
      <c r="C622" s="184">
        <v>0.91264962299999997</v>
      </c>
      <c r="D622" s="184">
        <v>0.91264962299999997</v>
      </c>
      <c r="E622" s="188">
        <f t="shared" si="9"/>
        <v>-9.1403236556210118E-2</v>
      </c>
      <c r="F622" s="361"/>
      <c r="G622" s="210"/>
    </row>
    <row r="623" spans="2:7" x14ac:dyDescent="0.2">
      <c r="B623" s="265">
        <v>40052</v>
      </c>
      <c r="C623" s="184">
        <v>3.5660208999999998E-2</v>
      </c>
      <c r="D623" s="184">
        <v>3.5660208999999998E-2</v>
      </c>
      <c r="E623" s="188">
        <f t="shared" si="9"/>
        <v>-3.3337198056557367</v>
      </c>
      <c r="F623" s="361"/>
      <c r="G623" s="210"/>
    </row>
    <row r="624" spans="2:7" x14ac:dyDescent="0.2">
      <c r="B624" s="265">
        <v>40053</v>
      </c>
      <c r="C624" s="184">
        <v>9.3820913000000006E-2</v>
      </c>
      <c r="D624" s="184">
        <v>9.3820913000000006E-2</v>
      </c>
      <c r="E624" s="188">
        <f t="shared" si="9"/>
        <v>-2.3663674947286206</v>
      </c>
      <c r="F624" s="361"/>
      <c r="G624" s="210"/>
    </row>
    <row r="625" spans="2:7" x14ac:dyDescent="0.2">
      <c r="B625" s="265">
        <v>40054</v>
      </c>
      <c r="C625" s="184">
        <v>7.8655080000000002E-3</v>
      </c>
      <c r="D625" s="184">
        <v>7.8655080000000002E-3</v>
      </c>
      <c r="E625" s="188">
        <f t="shared" si="9"/>
        <v>-4.8452681546022385</v>
      </c>
      <c r="F625" s="361"/>
      <c r="G625" s="210"/>
    </row>
    <row r="626" spans="2:7" x14ac:dyDescent="0.2">
      <c r="B626" s="265">
        <v>40055</v>
      </c>
      <c r="C626" s="184">
        <v>1.2510464000000001E-2</v>
      </c>
      <c r="D626" s="184">
        <v>1.2510464000000001E-2</v>
      </c>
      <c r="E626" s="188">
        <f t="shared" si="9"/>
        <v>-4.3811898648634084</v>
      </c>
      <c r="F626" s="361"/>
      <c r="G626" s="210"/>
    </row>
    <row r="627" spans="2:7" x14ac:dyDescent="0.2">
      <c r="B627" s="265">
        <v>40056</v>
      </c>
      <c r="C627" s="184">
        <v>1.7416981000000002E-2</v>
      </c>
      <c r="D627" s="184">
        <v>1.7416981000000002E-2</v>
      </c>
      <c r="E627" s="188">
        <f t="shared" si="9"/>
        <v>-4.0503096291212968</v>
      </c>
      <c r="F627" s="361"/>
      <c r="G627" s="210"/>
    </row>
    <row r="628" spans="2:7" x14ac:dyDescent="0.2">
      <c r="B628" s="265">
        <v>40057</v>
      </c>
      <c r="C628" s="184">
        <v>7.9750662E-2</v>
      </c>
      <c r="D628" s="184">
        <v>7.9750662E-2</v>
      </c>
      <c r="E628" s="188">
        <f t="shared" si="9"/>
        <v>-2.5288502364111967</v>
      </c>
      <c r="F628" s="361"/>
      <c r="G628" s="210"/>
    </row>
    <row r="629" spans="2:7" x14ac:dyDescent="0.2">
      <c r="B629" s="265">
        <v>40058</v>
      </c>
      <c r="C629" s="184">
        <v>0.30756327300000003</v>
      </c>
      <c r="D629" s="184">
        <v>0.30756327300000003</v>
      </c>
      <c r="E629" s="188">
        <f t="shared" si="9"/>
        <v>-1.1790744470487955</v>
      </c>
      <c r="F629" s="361"/>
      <c r="G629" s="210"/>
    </row>
    <row r="630" spans="2:7" x14ac:dyDescent="0.2">
      <c r="B630" s="265">
        <v>40059</v>
      </c>
      <c r="C630" s="184">
        <v>0.26318986799999999</v>
      </c>
      <c r="D630" s="184">
        <v>0.26318986799999999</v>
      </c>
      <c r="E630" s="188">
        <f t="shared" si="9"/>
        <v>-1.334879575712673</v>
      </c>
      <c r="F630" s="361"/>
      <c r="G630" s="210"/>
    </row>
    <row r="631" spans="2:7" x14ac:dyDescent="0.2">
      <c r="B631" s="265">
        <v>40060</v>
      </c>
      <c r="C631" s="184">
        <v>3.81687E-2</v>
      </c>
      <c r="D631" s="184">
        <v>3.81687E-2</v>
      </c>
      <c r="E631" s="188">
        <f t="shared" si="9"/>
        <v>-3.2657394709658503</v>
      </c>
      <c r="F631" s="361"/>
      <c r="G631" s="210"/>
    </row>
    <row r="632" spans="2:7" x14ac:dyDescent="0.2">
      <c r="B632" s="265">
        <v>40061</v>
      </c>
      <c r="C632" s="184">
        <v>1.7709997000000002E-2</v>
      </c>
      <c r="D632" s="184">
        <v>1.7709997000000002E-2</v>
      </c>
      <c r="E632" s="188">
        <f t="shared" si="9"/>
        <v>-4.0336259965832308</v>
      </c>
      <c r="F632" s="361"/>
      <c r="G632" s="210"/>
    </row>
    <row r="633" spans="2:7" x14ac:dyDescent="0.2">
      <c r="B633" s="265">
        <v>40062</v>
      </c>
      <c r="C633" s="184">
        <v>1.2596110000000001E-3</v>
      </c>
      <c r="D633" s="184">
        <v>1.2596110000000001E-3</v>
      </c>
      <c r="E633" s="188">
        <f t="shared" si="9"/>
        <v>-6.6769523358444474</v>
      </c>
      <c r="F633" s="361"/>
      <c r="G633" s="210"/>
    </row>
    <row r="634" spans="2:7" x14ac:dyDescent="0.2">
      <c r="B634" s="265">
        <v>40063</v>
      </c>
      <c r="C634" s="184">
        <v>3.0385500000000001E-3</v>
      </c>
      <c r="D634" s="184">
        <v>3.0385500000000001E-3</v>
      </c>
      <c r="E634" s="188">
        <f t="shared" si="9"/>
        <v>-5.7963748510363491</v>
      </c>
      <c r="F634" s="361"/>
      <c r="G634" s="210"/>
    </row>
    <row r="635" spans="2:7" x14ac:dyDescent="0.2">
      <c r="B635" s="265">
        <v>40064</v>
      </c>
      <c r="C635" s="184">
        <v>0.19680141700000001</v>
      </c>
      <c r="D635" s="184">
        <v>0.19680141700000001</v>
      </c>
      <c r="E635" s="188">
        <f t="shared" si="9"/>
        <v>-1.6255600941866533</v>
      </c>
      <c r="F635" s="361"/>
      <c r="G635" s="210"/>
    </row>
    <row r="636" spans="2:7" x14ac:dyDescent="0.2">
      <c r="B636" s="265">
        <v>40065</v>
      </c>
      <c r="C636" s="184">
        <v>5.1614685E-2</v>
      </c>
      <c r="D636" s="184">
        <v>5.1614685E-2</v>
      </c>
      <c r="E636" s="188">
        <f t="shared" si="9"/>
        <v>-2.9639490539602771</v>
      </c>
      <c r="F636" s="361"/>
      <c r="G636" s="210"/>
    </row>
    <row r="637" spans="2:7" x14ac:dyDescent="0.2">
      <c r="B637" s="265">
        <v>40066</v>
      </c>
      <c r="C637" s="184">
        <v>2.4294669000000001E-2</v>
      </c>
      <c r="D637" s="184">
        <v>2.4294669000000001E-2</v>
      </c>
      <c r="E637" s="188">
        <f t="shared" si="9"/>
        <v>-3.7174983354195916</v>
      </c>
      <c r="F637" s="361"/>
      <c r="G637" s="210"/>
    </row>
    <row r="638" spans="2:7" x14ac:dyDescent="0.2">
      <c r="B638" s="265">
        <v>40067</v>
      </c>
      <c r="C638" s="184">
        <v>0.82453851099999997</v>
      </c>
      <c r="D638" s="184">
        <v>0.82453851099999997</v>
      </c>
      <c r="E638" s="188">
        <f t="shared" si="9"/>
        <v>-0.19293142976521704</v>
      </c>
      <c r="F638" s="361"/>
      <c r="G638" s="210"/>
    </row>
    <row r="639" spans="2:7" x14ac:dyDescent="0.2">
      <c r="B639" s="265">
        <v>40068</v>
      </c>
      <c r="C639" s="184">
        <v>4.2733471000000002E-2</v>
      </c>
      <c r="D639" s="184">
        <v>4.2733471000000002E-2</v>
      </c>
      <c r="E639" s="188">
        <f t="shared" si="9"/>
        <v>-3.1527728016400052</v>
      </c>
      <c r="F639" s="361"/>
      <c r="G639" s="210"/>
    </row>
    <row r="640" spans="2:7" x14ac:dyDescent="0.2">
      <c r="B640" s="265">
        <v>40069</v>
      </c>
      <c r="C640" s="184">
        <v>4.1407742999999997E-2</v>
      </c>
      <c r="D640" s="184">
        <v>4.1407742999999997E-2</v>
      </c>
      <c r="E640" s="188">
        <f t="shared" si="9"/>
        <v>-3.1842873866531014</v>
      </c>
      <c r="F640" s="361"/>
      <c r="G640" s="210"/>
    </row>
    <row r="641" spans="2:7" x14ac:dyDescent="0.2">
      <c r="B641" s="265">
        <v>40070</v>
      </c>
      <c r="C641" s="184">
        <v>2.2291979999999999E-2</v>
      </c>
      <c r="D641" s="184">
        <v>2.2291979999999999E-2</v>
      </c>
      <c r="E641" s="188">
        <f t="shared" si="9"/>
        <v>-3.8035283064580954</v>
      </c>
      <c r="F641" s="361"/>
      <c r="G641" s="210"/>
    </row>
    <row r="642" spans="2:7" x14ac:dyDescent="0.2">
      <c r="B642" s="265">
        <v>40071</v>
      </c>
      <c r="C642" s="184">
        <v>9.2316959999999993E-3</v>
      </c>
      <c r="D642" s="184">
        <v>9.2316959999999993E-3</v>
      </c>
      <c r="E642" s="188">
        <f t="shared" si="9"/>
        <v>-4.6851124987013701</v>
      </c>
      <c r="F642" s="361"/>
      <c r="G642" s="210"/>
    </row>
    <row r="643" spans="2:7" x14ac:dyDescent="0.2">
      <c r="B643" s="265">
        <v>40072</v>
      </c>
      <c r="C643" s="184">
        <v>0.395069167</v>
      </c>
      <c r="D643" s="184">
        <v>0.395069167</v>
      </c>
      <c r="E643" s="188">
        <f t="shared" si="9"/>
        <v>-0.92869442308122507</v>
      </c>
      <c r="F643" s="361"/>
      <c r="G643" s="210"/>
    </row>
    <row r="644" spans="2:7" x14ac:dyDescent="0.2">
      <c r="B644" s="265">
        <v>40073</v>
      </c>
      <c r="C644" s="184">
        <v>0.141446035</v>
      </c>
      <c r="D644" s="184">
        <v>0.141446035</v>
      </c>
      <c r="E644" s="188">
        <f t="shared" si="9"/>
        <v>-1.9558370127338378</v>
      </c>
      <c r="F644" s="361"/>
      <c r="G644" s="210"/>
    </row>
    <row r="645" spans="2:7" x14ac:dyDescent="0.2">
      <c r="B645" s="265">
        <v>40074</v>
      </c>
      <c r="C645" s="184">
        <v>4.6461738000000002E-2</v>
      </c>
      <c r="D645" s="184">
        <v>4.6461738000000002E-2</v>
      </c>
      <c r="E645" s="188">
        <f t="shared" si="9"/>
        <v>-3.0691261438160944</v>
      </c>
      <c r="F645" s="361"/>
      <c r="G645" s="210"/>
    </row>
    <row r="646" spans="2:7" x14ac:dyDescent="0.2">
      <c r="B646" s="265">
        <v>40075</v>
      </c>
      <c r="C646" s="184">
        <v>9.0950349999999996E-3</v>
      </c>
      <c r="D646" s="184">
        <v>9.0950349999999996E-3</v>
      </c>
      <c r="E646" s="188">
        <f t="shared" si="9"/>
        <v>-4.7000266187511768</v>
      </c>
      <c r="F646" s="361"/>
      <c r="G646" s="210"/>
    </row>
    <row r="647" spans="2:7" x14ac:dyDescent="0.2">
      <c r="B647" s="265">
        <v>40076</v>
      </c>
      <c r="C647" s="184">
        <v>9.1787426000000005E-2</v>
      </c>
      <c r="D647" s="184">
        <v>9.1787426000000005E-2</v>
      </c>
      <c r="E647" s="188">
        <f t="shared" si="9"/>
        <v>-2.3882799624147291</v>
      </c>
      <c r="F647" s="361"/>
      <c r="G647" s="210"/>
    </row>
    <row r="648" spans="2:7" x14ac:dyDescent="0.2">
      <c r="B648" s="265">
        <v>40077</v>
      </c>
      <c r="C648" s="184">
        <v>9.0044654000000002E-2</v>
      </c>
      <c r="D648" s="184">
        <v>9.0044654000000002E-2</v>
      </c>
      <c r="E648" s="188">
        <f t="shared" si="9"/>
        <v>-2.4074495761407864</v>
      </c>
      <c r="F648" s="361"/>
      <c r="G648" s="210"/>
    </row>
    <row r="649" spans="2:7" x14ac:dyDescent="0.2">
      <c r="B649" s="265">
        <v>40078</v>
      </c>
      <c r="C649" s="184">
        <v>1.1455709999999999E-2</v>
      </c>
      <c r="D649" s="184">
        <v>1.1455709999999999E-2</v>
      </c>
      <c r="E649" s="188">
        <f t="shared" si="9"/>
        <v>-4.4692669833300682</v>
      </c>
      <c r="F649" s="361"/>
      <c r="G649" s="210"/>
    </row>
    <row r="650" spans="2:7" x14ac:dyDescent="0.2">
      <c r="B650" s="265">
        <v>40079</v>
      </c>
      <c r="C650" s="184">
        <v>2.4833030000000001E-3</v>
      </c>
      <c r="D650" s="184">
        <v>2.4833030000000001E-3</v>
      </c>
      <c r="E650" s="188">
        <f t="shared" si="9"/>
        <v>-5.9981657500984804</v>
      </c>
      <c r="F650" s="361"/>
      <c r="G650" s="210"/>
    </row>
    <row r="651" spans="2:7" x14ac:dyDescent="0.2">
      <c r="B651" s="265">
        <v>40080</v>
      </c>
      <c r="C651" s="184">
        <v>0.11289708800000001</v>
      </c>
      <c r="D651" s="184">
        <v>0.11289708800000001</v>
      </c>
      <c r="E651" s="188">
        <f t="shared" si="9"/>
        <v>-2.1812786008960945</v>
      </c>
      <c r="F651" s="361"/>
      <c r="G651" s="210"/>
    </row>
    <row r="652" spans="2:7" x14ac:dyDescent="0.2">
      <c r="B652" s="265">
        <v>40081</v>
      </c>
      <c r="C652" s="184">
        <v>3.0290801999999999E-2</v>
      </c>
      <c r="D652" s="184">
        <v>3.0290801999999999E-2</v>
      </c>
      <c r="E652" s="188">
        <f t="shared" si="9"/>
        <v>-3.4969111769082351</v>
      </c>
      <c r="F652" s="361"/>
      <c r="G652" s="210"/>
    </row>
    <row r="653" spans="2:7" x14ac:dyDescent="0.2">
      <c r="B653" s="265">
        <v>40082</v>
      </c>
      <c r="C653" s="184">
        <v>0.13733664000000001</v>
      </c>
      <c r="D653" s="184">
        <v>0.13733664000000001</v>
      </c>
      <c r="E653" s="188">
        <f t="shared" si="9"/>
        <v>-1.9853201409206798</v>
      </c>
      <c r="F653" s="361"/>
      <c r="G653" s="210"/>
    </row>
    <row r="654" spans="2:7" x14ac:dyDescent="0.2">
      <c r="B654" s="265">
        <v>40083</v>
      </c>
      <c r="C654" s="184">
        <v>0.77395336699999995</v>
      </c>
      <c r="D654" s="184">
        <v>0.77395336699999995</v>
      </c>
      <c r="E654" s="188">
        <f t="shared" si="9"/>
        <v>-0.2562436565614804</v>
      </c>
      <c r="F654" s="361"/>
      <c r="G654" s="210"/>
    </row>
    <row r="655" spans="2:7" x14ac:dyDescent="0.2">
      <c r="B655" s="265">
        <v>40084</v>
      </c>
      <c r="C655" s="184">
        <v>0.10149852700000001</v>
      </c>
      <c r="D655" s="184">
        <v>0.10149852700000001</v>
      </c>
      <c r="E655" s="188">
        <f t="shared" si="9"/>
        <v>-2.2877109929208705</v>
      </c>
      <c r="F655" s="361"/>
      <c r="G655" s="210"/>
    </row>
    <row r="656" spans="2:7" x14ac:dyDescent="0.2">
      <c r="B656" s="265">
        <v>40085</v>
      </c>
      <c r="C656" s="184">
        <v>4.3173860000000001E-2</v>
      </c>
      <c r="D656" s="184">
        <v>4.3173860000000001E-2</v>
      </c>
      <c r="E656" s="188">
        <f t="shared" si="9"/>
        <v>-3.1425200594670701</v>
      </c>
      <c r="F656" s="361"/>
      <c r="G656" s="210"/>
    </row>
    <row r="657" spans="2:7" x14ac:dyDescent="0.2">
      <c r="B657" s="265">
        <v>40086</v>
      </c>
      <c r="C657" s="184">
        <v>0.11668695599999999</v>
      </c>
      <c r="D657" s="184">
        <v>0.11668695599999999</v>
      </c>
      <c r="E657" s="188">
        <f t="shared" si="9"/>
        <v>-2.1482605197157016</v>
      </c>
      <c r="F657" s="361"/>
      <c r="G657" s="210"/>
    </row>
    <row r="658" spans="2:7" x14ac:dyDescent="0.2">
      <c r="B658" s="265">
        <v>40087</v>
      </c>
      <c r="C658" s="184">
        <v>2.1903769999999999E-3</v>
      </c>
      <c r="D658" s="184">
        <v>2.1903769999999999E-3</v>
      </c>
      <c r="E658" s="188">
        <f t="shared" si="9"/>
        <v>-6.1236816038504491</v>
      </c>
      <c r="F658" s="361"/>
      <c r="G658" s="210"/>
    </row>
    <row r="659" spans="2:7" x14ac:dyDescent="0.2">
      <c r="B659" s="265">
        <v>40088</v>
      </c>
      <c r="C659" s="184">
        <v>3.5483730000000001E-3</v>
      </c>
      <c r="D659" s="184">
        <v>3.5483730000000001E-3</v>
      </c>
      <c r="E659" s="188">
        <f t="shared" si="9"/>
        <v>-5.6412660904100314</v>
      </c>
      <c r="F659" s="361"/>
      <c r="G659" s="210"/>
    </row>
    <row r="660" spans="2:7" x14ac:dyDescent="0.2">
      <c r="B660" s="265">
        <v>40089</v>
      </c>
      <c r="C660" s="184">
        <v>0.26464745699999997</v>
      </c>
      <c r="D660" s="184">
        <v>0.26464745699999997</v>
      </c>
      <c r="E660" s="188">
        <f t="shared" ref="E660:E723" si="10">IF(C660=0,"",LN(C660))</f>
        <v>-1.3293566896417446</v>
      </c>
      <c r="F660" s="361"/>
      <c r="G660" s="210"/>
    </row>
    <row r="661" spans="2:7" x14ac:dyDescent="0.2">
      <c r="B661" s="265">
        <v>40090</v>
      </c>
      <c r="C661" s="184">
        <v>0.44650153199999998</v>
      </c>
      <c r="D661" s="184">
        <v>0.44650153199999998</v>
      </c>
      <c r="E661" s="188">
        <f t="shared" si="10"/>
        <v>-0.80631244754045062</v>
      </c>
      <c r="F661" s="361"/>
      <c r="G661" s="210"/>
    </row>
    <row r="662" spans="2:7" x14ac:dyDescent="0.2">
      <c r="B662" s="265">
        <v>40091</v>
      </c>
      <c r="C662" s="184">
        <v>1.8511700000000001E-3</v>
      </c>
      <c r="D662" s="184">
        <v>1.8511700000000001E-3</v>
      </c>
      <c r="E662" s="188">
        <f t="shared" si="10"/>
        <v>-6.2919374073605834</v>
      </c>
      <c r="F662" s="361"/>
      <c r="G662" s="210"/>
    </row>
    <row r="663" spans="2:7" x14ac:dyDescent="0.2">
      <c r="B663" s="265">
        <v>40092</v>
      </c>
      <c r="C663" s="184">
        <v>1.0450414999999999E-2</v>
      </c>
      <c r="D663" s="184">
        <v>1.0450414999999999E-2</v>
      </c>
      <c r="E663" s="188">
        <f t="shared" si="10"/>
        <v>-4.5611135884411942</v>
      </c>
      <c r="F663" s="361"/>
      <c r="G663" s="210"/>
    </row>
    <row r="664" spans="2:7" x14ac:dyDescent="0.2">
      <c r="B664" s="265">
        <v>40093</v>
      </c>
      <c r="C664" s="184">
        <v>1.1504021E-2</v>
      </c>
      <c r="D664" s="184">
        <v>1.1504021E-2</v>
      </c>
      <c r="E664" s="188">
        <f t="shared" si="10"/>
        <v>-4.465058652553096</v>
      </c>
      <c r="F664" s="361"/>
      <c r="G664" s="210"/>
    </row>
    <row r="665" spans="2:7" x14ac:dyDescent="0.2">
      <c r="B665" s="265">
        <v>40094</v>
      </c>
      <c r="C665" s="184">
        <v>2.2385497000000001E-2</v>
      </c>
      <c r="D665" s="184">
        <v>2.2385497000000001E-2</v>
      </c>
      <c r="E665" s="188">
        <f t="shared" si="10"/>
        <v>-3.7993419851680201</v>
      </c>
      <c r="F665" s="361"/>
      <c r="G665" s="210"/>
    </row>
    <row r="666" spans="2:7" x14ac:dyDescent="0.2">
      <c r="B666" s="265">
        <v>40095</v>
      </c>
      <c r="C666" s="184">
        <v>7.1035969000000004E-2</v>
      </c>
      <c r="D666" s="184">
        <v>7.1035969000000004E-2</v>
      </c>
      <c r="E666" s="188">
        <f t="shared" si="10"/>
        <v>-2.6445689245883295</v>
      </c>
      <c r="F666" s="361"/>
      <c r="G666" s="210"/>
    </row>
    <row r="667" spans="2:7" x14ac:dyDescent="0.2">
      <c r="B667" s="265">
        <v>40096</v>
      </c>
      <c r="C667" s="184">
        <v>1.1826465E-2</v>
      </c>
      <c r="D667" s="184">
        <v>1.1826465E-2</v>
      </c>
      <c r="E667" s="188">
        <f t="shared" si="10"/>
        <v>-4.4374154622144557</v>
      </c>
      <c r="F667" s="361"/>
      <c r="G667" s="210"/>
    </row>
    <row r="668" spans="2:7" x14ac:dyDescent="0.2">
      <c r="B668" s="265">
        <v>40097</v>
      </c>
      <c r="C668" s="184">
        <v>0.83803506500000002</v>
      </c>
      <c r="D668" s="184">
        <v>0.83803506500000002</v>
      </c>
      <c r="E668" s="188">
        <f t="shared" si="10"/>
        <v>-0.17669533570005849</v>
      </c>
      <c r="F668" s="361"/>
      <c r="G668" s="210"/>
    </row>
    <row r="669" spans="2:7" x14ac:dyDescent="0.2">
      <c r="B669" s="265">
        <v>40098</v>
      </c>
      <c r="C669" s="184">
        <v>3.6289382000000002E-2</v>
      </c>
      <c r="D669" s="184">
        <v>3.6289382000000002E-2</v>
      </c>
      <c r="E669" s="188">
        <f t="shared" si="10"/>
        <v>-3.316230087386868</v>
      </c>
      <c r="F669" s="361"/>
      <c r="G669" s="210"/>
    </row>
    <row r="670" spans="2:7" x14ac:dyDescent="0.2">
      <c r="B670" s="265">
        <v>40099</v>
      </c>
      <c r="C670" s="184">
        <v>0.57538618500000005</v>
      </c>
      <c r="D670" s="184">
        <v>0.57538618500000005</v>
      </c>
      <c r="E670" s="188">
        <f t="shared" si="10"/>
        <v>-0.5527138375376951</v>
      </c>
      <c r="F670" s="361"/>
      <c r="G670" s="210"/>
    </row>
    <row r="671" spans="2:7" x14ac:dyDescent="0.2">
      <c r="B671" s="265">
        <v>40100</v>
      </c>
      <c r="C671" s="184">
        <v>2.7687390000000001E-3</v>
      </c>
      <c r="D671" s="184">
        <v>2.7687390000000001E-3</v>
      </c>
      <c r="E671" s="188">
        <f t="shared" si="10"/>
        <v>-5.889363297090684</v>
      </c>
      <c r="F671" s="361"/>
      <c r="G671" s="210"/>
    </row>
    <row r="672" spans="2:7" x14ac:dyDescent="0.2">
      <c r="B672" s="265">
        <v>40101</v>
      </c>
      <c r="C672" s="184">
        <v>3.3374213999999999E-2</v>
      </c>
      <c r="D672" s="184">
        <v>3.3374213999999999E-2</v>
      </c>
      <c r="E672" s="188">
        <f t="shared" si="10"/>
        <v>-3.39997171310084</v>
      </c>
      <c r="F672" s="361"/>
      <c r="G672" s="210"/>
    </row>
    <row r="673" spans="2:7" x14ac:dyDescent="0.2">
      <c r="B673" s="265">
        <v>40102</v>
      </c>
      <c r="C673" s="184">
        <v>1.2961142E-2</v>
      </c>
      <c r="D673" s="184">
        <v>1.2961142E-2</v>
      </c>
      <c r="E673" s="188">
        <f t="shared" si="10"/>
        <v>-4.3457994746561575</v>
      </c>
      <c r="F673" s="361"/>
      <c r="G673" s="210"/>
    </row>
    <row r="674" spans="2:7" x14ac:dyDescent="0.2">
      <c r="B674" s="265">
        <v>40103</v>
      </c>
      <c r="C674" s="184">
        <v>0.27436383199999997</v>
      </c>
      <c r="D674" s="184">
        <v>0.27436383199999997</v>
      </c>
      <c r="E674" s="188">
        <f t="shared" si="10"/>
        <v>-1.2933001993979645</v>
      </c>
      <c r="F674" s="361"/>
      <c r="G674" s="210"/>
    </row>
    <row r="675" spans="2:7" x14ac:dyDescent="0.2">
      <c r="B675" s="265">
        <v>40104</v>
      </c>
      <c r="C675" s="184">
        <v>3.9490389000000001E-2</v>
      </c>
      <c r="D675" s="184">
        <v>3.9490389000000001E-2</v>
      </c>
      <c r="E675" s="188">
        <f t="shared" si="10"/>
        <v>-3.2316979531370085</v>
      </c>
      <c r="F675" s="361"/>
      <c r="G675" s="210"/>
    </row>
    <row r="676" spans="2:7" x14ac:dyDescent="0.2">
      <c r="B676" s="265">
        <v>40105</v>
      </c>
      <c r="C676" s="184">
        <v>2.0285873999999999E-2</v>
      </c>
      <c r="D676" s="184">
        <v>2.0285873999999999E-2</v>
      </c>
      <c r="E676" s="188">
        <f t="shared" si="10"/>
        <v>-3.8978304972277469</v>
      </c>
      <c r="F676" s="361"/>
      <c r="G676" s="210"/>
    </row>
    <row r="677" spans="2:7" x14ac:dyDescent="0.2">
      <c r="B677" s="265">
        <v>40106</v>
      </c>
      <c r="C677" s="184">
        <v>3.6842013E-2</v>
      </c>
      <c r="D677" s="184">
        <v>3.6842013E-2</v>
      </c>
      <c r="E677" s="188">
        <f t="shared" si="10"/>
        <v>-3.3011164273940228</v>
      </c>
      <c r="F677" s="361"/>
      <c r="G677" s="210"/>
    </row>
    <row r="678" spans="2:7" x14ac:dyDescent="0.2">
      <c r="B678" s="265">
        <v>40107</v>
      </c>
      <c r="C678" s="184">
        <v>5.3714449999999999E-3</v>
      </c>
      <c r="D678" s="184">
        <v>5.3714449999999999E-3</v>
      </c>
      <c r="E678" s="188">
        <f t="shared" si="10"/>
        <v>-5.2266583191356402</v>
      </c>
      <c r="F678" s="361"/>
      <c r="G678" s="210"/>
    </row>
    <row r="679" spans="2:7" x14ac:dyDescent="0.2">
      <c r="B679" s="265">
        <v>40108</v>
      </c>
      <c r="C679" s="184">
        <v>0.11330833799999999</v>
      </c>
      <c r="D679" s="184">
        <v>0.11330833799999999</v>
      </c>
      <c r="E679" s="188">
        <f t="shared" si="10"/>
        <v>-2.1776425214229422</v>
      </c>
      <c r="F679" s="361"/>
      <c r="G679" s="210"/>
    </row>
    <row r="680" spans="2:7" x14ac:dyDescent="0.2">
      <c r="B680" s="265">
        <v>40109</v>
      </c>
      <c r="C680" s="184">
        <v>1.6457830000000001E-3</v>
      </c>
      <c r="D680" s="184">
        <v>1.6457830000000001E-3</v>
      </c>
      <c r="E680" s="188">
        <f t="shared" si="10"/>
        <v>-6.4095390201691345</v>
      </c>
      <c r="F680" s="361"/>
      <c r="G680" s="210"/>
    </row>
    <row r="681" spans="2:7" x14ac:dyDescent="0.2">
      <c r="B681" s="265">
        <v>40110</v>
      </c>
      <c r="C681" s="184">
        <v>4.9173430000000002E-3</v>
      </c>
      <c r="D681" s="184">
        <v>4.9173430000000002E-3</v>
      </c>
      <c r="E681" s="188">
        <f t="shared" si="10"/>
        <v>-5.3149869350027998</v>
      </c>
      <c r="F681" s="361"/>
      <c r="G681" s="210"/>
    </row>
    <row r="682" spans="2:7" x14ac:dyDescent="0.2">
      <c r="B682" s="265">
        <v>40111</v>
      </c>
      <c r="C682" s="184">
        <v>0.41043179299999999</v>
      </c>
      <c r="D682" s="184">
        <v>0.41043179299999999</v>
      </c>
      <c r="E682" s="188">
        <f t="shared" si="10"/>
        <v>-0.89054551980250618</v>
      </c>
      <c r="F682" s="361"/>
      <c r="G682" s="210"/>
    </row>
    <row r="683" spans="2:7" x14ac:dyDescent="0.2">
      <c r="B683" s="265">
        <v>40112</v>
      </c>
      <c r="C683" s="184">
        <v>7.41291E-3</v>
      </c>
      <c r="D683" s="184">
        <v>7.41291E-3</v>
      </c>
      <c r="E683" s="188">
        <f t="shared" si="10"/>
        <v>-4.9045322042149255</v>
      </c>
      <c r="F683" s="361"/>
      <c r="G683" s="210"/>
    </row>
    <row r="684" spans="2:7" x14ac:dyDescent="0.2">
      <c r="B684" s="265">
        <v>40113</v>
      </c>
      <c r="C684" s="184">
        <v>5.6144614000000002E-2</v>
      </c>
      <c r="D684" s="184">
        <v>5.6144614000000002E-2</v>
      </c>
      <c r="E684" s="188">
        <f t="shared" si="10"/>
        <v>-2.8798245240369278</v>
      </c>
      <c r="F684" s="361"/>
      <c r="G684" s="210"/>
    </row>
    <row r="685" spans="2:7" x14ac:dyDescent="0.2">
      <c r="B685" s="265">
        <v>40114</v>
      </c>
      <c r="C685" s="184">
        <v>1.03692E-3</v>
      </c>
      <c r="D685" s="184">
        <v>1.03692E-3</v>
      </c>
      <c r="E685" s="188">
        <f t="shared" si="10"/>
        <v>-6.8715004983229662</v>
      </c>
      <c r="F685" s="361"/>
      <c r="G685" s="210"/>
    </row>
    <row r="686" spans="2:7" x14ac:dyDescent="0.2">
      <c r="B686" s="265">
        <v>40115</v>
      </c>
      <c r="C686" s="184">
        <v>0.22352820300000001</v>
      </c>
      <c r="D686" s="184">
        <v>0.22352820300000001</v>
      </c>
      <c r="E686" s="188">
        <f t="shared" si="10"/>
        <v>-1.4982176849700761</v>
      </c>
      <c r="F686" s="361"/>
      <c r="G686" s="210"/>
    </row>
    <row r="687" spans="2:7" x14ac:dyDescent="0.2">
      <c r="B687" s="265">
        <v>40116</v>
      </c>
      <c r="C687" s="184">
        <v>2.9043817E-2</v>
      </c>
      <c r="D687" s="184">
        <v>2.9043817E-2</v>
      </c>
      <c r="E687" s="188">
        <f t="shared" si="10"/>
        <v>-3.5389496582690025</v>
      </c>
      <c r="F687" s="361"/>
      <c r="G687" s="210"/>
    </row>
    <row r="688" spans="2:7" x14ac:dyDescent="0.2">
      <c r="B688" s="265">
        <v>40117</v>
      </c>
      <c r="C688" s="184">
        <v>5.7853252000000001E-2</v>
      </c>
      <c r="D688" s="184">
        <v>5.7853252000000001E-2</v>
      </c>
      <c r="E688" s="188">
        <f t="shared" si="10"/>
        <v>-2.8498456125749683</v>
      </c>
      <c r="F688" s="361"/>
      <c r="G688" s="210"/>
    </row>
    <row r="689" spans="2:7" x14ac:dyDescent="0.2">
      <c r="B689" s="265">
        <v>40118</v>
      </c>
      <c r="C689" s="184">
        <v>1.4406848E-2</v>
      </c>
      <c r="D689" s="184">
        <v>1.4406848E-2</v>
      </c>
      <c r="E689" s="188">
        <f t="shared" si="10"/>
        <v>-4.2400516298853335</v>
      </c>
      <c r="F689" s="361"/>
      <c r="G689" s="210"/>
    </row>
    <row r="690" spans="2:7" x14ac:dyDescent="0.2">
      <c r="B690" s="265">
        <v>40119</v>
      </c>
      <c r="C690" s="184">
        <v>1.3464960999999999E-2</v>
      </c>
      <c r="D690" s="184">
        <v>1.3464960999999999E-2</v>
      </c>
      <c r="E690" s="188">
        <f t="shared" si="10"/>
        <v>-4.3076644491208382</v>
      </c>
      <c r="F690" s="361"/>
      <c r="G690" s="210"/>
    </row>
    <row r="691" spans="2:7" x14ac:dyDescent="0.2">
      <c r="B691" s="265">
        <v>40120</v>
      </c>
      <c r="C691" s="184">
        <v>1.6421905000000001E-2</v>
      </c>
      <c r="D691" s="184">
        <v>1.6421905000000001E-2</v>
      </c>
      <c r="E691" s="188">
        <f t="shared" si="10"/>
        <v>-4.1091391646349376</v>
      </c>
      <c r="F691" s="361"/>
      <c r="G691" s="210"/>
    </row>
    <row r="692" spans="2:7" x14ac:dyDescent="0.2">
      <c r="B692" s="265">
        <v>40121</v>
      </c>
      <c r="C692" s="184">
        <v>0.171344463</v>
      </c>
      <c r="D692" s="184">
        <v>0.171344463</v>
      </c>
      <c r="E692" s="188">
        <f t="shared" si="10"/>
        <v>-1.7640793451608665</v>
      </c>
      <c r="F692" s="361"/>
      <c r="G692" s="210"/>
    </row>
    <row r="693" spans="2:7" x14ac:dyDescent="0.2">
      <c r="B693" s="265">
        <v>40122</v>
      </c>
      <c r="C693" s="184">
        <v>1.2973871999999999E-2</v>
      </c>
      <c r="D693" s="184">
        <v>1.2973871999999999E-2</v>
      </c>
      <c r="E693" s="188">
        <f t="shared" si="10"/>
        <v>-4.3448177901255587</v>
      </c>
      <c r="F693" s="361"/>
      <c r="G693" s="210"/>
    </row>
    <row r="694" spans="2:7" x14ac:dyDescent="0.2">
      <c r="B694" s="265">
        <v>40123</v>
      </c>
      <c r="C694" s="184">
        <v>2.79509E-4</v>
      </c>
      <c r="D694" s="184">
        <v>2.79509E-4</v>
      </c>
      <c r="E694" s="188">
        <f t="shared" si="10"/>
        <v>-8.1824760655297588</v>
      </c>
      <c r="F694" s="361"/>
      <c r="G694" s="210"/>
    </row>
    <row r="695" spans="2:7" x14ac:dyDescent="0.2">
      <c r="B695" s="265">
        <v>40124</v>
      </c>
      <c r="C695" s="184">
        <v>0.10760067800000001</v>
      </c>
      <c r="D695" s="184">
        <v>0.10760067800000001</v>
      </c>
      <c r="E695" s="188">
        <f t="shared" si="10"/>
        <v>-2.2293283301590634</v>
      </c>
      <c r="F695" s="361"/>
      <c r="G695" s="210"/>
    </row>
    <row r="696" spans="2:7" x14ac:dyDescent="0.2">
      <c r="B696" s="265">
        <v>40125</v>
      </c>
      <c r="C696" s="184">
        <v>0.14119475000000001</v>
      </c>
      <c r="D696" s="184">
        <v>0.14119475000000001</v>
      </c>
      <c r="E696" s="188">
        <f t="shared" si="10"/>
        <v>-1.9576151359173533</v>
      </c>
      <c r="F696" s="361"/>
      <c r="G696" s="210"/>
    </row>
    <row r="697" spans="2:7" x14ac:dyDescent="0.2">
      <c r="B697" s="265">
        <v>40126</v>
      </c>
      <c r="C697" s="184">
        <v>0.54487149800000001</v>
      </c>
      <c r="D697" s="184">
        <v>0.54487149800000001</v>
      </c>
      <c r="E697" s="188">
        <f t="shared" si="10"/>
        <v>-0.60720529560642778</v>
      </c>
      <c r="F697" s="361"/>
      <c r="G697" s="210"/>
    </row>
    <row r="698" spans="2:7" x14ac:dyDescent="0.2">
      <c r="B698" s="265">
        <v>40127</v>
      </c>
      <c r="C698" s="184">
        <v>0.69797799599999999</v>
      </c>
      <c r="D698" s="184">
        <v>0.69797799599999999</v>
      </c>
      <c r="E698" s="188">
        <f t="shared" si="10"/>
        <v>-0.35956770107196839</v>
      </c>
      <c r="F698" s="361"/>
      <c r="G698" s="210"/>
    </row>
    <row r="699" spans="2:7" x14ac:dyDescent="0.2">
      <c r="B699" s="265">
        <v>40128</v>
      </c>
      <c r="C699" s="184">
        <v>6.4601789000000007E-2</v>
      </c>
      <c r="D699" s="184">
        <v>6.4601789000000007E-2</v>
      </c>
      <c r="E699" s="188">
        <f t="shared" si="10"/>
        <v>-2.7395131750785868</v>
      </c>
      <c r="F699" s="361"/>
      <c r="G699" s="210"/>
    </row>
    <row r="700" spans="2:7" x14ac:dyDescent="0.2">
      <c r="B700" s="265">
        <v>40129</v>
      </c>
      <c r="C700" s="184">
        <v>4.7679891000000002E-2</v>
      </c>
      <c r="D700" s="184">
        <v>4.7679891000000002E-2</v>
      </c>
      <c r="E700" s="188">
        <f t="shared" si="10"/>
        <v>-3.0432455423014813</v>
      </c>
      <c r="F700" s="361"/>
      <c r="G700" s="210"/>
    </row>
    <row r="701" spans="2:7" x14ac:dyDescent="0.2">
      <c r="B701" s="265">
        <v>40130</v>
      </c>
      <c r="C701" s="184">
        <v>6.7420148999999999E-2</v>
      </c>
      <c r="D701" s="184">
        <v>6.7420148999999999E-2</v>
      </c>
      <c r="E701" s="188">
        <f t="shared" si="10"/>
        <v>-2.6968113591519662</v>
      </c>
      <c r="F701" s="361"/>
      <c r="G701" s="210"/>
    </row>
    <row r="702" spans="2:7" x14ac:dyDescent="0.2">
      <c r="B702" s="265">
        <v>40131</v>
      </c>
      <c r="C702" s="184">
        <v>8.3482951E-2</v>
      </c>
      <c r="D702" s="184">
        <v>8.3482951E-2</v>
      </c>
      <c r="E702" s="188">
        <f t="shared" si="10"/>
        <v>-2.4831128476135467</v>
      </c>
      <c r="F702" s="361"/>
      <c r="G702" s="210"/>
    </row>
    <row r="703" spans="2:7" x14ac:dyDescent="0.2">
      <c r="B703" s="265">
        <v>40132</v>
      </c>
      <c r="C703" s="184">
        <v>4.5016479999999996E-3</v>
      </c>
      <c r="D703" s="184">
        <v>4.5016479999999996E-3</v>
      </c>
      <c r="E703" s="188">
        <f t="shared" si="10"/>
        <v>-5.4033117270266313</v>
      </c>
      <c r="F703" s="361"/>
      <c r="G703" s="210"/>
    </row>
    <row r="704" spans="2:7" x14ac:dyDescent="0.2">
      <c r="B704" s="265">
        <v>40133</v>
      </c>
      <c r="C704" s="184">
        <v>0.27553249099999999</v>
      </c>
      <c r="D704" s="184">
        <v>0.27553249099999999</v>
      </c>
      <c r="E704" s="188">
        <f t="shared" si="10"/>
        <v>-1.2890497226786668</v>
      </c>
      <c r="F704" s="361"/>
      <c r="G704" s="210"/>
    </row>
    <row r="705" spans="2:7" x14ac:dyDescent="0.2">
      <c r="B705" s="265">
        <v>40134</v>
      </c>
      <c r="C705" s="184">
        <v>1.0737234E-2</v>
      </c>
      <c r="D705" s="184">
        <v>1.0737234E-2</v>
      </c>
      <c r="E705" s="188">
        <f t="shared" si="10"/>
        <v>-4.5340377649704697</v>
      </c>
      <c r="F705" s="361"/>
      <c r="G705" s="210"/>
    </row>
    <row r="706" spans="2:7" x14ac:dyDescent="0.2">
      <c r="B706" s="265">
        <v>40135</v>
      </c>
      <c r="C706" s="184">
        <v>1.4103095E-2</v>
      </c>
      <c r="D706" s="184">
        <v>1.4103095E-2</v>
      </c>
      <c r="E706" s="188">
        <f t="shared" si="10"/>
        <v>-4.261361002139294</v>
      </c>
      <c r="F706" s="361"/>
      <c r="G706" s="210"/>
    </row>
    <row r="707" spans="2:7" x14ac:dyDescent="0.2">
      <c r="B707" s="265">
        <v>40136</v>
      </c>
      <c r="C707" s="184">
        <v>5.4316793000000002E-2</v>
      </c>
      <c r="D707" s="184">
        <v>5.4316793000000002E-2</v>
      </c>
      <c r="E707" s="188">
        <f t="shared" si="10"/>
        <v>-2.9129218365025507</v>
      </c>
      <c r="F707" s="361"/>
      <c r="G707" s="210"/>
    </row>
    <row r="708" spans="2:7" x14ac:dyDescent="0.2">
      <c r="B708" s="265">
        <v>40137</v>
      </c>
      <c r="C708" s="184">
        <v>0.55314832000000003</v>
      </c>
      <c r="D708" s="184">
        <v>0.55314832000000003</v>
      </c>
      <c r="E708" s="188">
        <f t="shared" si="10"/>
        <v>-0.59212910365669247</v>
      </c>
      <c r="F708" s="361"/>
      <c r="G708" s="210"/>
    </row>
    <row r="709" spans="2:7" x14ac:dyDescent="0.2">
      <c r="B709" s="265">
        <v>40138</v>
      </c>
      <c r="C709" s="184">
        <v>0.225956299</v>
      </c>
      <c r="D709" s="184">
        <v>0.225956299</v>
      </c>
      <c r="E709" s="188">
        <f t="shared" si="10"/>
        <v>-1.4874136656643466</v>
      </c>
      <c r="F709" s="361"/>
      <c r="G709" s="210"/>
    </row>
    <row r="710" spans="2:7" x14ac:dyDescent="0.2">
      <c r="B710" s="265">
        <v>40139</v>
      </c>
      <c r="C710" s="184">
        <v>0.35264052800000001</v>
      </c>
      <c r="D710" s="184">
        <v>0.35264052800000001</v>
      </c>
      <c r="E710" s="188">
        <f t="shared" si="10"/>
        <v>-1.042306075181086</v>
      </c>
      <c r="F710" s="361"/>
      <c r="G710" s="210"/>
    </row>
    <row r="711" spans="2:7" x14ac:dyDescent="0.2">
      <c r="B711" s="265">
        <v>40140</v>
      </c>
      <c r="C711" s="184">
        <v>1.0384426E-2</v>
      </c>
      <c r="D711" s="184">
        <v>1.0384426E-2</v>
      </c>
      <c r="E711" s="188">
        <f t="shared" si="10"/>
        <v>-4.5674480952085785</v>
      </c>
      <c r="F711" s="361"/>
      <c r="G711" s="210"/>
    </row>
    <row r="712" spans="2:7" x14ac:dyDescent="0.2">
      <c r="B712" s="265">
        <v>40141</v>
      </c>
      <c r="C712" s="184">
        <v>3.1241919E-2</v>
      </c>
      <c r="D712" s="184">
        <v>3.1241919E-2</v>
      </c>
      <c r="E712" s="188">
        <f t="shared" si="10"/>
        <v>-3.4659945282404028</v>
      </c>
      <c r="F712" s="361"/>
      <c r="G712" s="210"/>
    </row>
    <row r="713" spans="2:7" x14ac:dyDescent="0.2">
      <c r="B713" s="265">
        <v>40142</v>
      </c>
      <c r="C713" s="184">
        <v>3.175302E-2</v>
      </c>
      <c r="D713" s="184">
        <v>3.175302E-2</v>
      </c>
      <c r="E713" s="188">
        <f t="shared" si="10"/>
        <v>-3.4497674400566409</v>
      </c>
      <c r="F713" s="361"/>
      <c r="G713" s="210"/>
    </row>
    <row r="714" spans="2:7" x14ac:dyDescent="0.2">
      <c r="B714" s="265">
        <v>40143</v>
      </c>
      <c r="C714" s="184">
        <v>6.0443496579999998</v>
      </c>
      <c r="D714" s="184">
        <v>6.0443496579999998</v>
      </c>
      <c r="E714" s="188">
        <f t="shared" si="10"/>
        <v>1.799123894821838</v>
      </c>
      <c r="F714" s="361"/>
      <c r="G714" s="210"/>
    </row>
    <row r="715" spans="2:7" x14ac:dyDescent="0.2">
      <c r="B715" s="265">
        <v>40144</v>
      </c>
      <c r="C715" s="184">
        <v>0.33286775499999999</v>
      </c>
      <c r="D715" s="184">
        <v>0.33286775499999999</v>
      </c>
      <c r="E715" s="188">
        <f t="shared" si="10"/>
        <v>-1.1000100000116746</v>
      </c>
      <c r="F715" s="361"/>
      <c r="G715" s="210"/>
    </row>
    <row r="716" spans="2:7" x14ac:dyDescent="0.2">
      <c r="B716" s="265">
        <v>40145</v>
      </c>
      <c r="C716" s="184">
        <v>9.3209190000000004E-3</v>
      </c>
      <c r="D716" s="184">
        <v>9.3209190000000004E-3</v>
      </c>
      <c r="E716" s="188">
        <f t="shared" si="10"/>
        <v>-4.6754940499955913</v>
      </c>
      <c r="F716" s="361"/>
      <c r="G716" s="210"/>
    </row>
    <row r="717" spans="2:7" x14ac:dyDescent="0.2">
      <c r="B717" s="265">
        <v>40146</v>
      </c>
      <c r="C717" s="184">
        <v>3.5595179999999998E-3</v>
      </c>
      <c r="D717" s="184">
        <v>3.5595179999999998E-3</v>
      </c>
      <c r="E717" s="188">
        <f t="shared" si="10"/>
        <v>-5.6381301365431193</v>
      </c>
      <c r="F717" s="361"/>
      <c r="G717" s="210"/>
    </row>
    <row r="718" spans="2:7" x14ac:dyDescent="0.2">
      <c r="B718" s="265">
        <v>40147</v>
      </c>
      <c r="C718" s="184">
        <v>3.5986145999999997E-2</v>
      </c>
      <c r="D718" s="184">
        <v>3.5986145999999997E-2</v>
      </c>
      <c r="E718" s="188">
        <f t="shared" si="10"/>
        <v>-3.3246212479267108</v>
      </c>
      <c r="F718" s="361"/>
      <c r="G718" s="210"/>
    </row>
    <row r="719" spans="2:7" x14ac:dyDescent="0.2">
      <c r="B719" s="265">
        <v>40148</v>
      </c>
      <c r="C719" s="184">
        <v>1.7406310000000001E-3</v>
      </c>
      <c r="D719" s="184">
        <v>1.7406310000000001E-3</v>
      </c>
      <c r="E719" s="188">
        <f t="shared" si="10"/>
        <v>-6.3535075878168641</v>
      </c>
      <c r="F719" s="361"/>
      <c r="G719" s="210"/>
    </row>
    <row r="720" spans="2:7" x14ac:dyDescent="0.2">
      <c r="B720" s="265">
        <v>40149</v>
      </c>
      <c r="C720" s="184">
        <v>0.14544580800000001</v>
      </c>
      <c r="D720" s="184">
        <v>0.14544580800000001</v>
      </c>
      <c r="E720" s="188">
        <f t="shared" si="10"/>
        <v>-1.9279517153569097</v>
      </c>
      <c r="F720" s="361"/>
      <c r="G720" s="210"/>
    </row>
    <row r="721" spans="2:7" x14ac:dyDescent="0.2">
      <c r="B721" s="265">
        <v>40150</v>
      </c>
      <c r="C721" s="184">
        <v>0.42766795699999999</v>
      </c>
      <c r="D721" s="184">
        <v>0.42766795699999999</v>
      </c>
      <c r="E721" s="188">
        <f t="shared" si="10"/>
        <v>-0.84940818589185096</v>
      </c>
      <c r="F721" s="361"/>
      <c r="G721" s="210"/>
    </row>
    <row r="722" spans="2:7" x14ac:dyDescent="0.2">
      <c r="B722" s="265">
        <v>40151</v>
      </c>
      <c r="C722" s="184">
        <v>9.4005210000000002E-3</v>
      </c>
      <c r="D722" s="184">
        <v>9.4005210000000002E-3</v>
      </c>
      <c r="E722" s="188">
        <f t="shared" si="10"/>
        <v>-4.6669901657102022</v>
      </c>
      <c r="F722" s="361"/>
      <c r="G722" s="210"/>
    </row>
    <row r="723" spans="2:7" x14ac:dyDescent="0.2">
      <c r="B723" s="265">
        <v>40152</v>
      </c>
      <c r="C723" s="184">
        <v>9.2353660000000001E-3</v>
      </c>
      <c r="D723" s="184">
        <v>9.2353660000000001E-3</v>
      </c>
      <c r="E723" s="188">
        <f t="shared" si="10"/>
        <v>-4.6847150342808455</v>
      </c>
      <c r="F723" s="361"/>
      <c r="G723" s="210"/>
    </row>
    <row r="724" spans="2:7" x14ac:dyDescent="0.2">
      <c r="B724" s="265">
        <v>40153</v>
      </c>
      <c r="C724" s="184">
        <v>9.5848889999999992E-3</v>
      </c>
      <c r="D724" s="184">
        <v>9.5848889999999992E-3</v>
      </c>
      <c r="E724" s="188">
        <f t="shared" ref="E724:E787" si="11">IF(C724=0,"",LN(C724))</f>
        <v>-4.6475674831462639</v>
      </c>
      <c r="F724" s="361"/>
      <c r="G724" s="210"/>
    </row>
    <row r="725" spans="2:7" x14ac:dyDescent="0.2">
      <c r="B725" s="265">
        <v>40154</v>
      </c>
      <c r="C725" s="184">
        <v>2.6776049E-2</v>
      </c>
      <c r="D725" s="184">
        <v>2.6776049E-2</v>
      </c>
      <c r="E725" s="188">
        <f t="shared" si="11"/>
        <v>-3.6202474850777739</v>
      </c>
      <c r="F725" s="361"/>
      <c r="G725" s="210"/>
    </row>
    <row r="726" spans="2:7" x14ac:dyDescent="0.2">
      <c r="B726" s="265">
        <v>40155</v>
      </c>
      <c r="C726" s="184">
        <v>6.6142346000000005E-2</v>
      </c>
      <c r="D726" s="184">
        <v>6.6142346000000005E-2</v>
      </c>
      <c r="E726" s="188">
        <f t="shared" si="11"/>
        <v>-2.7159461018428472</v>
      </c>
      <c r="F726" s="361"/>
      <c r="G726" s="210"/>
    </row>
    <row r="727" spans="2:7" x14ac:dyDescent="0.2">
      <c r="B727" s="265">
        <v>40156</v>
      </c>
      <c r="C727" s="184">
        <v>9.7197595999999997E-2</v>
      </c>
      <c r="D727" s="184">
        <v>9.7197595999999997E-2</v>
      </c>
      <c r="E727" s="188">
        <f t="shared" si="11"/>
        <v>-2.3310093003318855</v>
      </c>
      <c r="F727" s="361"/>
      <c r="G727" s="210"/>
    </row>
    <row r="728" spans="2:7" x14ac:dyDescent="0.2">
      <c r="B728" s="265">
        <v>40157</v>
      </c>
      <c r="C728" s="184">
        <v>5.5383929999999998E-2</v>
      </c>
      <c r="D728" s="184">
        <v>5.5383929999999998E-2</v>
      </c>
      <c r="E728" s="188">
        <f t="shared" si="11"/>
        <v>-2.8934657995101438</v>
      </c>
      <c r="F728" s="361"/>
      <c r="G728" s="210"/>
    </row>
    <row r="729" spans="2:7" x14ac:dyDescent="0.2">
      <c r="B729" s="265">
        <v>40158</v>
      </c>
      <c r="C729" s="184">
        <v>3.9565132000000003E-2</v>
      </c>
      <c r="D729" s="184">
        <v>3.9565132000000003E-2</v>
      </c>
      <c r="E729" s="188">
        <f t="shared" si="11"/>
        <v>-3.2298070536444783</v>
      </c>
      <c r="F729" s="361"/>
      <c r="G729" s="210"/>
    </row>
    <row r="730" spans="2:7" x14ac:dyDescent="0.2">
      <c r="B730" s="265">
        <v>40159</v>
      </c>
      <c r="C730" s="184">
        <v>0.16197526400000001</v>
      </c>
      <c r="D730" s="184">
        <v>0.16197526400000001</v>
      </c>
      <c r="E730" s="188">
        <f t="shared" si="11"/>
        <v>-1.8203116467662899</v>
      </c>
      <c r="F730" s="361"/>
      <c r="G730" s="210"/>
    </row>
    <row r="731" spans="2:7" x14ac:dyDescent="0.2">
      <c r="B731" s="265">
        <v>40160</v>
      </c>
      <c r="C731" s="184">
        <v>8.8300779999999999E-3</v>
      </c>
      <c r="D731" s="184">
        <v>8.8300779999999999E-3</v>
      </c>
      <c r="E731" s="188">
        <f t="shared" si="11"/>
        <v>-4.7295914308832003</v>
      </c>
      <c r="F731" s="361"/>
      <c r="G731" s="210"/>
    </row>
    <row r="732" spans="2:7" x14ac:dyDescent="0.2">
      <c r="B732" s="265">
        <v>40161</v>
      </c>
      <c r="C732" s="184">
        <v>0.123302774</v>
      </c>
      <c r="D732" s="184">
        <v>0.123302774</v>
      </c>
      <c r="E732" s="188">
        <f t="shared" si="11"/>
        <v>-2.0931123710924888</v>
      </c>
      <c r="F732" s="361"/>
      <c r="G732" s="210"/>
    </row>
    <row r="733" spans="2:7" x14ac:dyDescent="0.2">
      <c r="B733" s="265">
        <v>40162</v>
      </c>
      <c r="C733" s="184">
        <v>0.157926909</v>
      </c>
      <c r="D733" s="184">
        <v>0.157926909</v>
      </c>
      <c r="E733" s="188">
        <f t="shared" si="11"/>
        <v>-1.8456229542539688</v>
      </c>
      <c r="F733" s="361"/>
      <c r="G733" s="210"/>
    </row>
    <row r="734" spans="2:7" x14ac:dyDescent="0.2">
      <c r="B734" s="265">
        <v>40163</v>
      </c>
      <c r="C734" s="184">
        <v>0.26363925300000002</v>
      </c>
      <c r="D734" s="184">
        <v>0.26363925300000002</v>
      </c>
      <c r="E734" s="188">
        <f t="shared" si="11"/>
        <v>-1.3331735762108263</v>
      </c>
      <c r="F734" s="361"/>
      <c r="G734" s="210"/>
    </row>
    <row r="735" spans="2:7" x14ac:dyDescent="0.2">
      <c r="B735" s="265">
        <v>40164</v>
      </c>
      <c r="C735" s="184">
        <v>3.7882405000000001E-2</v>
      </c>
      <c r="D735" s="184">
        <v>3.7882405000000001E-2</v>
      </c>
      <c r="E735" s="188">
        <f t="shared" si="11"/>
        <v>-3.2732685227113412</v>
      </c>
      <c r="F735" s="361"/>
      <c r="G735" s="210"/>
    </row>
    <row r="736" spans="2:7" x14ac:dyDescent="0.2">
      <c r="B736" s="265">
        <v>40165</v>
      </c>
      <c r="C736" s="184">
        <v>3.945044E-3</v>
      </c>
      <c r="D736" s="184">
        <v>3.945044E-3</v>
      </c>
      <c r="E736" s="188">
        <f t="shared" si="11"/>
        <v>-5.5352951713878156</v>
      </c>
      <c r="F736" s="361"/>
      <c r="G736" s="210"/>
    </row>
    <row r="737" spans="2:7" x14ac:dyDescent="0.2">
      <c r="B737" s="265">
        <v>40166</v>
      </c>
      <c r="C737" s="184">
        <v>0.18548532200000001</v>
      </c>
      <c r="D737" s="184">
        <v>0.18548532200000001</v>
      </c>
      <c r="E737" s="188">
        <f t="shared" si="11"/>
        <v>-1.6847795267499646</v>
      </c>
      <c r="F737" s="361"/>
      <c r="G737" s="210"/>
    </row>
    <row r="738" spans="2:7" x14ac:dyDescent="0.2">
      <c r="B738" s="265">
        <v>40167</v>
      </c>
      <c r="C738" s="184">
        <v>0.64714913699999999</v>
      </c>
      <c r="D738" s="184">
        <v>0.64714913699999999</v>
      </c>
      <c r="E738" s="188">
        <f t="shared" si="11"/>
        <v>-0.435178505633944</v>
      </c>
      <c r="F738" s="361"/>
      <c r="G738" s="210"/>
    </row>
    <row r="739" spans="2:7" x14ac:dyDescent="0.2">
      <c r="B739" s="265">
        <v>40168</v>
      </c>
      <c r="C739" s="184">
        <v>8.5655550999999996E-2</v>
      </c>
      <c r="D739" s="184">
        <v>8.5655550999999996E-2</v>
      </c>
      <c r="E739" s="188">
        <f t="shared" si="11"/>
        <v>-2.4574212460377307</v>
      </c>
      <c r="F739" s="361"/>
      <c r="G739" s="210"/>
    </row>
    <row r="740" spans="2:7" x14ac:dyDescent="0.2">
      <c r="B740" s="265">
        <v>40169</v>
      </c>
      <c r="C740" s="184">
        <v>3.5286033000000001E-2</v>
      </c>
      <c r="D740" s="184">
        <v>3.5286033000000001E-2</v>
      </c>
      <c r="E740" s="188">
        <f t="shared" si="11"/>
        <v>-3.344268059061601</v>
      </c>
      <c r="F740" s="361"/>
      <c r="G740" s="210"/>
    </row>
    <row r="741" spans="2:7" x14ac:dyDescent="0.2">
      <c r="B741" s="265">
        <v>40170</v>
      </c>
      <c r="C741" s="184">
        <v>0.76797658199999996</v>
      </c>
      <c r="D741" s="184">
        <v>0.76797658199999996</v>
      </c>
      <c r="E741" s="188">
        <f t="shared" si="11"/>
        <v>-0.26399603848686115</v>
      </c>
      <c r="F741" s="361"/>
      <c r="G741" s="210"/>
    </row>
    <row r="742" spans="2:7" x14ac:dyDescent="0.2">
      <c r="B742" s="265">
        <v>40171</v>
      </c>
      <c r="C742" s="184">
        <v>2.0358144000000002E-2</v>
      </c>
      <c r="D742" s="184">
        <v>2.0358144000000002E-2</v>
      </c>
      <c r="E742" s="188">
        <f t="shared" si="11"/>
        <v>-3.8942742505906214</v>
      </c>
      <c r="F742" s="361"/>
      <c r="G742" s="210"/>
    </row>
    <row r="743" spans="2:7" x14ac:dyDescent="0.2">
      <c r="B743" s="265">
        <v>40172</v>
      </c>
      <c r="C743" s="184">
        <v>7.4510693000000003E-2</v>
      </c>
      <c r="D743" s="184">
        <v>7.4510693000000003E-2</v>
      </c>
      <c r="E743" s="188">
        <f t="shared" si="11"/>
        <v>-2.5968126336947548</v>
      </c>
      <c r="F743" s="361"/>
      <c r="G743" s="210"/>
    </row>
    <row r="744" spans="2:7" x14ac:dyDescent="0.2">
      <c r="B744" s="265">
        <v>40173</v>
      </c>
      <c r="C744" s="184">
        <v>3.2532613000000002E-2</v>
      </c>
      <c r="D744" s="184">
        <v>3.2532613000000002E-2</v>
      </c>
      <c r="E744" s="188">
        <f t="shared" si="11"/>
        <v>-3.4255122158697668</v>
      </c>
      <c r="F744" s="361"/>
      <c r="G744" s="210"/>
    </row>
    <row r="745" spans="2:7" x14ac:dyDescent="0.2">
      <c r="B745" s="265">
        <v>40174</v>
      </c>
      <c r="C745" s="184">
        <v>3.6379301000000003E-2</v>
      </c>
      <c r="D745" s="184">
        <v>3.6379301000000003E-2</v>
      </c>
      <c r="E745" s="188">
        <f t="shared" si="11"/>
        <v>-3.313755319930515</v>
      </c>
      <c r="F745" s="361"/>
      <c r="G745" s="210"/>
    </row>
    <row r="746" spans="2:7" x14ac:dyDescent="0.2">
      <c r="B746" s="265">
        <v>40175</v>
      </c>
      <c r="C746" s="184">
        <v>0.104553617</v>
      </c>
      <c r="D746" s="184">
        <v>0.104553617</v>
      </c>
      <c r="E746" s="188">
        <f t="shared" si="11"/>
        <v>-2.2580552578187829</v>
      </c>
      <c r="F746" s="361"/>
      <c r="G746" s="210"/>
    </row>
    <row r="747" spans="2:7" x14ac:dyDescent="0.2">
      <c r="B747" s="265">
        <v>40176</v>
      </c>
      <c r="C747" s="184">
        <v>0.26430652100000002</v>
      </c>
      <c r="D747" s="184">
        <v>0.26430652100000002</v>
      </c>
      <c r="E747" s="188">
        <f t="shared" si="11"/>
        <v>-1.3306457849558666</v>
      </c>
      <c r="F747" s="361"/>
      <c r="G747" s="210"/>
    </row>
    <row r="748" spans="2:7" x14ac:dyDescent="0.2">
      <c r="B748" s="265">
        <v>40177</v>
      </c>
      <c r="C748" s="184">
        <v>0.34854422600000001</v>
      </c>
      <c r="D748" s="184">
        <v>0.34854422600000001</v>
      </c>
      <c r="E748" s="188">
        <f t="shared" si="11"/>
        <v>-1.0539901529594293</v>
      </c>
      <c r="F748" s="361"/>
      <c r="G748" s="210"/>
    </row>
    <row r="749" spans="2:7" x14ac:dyDescent="0.2">
      <c r="B749" s="265">
        <v>40178</v>
      </c>
      <c r="C749" s="184">
        <v>2.6160115560000001</v>
      </c>
      <c r="D749" s="184">
        <v>2.6160115560000001</v>
      </c>
      <c r="E749" s="188">
        <f t="shared" si="11"/>
        <v>0.96165085101638814</v>
      </c>
      <c r="F749" s="361"/>
      <c r="G749" s="210"/>
    </row>
    <row r="750" spans="2:7" x14ac:dyDescent="0.2">
      <c r="B750" s="265">
        <v>40179</v>
      </c>
      <c r="C750" s="184">
        <v>7.6506668E-2</v>
      </c>
      <c r="D750" s="184">
        <v>7.6506668E-2</v>
      </c>
      <c r="E750" s="188">
        <f t="shared" si="11"/>
        <v>-2.5703773785494626</v>
      </c>
      <c r="F750" s="361"/>
      <c r="G750" s="210"/>
    </row>
    <row r="751" spans="2:7" x14ac:dyDescent="0.2">
      <c r="B751" s="265">
        <v>40180</v>
      </c>
      <c r="C751" s="184">
        <v>8.210742E-3</v>
      </c>
      <c r="D751" s="184">
        <v>8.210742E-3</v>
      </c>
      <c r="E751" s="188">
        <f t="shared" si="11"/>
        <v>-4.8023119820133013</v>
      </c>
      <c r="F751" s="361"/>
      <c r="G751" s="210"/>
    </row>
    <row r="752" spans="2:7" x14ac:dyDescent="0.2">
      <c r="B752" s="265">
        <v>40181</v>
      </c>
      <c r="C752" s="184">
        <v>0.376205552</v>
      </c>
      <c r="D752" s="184">
        <v>0.376205552</v>
      </c>
      <c r="E752" s="188">
        <f t="shared" si="11"/>
        <v>-0.97761960411671711</v>
      </c>
      <c r="F752" s="361"/>
      <c r="G752" s="210"/>
    </row>
    <row r="753" spans="2:7" x14ac:dyDescent="0.2">
      <c r="B753" s="265">
        <v>40182</v>
      </c>
      <c r="C753" s="184">
        <v>8.8593729999999996E-2</v>
      </c>
      <c r="D753" s="184">
        <v>8.8593729999999996E-2</v>
      </c>
      <c r="E753" s="188">
        <f t="shared" si="11"/>
        <v>-2.423694191369596</v>
      </c>
      <c r="F753" s="361"/>
      <c r="G753" s="210"/>
    </row>
    <row r="754" spans="2:7" x14ac:dyDescent="0.2">
      <c r="B754" s="265">
        <v>40183</v>
      </c>
      <c r="C754" s="184">
        <v>2.2912675E-2</v>
      </c>
      <c r="D754" s="184">
        <v>2.2912675E-2</v>
      </c>
      <c r="E754" s="188">
        <f t="shared" si="11"/>
        <v>-3.7760650280931625</v>
      </c>
      <c r="F754" s="361"/>
      <c r="G754" s="210"/>
    </row>
    <row r="755" spans="2:7" x14ac:dyDescent="0.2">
      <c r="B755" s="265">
        <v>40184</v>
      </c>
      <c r="C755" s="184">
        <v>8.8733785999999995E-2</v>
      </c>
      <c r="D755" s="184">
        <v>8.8733785999999995E-2</v>
      </c>
      <c r="E755" s="188">
        <f t="shared" si="11"/>
        <v>-2.4221145602747498</v>
      </c>
      <c r="F755" s="361"/>
      <c r="G755" s="210"/>
    </row>
    <row r="756" spans="2:7" x14ac:dyDescent="0.2">
      <c r="B756" s="265">
        <v>40185</v>
      </c>
      <c r="C756" s="184">
        <v>8.1983200000000003E-3</v>
      </c>
      <c r="D756" s="184">
        <v>8.1983200000000003E-3</v>
      </c>
      <c r="E756" s="188">
        <f t="shared" si="11"/>
        <v>-4.8038260237510846</v>
      </c>
      <c r="F756" s="361"/>
      <c r="G756" s="210"/>
    </row>
    <row r="757" spans="2:7" x14ac:dyDescent="0.2">
      <c r="B757" s="265">
        <v>40186</v>
      </c>
      <c r="C757" s="184">
        <v>1.2260507519999999</v>
      </c>
      <c r="D757" s="184">
        <v>1.2260507519999999</v>
      </c>
      <c r="E757" s="188">
        <f t="shared" si="11"/>
        <v>0.2037982330683048</v>
      </c>
      <c r="F757" s="361"/>
      <c r="G757" s="210"/>
    </row>
    <row r="758" spans="2:7" x14ac:dyDescent="0.2">
      <c r="B758" s="265">
        <v>40187</v>
      </c>
      <c r="C758" s="184">
        <v>5.8729402999999999E-2</v>
      </c>
      <c r="D758" s="184">
        <v>5.8729402999999999E-2</v>
      </c>
      <c r="E758" s="188">
        <f t="shared" si="11"/>
        <v>-2.8348147746619832</v>
      </c>
      <c r="F758" s="361"/>
      <c r="G758" s="210"/>
    </row>
    <row r="759" spans="2:7" x14ac:dyDescent="0.2">
      <c r="B759" s="265">
        <v>40188</v>
      </c>
      <c r="C759" s="184">
        <v>8.7317430000000001E-3</v>
      </c>
      <c r="D759" s="184">
        <v>8.7317430000000001E-3</v>
      </c>
      <c r="E759" s="188">
        <f t="shared" si="11"/>
        <v>-4.7407902727019158</v>
      </c>
      <c r="F759" s="361"/>
      <c r="G759" s="210"/>
    </row>
    <row r="760" spans="2:7" x14ac:dyDescent="0.2">
      <c r="B760" s="265">
        <v>40189</v>
      </c>
      <c r="C760" s="184">
        <v>3.4420632750000002</v>
      </c>
      <c r="D760" s="184">
        <v>3.4420632750000002</v>
      </c>
      <c r="E760" s="188">
        <f t="shared" si="11"/>
        <v>1.2360710808278161</v>
      </c>
      <c r="F760" s="361"/>
      <c r="G760" s="210"/>
    </row>
    <row r="761" spans="2:7" x14ac:dyDescent="0.2">
      <c r="B761" s="265">
        <v>40190</v>
      </c>
      <c r="C761" s="184">
        <v>0.20464790899999999</v>
      </c>
      <c r="D761" s="184">
        <v>0.20464790899999999</v>
      </c>
      <c r="E761" s="188">
        <f t="shared" si="11"/>
        <v>-1.5864642935403408</v>
      </c>
      <c r="F761" s="361"/>
      <c r="G761" s="210"/>
    </row>
    <row r="762" spans="2:7" x14ac:dyDescent="0.2">
      <c r="B762" s="265">
        <v>40191</v>
      </c>
      <c r="C762" s="184">
        <v>8.1199250000000001E-2</v>
      </c>
      <c r="D762" s="184">
        <v>4.7597810000000003E-3</v>
      </c>
      <c r="E762" s="188">
        <f t="shared" si="11"/>
        <v>-2.5108492683103631</v>
      </c>
      <c r="F762" s="361"/>
      <c r="G762" s="210"/>
    </row>
    <row r="763" spans="2:7" x14ac:dyDescent="0.2">
      <c r="B763" s="265">
        <v>40192</v>
      </c>
      <c r="C763" s="184">
        <v>6.0890838000000003E-2</v>
      </c>
      <c r="D763" s="184">
        <v>6.0890838000000003E-2</v>
      </c>
      <c r="E763" s="188">
        <f t="shared" si="11"/>
        <v>-2.7986725589337751</v>
      </c>
      <c r="F763" s="361"/>
      <c r="G763" s="210"/>
    </row>
    <row r="764" spans="2:7" x14ac:dyDescent="0.2">
      <c r="B764" s="265">
        <v>40193</v>
      </c>
      <c r="C764" s="184">
        <v>8.0683620000000008E-3</v>
      </c>
      <c r="D764" s="184">
        <v>8.0683620000000008E-3</v>
      </c>
      <c r="E764" s="188">
        <f t="shared" si="11"/>
        <v>-4.8198047912799806</v>
      </c>
      <c r="F764" s="361"/>
      <c r="G764" s="210"/>
    </row>
    <row r="765" spans="2:7" x14ac:dyDescent="0.2">
      <c r="B765" s="265">
        <v>40194</v>
      </c>
      <c r="C765" s="184">
        <v>1.2181712000000001E-2</v>
      </c>
      <c r="D765" s="184">
        <v>1.2181712000000001E-2</v>
      </c>
      <c r="E765" s="188">
        <f t="shared" si="11"/>
        <v>-4.4078194682854948</v>
      </c>
      <c r="F765" s="361"/>
      <c r="G765" s="210"/>
    </row>
    <row r="766" spans="2:7" x14ac:dyDescent="0.2">
      <c r="B766" s="265">
        <v>40195</v>
      </c>
      <c r="C766" s="184">
        <v>0.208489908</v>
      </c>
      <c r="D766" s="184">
        <v>0.208489908</v>
      </c>
      <c r="E766" s="188">
        <f t="shared" si="11"/>
        <v>-1.5678646417924358</v>
      </c>
      <c r="F766" s="361"/>
      <c r="G766" s="210"/>
    </row>
    <row r="767" spans="2:7" x14ac:dyDescent="0.2">
      <c r="B767" s="265">
        <v>40196</v>
      </c>
      <c r="C767" s="184">
        <v>7.992747E-2</v>
      </c>
      <c r="D767" s="184">
        <v>7.992747E-2</v>
      </c>
      <c r="E767" s="188">
        <f t="shared" si="11"/>
        <v>-2.5266356805412755</v>
      </c>
      <c r="F767" s="361"/>
      <c r="G767" s="210"/>
    </row>
    <row r="768" spans="2:7" x14ac:dyDescent="0.2">
      <c r="B768" s="265">
        <v>40197</v>
      </c>
      <c r="C768" s="184">
        <v>7.3413263000000006E-2</v>
      </c>
      <c r="D768" s="184">
        <v>7.3413263000000006E-2</v>
      </c>
      <c r="E768" s="188">
        <f t="shared" si="11"/>
        <v>-2.6116506648621218</v>
      </c>
      <c r="F768" s="361"/>
      <c r="G768" s="210"/>
    </row>
    <row r="769" spans="2:7" x14ac:dyDescent="0.2">
      <c r="B769" s="265">
        <v>40198</v>
      </c>
      <c r="C769" s="184">
        <v>1.5411236E-2</v>
      </c>
      <c r="D769" s="184">
        <v>1.5411236E-2</v>
      </c>
      <c r="E769" s="188">
        <f t="shared" si="11"/>
        <v>-4.1726584252092094</v>
      </c>
      <c r="F769" s="361"/>
      <c r="G769" s="210"/>
    </row>
    <row r="770" spans="2:7" x14ac:dyDescent="0.2">
      <c r="B770" s="265">
        <v>40199</v>
      </c>
      <c r="C770" s="184">
        <v>0.247405703</v>
      </c>
      <c r="D770" s="184">
        <v>0.247405703</v>
      </c>
      <c r="E770" s="188">
        <f t="shared" si="11"/>
        <v>-1.3967257675513607</v>
      </c>
      <c r="F770" s="361"/>
      <c r="G770" s="210"/>
    </row>
    <row r="771" spans="2:7" x14ac:dyDescent="0.2">
      <c r="B771" s="265">
        <v>40200</v>
      </c>
      <c r="C771" s="184">
        <v>5.521852E-2</v>
      </c>
      <c r="D771" s="184">
        <v>5.521852E-2</v>
      </c>
      <c r="E771" s="188">
        <f t="shared" si="11"/>
        <v>-2.8964568747226811</v>
      </c>
      <c r="F771" s="361"/>
      <c r="G771" s="210"/>
    </row>
    <row r="772" spans="2:7" x14ac:dyDescent="0.2">
      <c r="B772" s="265">
        <v>40201</v>
      </c>
      <c r="C772" s="184">
        <v>1.8365537000000001E-2</v>
      </c>
      <c r="D772" s="184">
        <v>1.8365537000000001E-2</v>
      </c>
      <c r="E772" s="188">
        <f t="shared" si="11"/>
        <v>-3.9972793597350584</v>
      </c>
      <c r="F772" s="361"/>
      <c r="G772" s="210"/>
    </row>
    <row r="773" spans="2:7" x14ac:dyDescent="0.2">
      <c r="B773" s="265">
        <v>40202</v>
      </c>
      <c r="C773" s="184">
        <v>3.8029999999999997E-4</v>
      </c>
      <c r="D773" s="184">
        <v>3.8029999999999997E-4</v>
      </c>
      <c r="E773" s="188">
        <f t="shared" si="11"/>
        <v>-7.87455014303006</v>
      </c>
      <c r="F773" s="361"/>
      <c r="G773" s="210"/>
    </row>
    <row r="774" spans="2:7" x14ac:dyDescent="0.2">
      <c r="B774" s="265">
        <v>40203</v>
      </c>
      <c r="C774" s="184">
        <v>1.2559288E-2</v>
      </c>
      <c r="D774" s="184">
        <v>1.2559288E-2</v>
      </c>
      <c r="E774" s="188">
        <f t="shared" si="11"/>
        <v>-4.3772948074469928</v>
      </c>
      <c r="F774" s="361"/>
      <c r="G774" s="210"/>
    </row>
    <row r="775" spans="2:7" x14ac:dyDescent="0.2">
      <c r="B775" s="265">
        <v>40204</v>
      </c>
      <c r="C775" s="184">
        <v>2.24961E-4</v>
      </c>
      <c r="D775" s="184">
        <v>2.24961E-4</v>
      </c>
      <c r="E775" s="188">
        <f t="shared" si="11"/>
        <v>-8.399583504117146</v>
      </c>
      <c r="F775" s="361"/>
      <c r="G775" s="210"/>
    </row>
    <row r="776" spans="2:7" x14ac:dyDescent="0.2">
      <c r="B776" s="265">
        <v>40205</v>
      </c>
      <c r="C776" s="184">
        <v>1.145655E-3</v>
      </c>
      <c r="D776" s="184">
        <v>1.145655E-3</v>
      </c>
      <c r="E776" s="188">
        <f t="shared" si="11"/>
        <v>-6.7717787531337894</v>
      </c>
      <c r="F776" s="361"/>
      <c r="G776" s="210"/>
    </row>
    <row r="777" spans="2:7" x14ac:dyDescent="0.2">
      <c r="B777" s="265">
        <v>40206</v>
      </c>
      <c r="C777" s="184">
        <v>1.1366128E-2</v>
      </c>
      <c r="D777" s="184">
        <v>1.1366128E-2</v>
      </c>
      <c r="E777" s="188">
        <f t="shared" si="11"/>
        <v>-4.477117574513044</v>
      </c>
      <c r="F777" s="361"/>
      <c r="G777" s="210"/>
    </row>
    <row r="778" spans="2:7" x14ac:dyDescent="0.2">
      <c r="B778" s="265">
        <v>40207</v>
      </c>
      <c r="C778" s="184">
        <v>2.1522434E-2</v>
      </c>
      <c r="D778" s="184">
        <v>2.1522434E-2</v>
      </c>
      <c r="E778" s="188">
        <f t="shared" si="11"/>
        <v>-3.8386594459951193</v>
      </c>
      <c r="F778" s="361"/>
      <c r="G778" s="210"/>
    </row>
    <row r="779" spans="2:7" x14ac:dyDescent="0.2">
      <c r="B779" s="265">
        <v>40208</v>
      </c>
      <c r="C779" s="184">
        <v>0.105743848</v>
      </c>
      <c r="D779" s="184">
        <v>0.105743848</v>
      </c>
      <c r="E779" s="188">
        <f t="shared" si="11"/>
        <v>-2.2467356376888756</v>
      </c>
      <c r="F779" s="361"/>
      <c r="G779" s="210"/>
    </row>
    <row r="780" spans="2:7" x14ac:dyDescent="0.2">
      <c r="B780" s="265">
        <v>40209</v>
      </c>
      <c r="C780" s="184">
        <v>0.72100933599999995</v>
      </c>
      <c r="D780" s="184">
        <v>0.72100933599999995</v>
      </c>
      <c r="E780" s="188">
        <f t="shared" si="11"/>
        <v>-0.32710319309863595</v>
      </c>
      <c r="F780" s="361"/>
      <c r="G780" s="210"/>
    </row>
    <row r="781" spans="2:7" x14ac:dyDescent="0.2">
      <c r="B781" s="265">
        <v>40210</v>
      </c>
      <c r="C781" s="184">
        <v>1.5799687999999999E-2</v>
      </c>
      <c r="D781" s="184">
        <v>1.5799687999999999E-2</v>
      </c>
      <c r="E781" s="188">
        <f t="shared" si="11"/>
        <v>-4.1477650859796302</v>
      </c>
      <c r="F781" s="361"/>
      <c r="G781" s="210"/>
    </row>
    <row r="782" spans="2:7" x14ac:dyDescent="0.2">
      <c r="B782" s="265">
        <v>40211</v>
      </c>
      <c r="C782" s="184">
        <v>5.8585569999999997E-2</v>
      </c>
      <c r="D782" s="184">
        <v>5.8585569999999997E-2</v>
      </c>
      <c r="E782" s="188">
        <f t="shared" si="11"/>
        <v>-2.8372668584564176</v>
      </c>
      <c r="F782" s="361"/>
      <c r="G782" s="210"/>
    </row>
    <row r="783" spans="2:7" x14ac:dyDescent="0.2">
      <c r="B783" s="265">
        <v>40212</v>
      </c>
      <c r="C783" s="184">
        <v>0.256661362</v>
      </c>
      <c r="D783" s="184">
        <v>0.256661362</v>
      </c>
      <c r="E783" s="188">
        <f t="shared" si="11"/>
        <v>-1.3599977205485612</v>
      </c>
      <c r="F783" s="361"/>
      <c r="G783" s="210"/>
    </row>
    <row r="784" spans="2:7" x14ac:dyDescent="0.2">
      <c r="B784" s="265">
        <v>40213</v>
      </c>
      <c r="C784" s="184">
        <v>0.17118839799999999</v>
      </c>
      <c r="D784" s="184">
        <v>0.17118839799999999</v>
      </c>
      <c r="E784" s="188">
        <f t="shared" si="11"/>
        <v>-1.7649905862624857</v>
      </c>
      <c r="F784" s="361"/>
      <c r="G784" s="210"/>
    </row>
    <row r="785" spans="2:7" x14ac:dyDescent="0.2">
      <c r="B785" s="265">
        <v>40214</v>
      </c>
      <c r="C785" s="184">
        <v>0.30123107599999999</v>
      </c>
      <c r="D785" s="184">
        <v>0.30123107599999999</v>
      </c>
      <c r="E785" s="188">
        <f t="shared" si="11"/>
        <v>-1.199877614407683</v>
      </c>
      <c r="F785" s="361"/>
      <c r="G785" s="210"/>
    </row>
    <row r="786" spans="2:7" x14ac:dyDescent="0.2">
      <c r="B786" s="265">
        <v>40215</v>
      </c>
      <c r="C786" s="184">
        <v>0.42758574300000002</v>
      </c>
      <c r="D786" s="184">
        <v>0.42758574300000002</v>
      </c>
      <c r="E786" s="188">
        <f t="shared" si="11"/>
        <v>-0.84960044229542619</v>
      </c>
      <c r="F786" s="361"/>
      <c r="G786" s="210"/>
    </row>
    <row r="787" spans="2:7" x14ac:dyDescent="0.2">
      <c r="B787" s="265">
        <v>40216</v>
      </c>
      <c r="C787" s="184">
        <v>0.11046284000000001</v>
      </c>
      <c r="D787" s="184">
        <v>0.11046284000000001</v>
      </c>
      <c r="E787" s="188">
        <f t="shared" si="11"/>
        <v>-2.203076104175115</v>
      </c>
      <c r="F787" s="361"/>
      <c r="G787" s="210"/>
    </row>
    <row r="788" spans="2:7" x14ac:dyDescent="0.2">
      <c r="B788" s="265">
        <v>40217</v>
      </c>
      <c r="C788" s="184">
        <v>0.14153357699999999</v>
      </c>
      <c r="D788" s="184">
        <v>0.14153357699999999</v>
      </c>
      <c r="E788" s="188">
        <f t="shared" ref="E788:E851" si="12">IF(C788=0,"",LN(C788))</f>
        <v>-1.9552182967622245</v>
      </c>
      <c r="F788" s="361"/>
      <c r="G788" s="210"/>
    </row>
    <row r="789" spans="2:7" x14ac:dyDescent="0.2">
      <c r="B789" s="265">
        <v>40218</v>
      </c>
      <c r="C789" s="184">
        <v>0.174402476</v>
      </c>
      <c r="D789" s="184">
        <v>0.174402476</v>
      </c>
      <c r="E789" s="188">
        <f t="shared" si="12"/>
        <v>-1.7463895703603314</v>
      </c>
      <c r="F789" s="361"/>
      <c r="G789" s="210"/>
    </row>
    <row r="790" spans="2:7" x14ac:dyDescent="0.2">
      <c r="B790" s="265">
        <v>40219</v>
      </c>
      <c r="C790" s="184">
        <v>3.8739972999999997E-2</v>
      </c>
      <c r="D790" s="184">
        <v>3.8739972999999997E-2</v>
      </c>
      <c r="E790" s="188">
        <f t="shared" si="12"/>
        <v>-3.2508833179575829</v>
      </c>
      <c r="F790" s="361"/>
      <c r="G790" s="210"/>
    </row>
    <row r="791" spans="2:7" x14ac:dyDescent="0.2">
      <c r="B791" s="265">
        <v>40220</v>
      </c>
      <c r="C791" s="184">
        <v>2.5113598439999998</v>
      </c>
      <c r="D791" s="184">
        <v>2.5113598439999998</v>
      </c>
      <c r="E791" s="188">
        <f t="shared" si="12"/>
        <v>0.92082437695695807</v>
      </c>
      <c r="F791" s="361"/>
      <c r="G791" s="210"/>
    </row>
    <row r="792" spans="2:7" x14ac:dyDescent="0.2">
      <c r="B792" s="265">
        <v>40221</v>
      </c>
      <c r="C792" s="184">
        <v>9.4168951000000001E-2</v>
      </c>
      <c r="D792" s="184">
        <v>9.4168951000000001E-2</v>
      </c>
      <c r="E792" s="188">
        <f t="shared" si="12"/>
        <v>-2.3626647589509018</v>
      </c>
      <c r="F792" s="361"/>
      <c r="G792" s="210"/>
    </row>
    <row r="793" spans="2:7" x14ac:dyDescent="0.2">
      <c r="B793" s="265">
        <v>40222</v>
      </c>
      <c r="C793" s="184">
        <v>0.60121580699999999</v>
      </c>
      <c r="D793" s="184">
        <v>0.60121580699999999</v>
      </c>
      <c r="E793" s="188">
        <f t="shared" si="12"/>
        <v>-0.5088013290337875</v>
      </c>
      <c r="F793" s="361"/>
      <c r="G793" s="210"/>
    </row>
    <row r="794" spans="2:7" x14ac:dyDescent="0.2">
      <c r="B794" s="265">
        <v>40223</v>
      </c>
      <c r="C794" s="184">
        <v>0.191495938</v>
      </c>
      <c r="D794" s="184">
        <v>0.191495938</v>
      </c>
      <c r="E794" s="188">
        <f t="shared" si="12"/>
        <v>-1.6528886820746538</v>
      </c>
      <c r="F794" s="361"/>
      <c r="G794" s="210"/>
    </row>
    <row r="795" spans="2:7" x14ac:dyDescent="0.2">
      <c r="B795" s="265">
        <v>40224</v>
      </c>
      <c r="C795" s="184">
        <v>4.2500905999999998E-2</v>
      </c>
      <c r="D795" s="184">
        <v>4.2500905999999998E-2</v>
      </c>
      <c r="E795" s="188">
        <f t="shared" si="12"/>
        <v>-3.1582298856319251</v>
      </c>
      <c r="F795" s="361"/>
      <c r="G795" s="210"/>
    </row>
    <row r="796" spans="2:7" x14ac:dyDescent="0.2">
      <c r="B796" s="265">
        <v>40225</v>
      </c>
      <c r="C796" s="184">
        <v>0.19810318599999999</v>
      </c>
      <c r="D796" s="184">
        <v>0.19810318599999999</v>
      </c>
      <c r="E796" s="188">
        <f t="shared" si="12"/>
        <v>-1.6189672426204871</v>
      </c>
      <c r="F796" s="361"/>
      <c r="G796" s="210"/>
    </row>
    <row r="797" spans="2:7" x14ac:dyDescent="0.2">
      <c r="B797" s="265">
        <v>40226</v>
      </c>
      <c r="C797" s="184">
        <v>4.0577808999999999E-2</v>
      </c>
      <c r="D797" s="184">
        <v>4.0577808999999999E-2</v>
      </c>
      <c r="E797" s="188">
        <f t="shared" si="12"/>
        <v>-3.2045339381564371</v>
      </c>
      <c r="F797" s="361"/>
      <c r="G797" s="210"/>
    </row>
    <row r="798" spans="2:7" x14ac:dyDescent="0.2">
      <c r="B798" s="265">
        <v>40227</v>
      </c>
      <c r="C798" s="184">
        <v>2.1936695999999999E-2</v>
      </c>
      <c r="D798" s="184">
        <v>2.1936695999999999E-2</v>
      </c>
      <c r="E798" s="188">
        <f t="shared" si="12"/>
        <v>-3.8195944280003142</v>
      </c>
      <c r="F798" s="361"/>
      <c r="G798" s="210"/>
    </row>
    <row r="799" spans="2:7" x14ac:dyDescent="0.2">
      <c r="B799" s="265">
        <v>40228</v>
      </c>
      <c r="C799" s="184">
        <v>6.6419264000000006E-2</v>
      </c>
      <c r="D799" s="184">
        <v>6.6419264000000006E-2</v>
      </c>
      <c r="E799" s="188">
        <f t="shared" si="12"/>
        <v>-2.7117681440946302</v>
      </c>
      <c r="F799" s="361"/>
      <c r="G799" s="210"/>
    </row>
    <row r="800" spans="2:7" x14ac:dyDescent="0.2">
      <c r="B800" s="265">
        <v>40229</v>
      </c>
      <c r="C800" s="184">
        <v>5.2192896000000003E-2</v>
      </c>
      <c r="D800" s="184">
        <v>5.2192896000000003E-2</v>
      </c>
      <c r="E800" s="188">
        <f t="shared" si="12"/>
        <v>-2.9528088853089174</v>
      </c>
      <c r="F800" s="361"/>
      <c r="G800" s="210"/>
    </row>
    <row r="801" spans="2:7" x14ac:dyDescent="0.2">
      <c r="B801" s="265">
        <v>40230</v>
      </c>
      <c r="C801" s="184">
        <v>7.2523550000000003E-3</v>
      </c>
      <c r="D801" s="184">
        <v>7.2523550000000003E-3</v>
      </c>
      <c r="E801" s="188">
        <f t="shared" si="12"/>
        <v>-4.9264290352744053</v>
      </c>
      <c r="F801" s="361"/>
      <c r="G801" s="210"/>
    </row>
    <row r="802" spans="2:7" x14ac:dyDescent="0.2">
      <c r="B802" s="265">
        <v>40231</v>
      </c>
      <c r="C802" s="184">
        <v>0.39846976200000001</v>
      </c>
      <c r="D802" s="184">
        <v>0.39846976200000001</v>
      </c>
      <c r="E802" s="188">
        <f t="shared" si="12"/>
        <v>-0.92012366317917205</v>
      </c>
      <c r="F802" s="361"/>
      <c r="G802" s="210"/>
    </row>
    <row r="803" spans="2:7" x14ac:dyDescent="0.2">
      <c r="B803" s="265">
        <v>40232</v>
      </c>
      <c r="C803" s="184">
        <v>3.9691300000000004E-3</v>
      </c>
      <c r="D803" s="184">
        <v>3.9691300000000004E-3</v>
      </c>
      <c r="E803" s="188">
        <f t="shared" si="12"/>
        <v>-5.5292083518753268</v>
      </c>
      <c r="F803" s="361"/>
      <c r="G803" s="210"/>
    </row>
    <row r="804" spans="2:7" x14ac:dyDescent="0.2">
      <c r="B804" s="265">
        <v>40233</v>
      </c>
      <c r="C804" s="184">
        <v>0.38357307699999998</v>
      </c>
      <c r="D804" s="184">
        <v>0.38357307699999998</v>
      </c>
      <c r="E804" s="188">
        <f t="shared" si="12"/>
        <v>-0.95822512352457656</v>
      </c>
      <c r="F804" s="361"/>
      <c r="G804" s="210"/>
    </row>
    <row r="805" spans="2:7" x14ac:dyDescent="0.2">
      <c r="B805" s="265">
        <v>40234</v>
      </c>
      <c r="C805" s="184">
        <v>8.6978622000000005E-2</v>
      </c>
      <c r="D805" s="184">
        <v>8.6978622000000005E-2</v>
      </c>
      <c r="E805" s="188">
        <f t="shared" si="12"/>
        <v>-2.442092914660607</v>
      </c>
      <c r="F805" s="361"/>
      <c r="G805" s="210"/>
    </row>
    <row r="806" spans="2:7" x14ac:dyDescent="0.2">
      <c r="B806" s="265">
        <v>40235</v>
      </c>
      <c r="C806" s="184">
        <v>0.334365784</v>
      </c>
      <c r="D806" s="184">
        <v>0.334365784</v>
      </c>
      <c r="E806" s="188">
        <f t="shared" si="12"/>
        <v>-1.0955197235808602</v>
      </c>
      <c r="F806" s="361"/>
      <c r="G806" s="210"/>
    </row>
    <row r="807" spans="2:7" x14ac:dyDescent="0.2">
      <c r="B807" s="265">
        <v>40236</v>
      </c>
      <c r="C807" s="184">
        <v>0.79737416999999999</v>
      </c>
      <c r="D807" s="184">
        <v>0.79737416999999999</v>
      </c>
      <c r="E807" s="188">
        <f t="shared" si="12"/>
        <v>-0.22643123733606343</v>
      </c>
      <c r="F807" s="361"/>
      <c r="G807" s="210"/>
    </row>
    <row r="808" spans="2:7" x14ac:dyDescent="0.2">
      <c r="B808" s="265">
        <v>40237</v>
      </c>
      <c r="C808" s="184">
        <v>5.7243859999999997E-3</v>
      </c>
      <c r="D808" s="184">
        <v>5.7243859999999997E-3</v>
      </c>
      <c r="E808" s="188">
        <f t="shared" si="12"/>
        <v>-5.1630199842017062</v>
      </c>
      <c r="F808" s="361"/>
      <c r="G808" s="210"/>
    </row>
    <row r="809" spans="2:7" x14ac:dyDescent="0.2">
      <c r="B809" s="265">
        <v>40238</v>
      </c>
      <c r="C809" s="184">
        <v>1.8156019999999999E-3</v>
      </c>
      <c r="D809" s="184">
        <v>1.8156019999999999E-3</v>
      </c>
      <c r="E809" s="188">
        <f t="shared" si="12"/>
        <v>-6.3113381858183493</v>
      </c>
      <c r="F809" s="361"/>
      <c r="G809" s="210"/>
    </row>
    <row r="810" spans="2:7" x14ac:dyDescent="0.2">
      <c r="B810" s="265">
        <v>40239</v>
      </c>
      <c r="C810" s="184">
        <v>0.44738464</v>
      </c>
      <c r="D810" s="184">
        <v>0.44738464</v>
      </c>
      <c r="E810" s="188">
        <f t="shared" si="12"/>
        <v>-0.8043365622096873</v>
      </c>
      <c r="F810" s="361"/>
      <c r="G810" s="210"/>
    </row>
    <row r="811" spans="2:7" x14ac:dyDescent="0.2">
      <c r="B811" s="265">
        <v>40240</v>
      </c>
      <c r="C811" s="184">
        <v>0.38597579700000001</v>
      </c>
      <c r="D811" s="184">
        <v>0.38597579700000001</v>
      </c>
      <c r="E811" s="188">
        <f t="shared" si="12"/>
        <v>-0.95198061355570218</v>
      </c>
      <c r="F811" s="361"/>
      <c r="G811" s="210"/>
    </row>
    <row r="812" spans="2:7" x14ac:dyDescent="0.2">
      <c r="B812" s="265">
        <v>40241</v>
      </c>
      <c r="C812" s="184">
        <v>0.16524243</v>
      </c>
      <c r="D812" s="184">
        <v>0.16524243</v>
      </c>
      <c r="E812" s="188">
        <f t="shared" si="12"/>
        <v>-1.8003416106793508</v>
      </c>
      <c r="F812" s="361"/>
      <c r="G812" s="210"/>
    </row>
    <row r="813" spans="2:7" x14ac:dyDescent="0.2">
      <c r="B813" s="265">
        <v>40242</v>
      </c>
      <c r="C813" s="184">
        <v>0.23743431100000001</v>
      </c>
      <c r="D813" s="184">
        <v>0.23743431100000001</v>
      </c>
      <c r="E813" s="188">
        <f t="shared" si="12"/>
        <v>-1.4378642790273573</v>
      </c>
      <c r="F813" s="361"/>
      <c r="G813" s="210"/>
    </row>
    <row r="814" spans="2:7" x14ac:dyDescent="0.2">
      <c r="B814" s="265">
        <v>40243</v>
      </c>
      <c r="C814" s="184">
        <v>0.72475177999999996</v>
      </c>
      <c r="D814" s="184">
        <v>0.72475177999999996</v>
      </c>
      <c r="E814" s="188">
        <f t="shared" si="12"/>
        <v>-0.32192605516407125</v>
      </c>
      <c r="F814" s="361"/>
      <c r="G814" s="210"/>
    </row>
    <row r="815" spans="2:7" x14ac:dyDescent="0.2">
      <c r="B815" s="265">
        <v>40244</v>
      </c>
      <c r="C815" s="184">
        <v>1.3021268000000001E-2</v>
      </c>
      <c r="D815" s="184">
        <v>1.3021268000000001E-2</v>
      </c>
      <c r="E815" s="188">
        <f t="shared" si="12"/>
        <v>-4.3411712583108066</v>
      </c>
      <c r="F815" s="361"/>
      <c r="G815" s="210"/>
    </row>
    <row r="816" spans="2:7" x14ac:dyDescent="0.2">
      <c r="B816" s="265">
        <v>40245</v>
      </c>
      <c r="C816" s="184">
        <v>3.1737557999999999E-2</v>
      </c>
      <c r="D816" s="184">
        <v>3.1737557999999999E-2</v>
      </c>
      <c r="E816" s="188">
        <f t="shared" si="12"/>
        <v>-3.450254504461872</v>
      </c>
      <c r="F816" s="361"/>
      <c r="G816" s="210"/>
    </row>
    <row r="817" spans="2:7" x14ac:dyDescent="0.2">
      <c r="B817" s="265">
        <v>40246</v>
      </c>
      <c r="C817" s="184">
        <v>3.6147972E-2</v>
      </c>
      <c r="D817" s="184">
        <v>3.6147972E-2</v>
      </c>
      <c r="E817" s="188">
        <f t="shared" si="12"/>
        <v>-3.3201344315360664</v>
      </c>
      <c r="F817" s="361"/>
      <c r="G817" s="210"/>
    </row>
    <row r="818" spans="2:7" x14ac:dyDescent="0.2">
      <c r="B818" s="265">
        <v>40247</v>
      </c>
      <c r="C818" s="184">
        <v>7.1071670000000002E-3</v>
      </c>
      <c r="D818" s="184">
        <v>7.1071670000000002E-3</v>
      </c>
      <c r="E818" s="188">
        <f t="shared" si="12"/>
        <v>-4.9466515674536939</v>
      </c>
      <c r="F818" s="361"/>
      <c r="G818" s="210"/>
    </row>
    <row r="819" spans="2:7" x14ac:dyDescent="0.2">
      <c r="B819" s="265">
        <v>40248</v>
      </c>
      <c r="C819" s="184">
        <v>5.4335458000000003E-2</v>
      </c>
      <c r="D819" s="184">
        <v>5.4335458000000003E-2</v>
      </c>
      <c r="E819" s="188">
        <f t="shared" si="12"/>
        <v>-2.9125782633135588</v>
      </c>
      <c r="F819" s="361"/>
      <c r="G819" s="210"/>
    </row>
    <row r="820" spans="2:7" x14ac:dyDescent="0.2">
      <c r="B820" s="265">
        <v>40249</v>
      </c>
      <c r="C820" s="184">
        <v>0.123945475</v>
      </c>
      <c r="D820" s="184">
        <v>0.123945475</v>
      </c>
      <c r="E820" s="188">
        <f t="shared" si="12"/>
        <v>-2.0879135278232313</v>
      </c>
      <c r="F820" s="361"/>
      <c r="G820" s="210"/>
    </row>
    <row r="821" spans="2:7" x14ac:dyDescent="0.2">
      <c r="B821" s="265">
        <v>40250</v>
      </c>
      <c r="C821" s="184">
        <v>0.19388011699999999</v>
      </c>
      <c r="D821" s="184">
        <v>0.19388011699999999</v>
      </c>
      <c r="E821" s="188">
        <f t="shared" si="12"/>
        <v>-1.6405152645390824</v>
      </c>
      <c r="F821" s="361"/>
      <c r="G821" s="210"/>
    </row>
    <row r="822" spans="2:7" x14ac:dyDescent="0.2">
      <c r="B822" s="265">
        <v>40251</v>
      </c>
      <c r="C822" s="184">
        <v>1.4056290000000001E-2</v>
      </c>
      <c r="D822" s="184">
        <v>1.4056290000000001E-2</v>
      </c>
      <c r="E822" s="188">
        <f t="shared" si="12"/>
        <v>-4.2646852965514928</v>
      </c>
      <c r="F822" s="361"/>
      <c r="G822" s="210"/>
    </row>
    <row r="823" spans="2:7" x14ac:dyDescent="0.2">
      <c r="B823" s="265">
        <v>40252</v>
      </c>
      <c r="C823" s="184">
        <v>2.2067669000000002E-2</v>
      </c>
      <c r="D823" s="184">
        <v>2.2067669000000002E-2</v>
      </c>
      <c r="E823" s="188">
        <f t="shared" si="12"/>
        <v>-3.8136416827781505</v>
      </c>
      <c r="F823" s="361"/>
      <c r="G823" s="210"/>
    </row>
    <row r="824" spans="2:7" x14ac:dyDescent="0.2">
      <c r="B824" s="265">
        <v>40253</v>
      </c>
      <c r="C824" s="184">
        <v>8.4147388000000004E-2</v>
      </c>
      <c r="D824" s="184">
        <v>8.4147388000000004E-2</v>
      </c>
      <c r="E824" s="188">
        <f t="shared" si="12"/>
        <v>-2.4751853986369303</v>
      </c>
      <c r="F824" s="361"/>
      <c r="G824" s="210"/>
    </row>
    <row r="825" spans="2:7" x14ac:dyDescent="0.2">
      <c r="B825" s="265">
        <v>40254</v>
      </c>
      <c r="C825" s="184">
        <v>2.7024642000000001E-2</v>
      </c>
      <c r="D825" s="184">
        <v>2.7024642000000001E-2</v>
      </c>
      <c r="E825" s="188">
        <f t="shared" si="12"/>
        <v>-3.6110061625381316</v>
      </c>
      <c r="F825" s="361"/>
      <c r="G825" s="210"/>
    </row>
    <row r="826" spans="2:7" x14ac:dyDescent="0.2">
      <c r="B826" s="265">
        <v>40255</v>
      </c>
      <c r="C826" s="184">
        <v>1.5479102E-2</v>
      </c>
      <c r="D826" s="184">
        <v>1.5479102E-2</v>
      </c>
      <c r="E826" s="188">
        <f t="shared" si="12"/>
        <v>-4.1682644228391377</v>
      </c>
      <c r="F826" s="361"/>
      <c r="G826" s="210"/>
    </row>
    <row r="827" spans="2:7" x14ac:dyDescent="0.2">
      <c r="B827" s="265">
        <v>40256</v>
      </c>
      <c r="C827" s="184">
        <v>1.2212877E-2</v>
      </c>
      <c r="D827" s="184">
        <v>1.2212877E-2</v>
      </c>
      <c r="E827" s="188">
        <f t="shared" si="12"/>
        <v>-4.4052643920794692</v>
      </c>
      <c r="F827" s="361"/>
      <c r="G827" s="210"/>
    </row>
    <row r="828" spans="2:7" x14ac:dyDescent="0.2">
      <c r="B828" s="265">
        <v>40257</v>
      </c>
      <c r="C828" s="184">
        <v>4.2128922999999999E-2</v>
      </c>
      <c r="D828" s="184">
        <v>4.2128922999999999E-2</v>
      </c>
      <c r="E828" s="188">
        <f t="shared" si="12"/>
        <v>-3.1670207670492774</v>
      </c>
      <c r="F828" s="361"/>
      <c r="G828" s="210"/>
    </row>
    <row r="829" spans="2:7" x14ac:dyDescent="0.2">
      <c r="B829" s="265">
        <v>40258</v>
      </c>
      <c r="C829" s="184">
        <v>1.5591976E-2</v>
      </c>
      <c r="D829" s="184">
        <v>1.5591976E-2</v>
      </c>
      <c r="E829" s="188">
        <f t="shared" si="12"/>
        <v>-4.1609988560289599</v>
      </c>
      <c r="F829" s="361"/>
      <c r="G829" s="210"/>
    </row>
    <row r="830" spans="2:7" x14ac:dyDescent="0.2">
      <c r="B830" s="265">
        <v>40259</v>
      </c>
      <c r="C830" s="184">
        <v>0.14326422799999999</v>
      </c>
      <c r="D830" s="184">
        <v>0.14326422799999999</v>
      </c>
      <c r="E830" s="188">
        <f t="shared" si="12"/>
        <v>-1.9430646054573479</v>
      </c>
      <c r="F830" s="361"/>
      <c r="G830" s="210"/>
    </row>
    <row r="831" spans="2:7" x14ac:dyDescent="0.2">
      <c r="B831" s="265">
        <v>40260</v>
      </c>
      <c r="C831" s="184">
        <v>3.9042360000000002E-3</v>
      </c>
      <c r="D831" s="184">
        <v>3.9042360000000002E-3</v>
      </c>
      <c r="E831" s="188">
        <f t="shared" si="12"/>
        <v>-5.5456931614386962</v>
      </c>
      <c r="F831" s="361"/>
      <c r="G831" s="210"/>
    </row>
    <row r="832" spans="2:7" x14ac:dyDescent="0.2">
      <c r="B832" s="265">
        <v>40261</v>
      </c>
      <c r="C832" s="184">
        <v>0.193720843</v>
      </c>
      <c r="D832" s="184">
        <v>0.193720843</v>
      </c>
      <c r="E832" s="188">
        <f t="shared" si="12"/>
        <v>-1.6413371098150324</v>
      </c>
      <c r="F832" s="361"/>
      <c r="G832" s="210"/>
    </row>
    <row r="833" spans="2:7" x14ac:dyDescent="0.2">
      <c r="B833" s="265">
        <v>40262</v>
      </c>
      <c r="C833" s="184">
        <v>4.6893944999999999E-2</v>
      </c>
      <c r="D833" s="184">
        <v>4.6893944999999999E-2</v>
      </c>
      <c r="E833" s="188">
        <f t="shared" si="12"/>
        <v>-3.0598667163422157</v>
      </c>
      <c r="F833" s="361"/>
      <c r="G833" s="210"/>
    </row>
    <row r="834" spans="2:7" x14ac:dyDescent="0.2">
      <c r="B834" s="265">
        <v>40263</v>
      </c>
      <c r="C834" s="184">
        <v>2.7514219999999999E-3</v>
      </c>
      <c r="D834" s="184">
        <v>2.7514219999999999E-3</v>
      </c>
      <c r="E834" s="188">
        <f t="shared" si="12"/>
        <v>-5.8956374100400009</v>
      </c>
      <c r="F834" s="361"/>
      <c r="G834" s="210"/>
    </row>
    <row r="835" spans="2:7" x14ac:dyDescent="0.2">
      <c r="B835" s="265">
        <v>40264</v>
      </c>
      <c r="C835" s="184">
        <v>5.5206530000000004E-3</v>
      </c>
      <c r="D835" s="184">
        <v>5.5206530000000004E-3</v>
      </c>
      <c r="E835" s="188">
        <f t="shared" si="12"/>
        <v>-5.1992591285882339</v>
      </c>
      <c r="F835" s="361"/>
      <c r="G835" s="210"/>
    </row>
    <row r="836" spans="2:7" x14ac:dyDescent="0.2">
      <c r="B836" s="265">
        <v>40265</v>
      </c>
      <c r="C836" s="184">
        <v>1.5252839000000001E-2</v>
      </c>
      <c r="D836" s="184">
        <v>1.5252839000000001E-2</v>
      </c>
      <c r="E836" s="188">
        <f t="shared" si="12"/>
        <v>-4.1829896293206454</v>
      </c>
      <c r="F836" s="361"/>
      <c r="G836" s="210"/>
    </row>
    <row r="837" spans="2:7" x14ac:dyDescent="0.2">
      <c r="B837" s="265">
        <v>40266</v>
      </c>
      <c r="C837" s="184">
        <v>1.9825977000000002E-2</v>
      </c>
      <c r="D837" s="184">
        <v>1.9825977000000002E-2</v>
      </c>
      <c r="E837" s="188">
        <f t="shared" si="12"/>
        <v>-3.9207622314649115</v>
      </c>
      <c r="F837" s="361"/>
      <c r="G837" s="210"/>
    </row>
    <row r="838" spans="2:7" x14ac:dyDescent="0.2">
      <c r="B838" s="265">
        <v>40267</v>
      </c>
      <c r="C838" s="184">
        <v>6.4404199999999997E-3</v>
      </c>
      <c r="D838" s="184">
        <v>6.4404199999999997E-3</v>
      </c>
      <c r="E838" s="188">
        <f t="shared" si="12"/>
        <v>-5.0451615236011325</v>
      </c>
      <c r="F838" s="361"/>
      <c r="G838" s="210"/>
    </row>
    <row r="839" spans="2:7" x14ac:dyDescent="0.2">
      <c r="B839" s="265">
        <v>40268</v>
      </c>
      <c r="C839" s="184">
        <v>0.14738981700000001</v>
      </c>
      <c r="D839" s="184">
        <v>0.14738981700000001</v>
      </c>
      <c r="E839" s="188">
        <f t="shared" si="12"/>
        <v>-1.9146743857381492</v>
      </c>
      <c r="F839" s="361"/>
      <c r="G839" s="210"/>
    </row>
    <row r="840" spans="2:7" x14ac:dyDescent="0.2">
      <c r="B840" s="265">
        <v>40269</v>
      </c>
      <c r="C840" s="184">
        <v>0.18301082099999999</v>
      </c>
      <c r="D840" s="184">
        <v>0.18301082099999999</v>
      </c>
      <c r="E840" s="188">
        <f t="shared" si="12"/>
        <v>-1.6982099967413526</v>
      </c>
      <c r="F840" s="361"/>
      <c r="G840" s="210"/>
    </row>
    <row r="841" spans="2:7" x14ac:dyDescent="0.2">
      <c r="B841" s="265">
        <v>40270</v>
      </c>
      <c r="C841" s="184">
        <v>1.0607342000000001E-2</v>
      </c>
      <c r="D841" s="184">
        <v>1.0607342000000001E-2</v>
      </c>
      <c r="E841" s="188">
        <f t="shared" si="12"/>
        <v>-4.5462088761201036</v>
      </c>
      <c r="F841" s="361"/>
      <c r="G841" s="210"/>
    </row>
    <row r="842" spans="2:7" x14ac:dyDescent="0.2">
      <c r="B842" s="265">
        <v>40271</v>
      </c>
      <c r="C842" s="184">
        <v>1.2735890000000001E-3</v>
      </c>
      <c r="D842" s="184">
        <v>1.2735890000000001E-3</v>
      </c>
      <c r="E842" s="188">
        <f t="shared" si="12"/>
        <v>-6.6659163798461272</v>
      </c>
      <c r="F842" s="361"/>
      <c r="G842" s="210"/>
    </row>
    <row r="843" spans="2:7" x14ac:dyDescent="0.2">
      <c r="B843" s="265">
        <v>40272</v>
      </c>
      <c r="C843" s="184">
        <v>2.029931E-3</v>
      </c>
      <c r="D843" s="184">
        <v>2.029931E-3</v>
      </c>
      <c r="E843" s="188">
        <f t="shared" si="12"/>
        <v>-6.1997534766539024</v>
      </c>
      <c r="F843" s="361"/>
      <c r="G843" s="210"/>
    </row>
    <row r="844" spans="2:7" x14ac:dyDescent="0.2">
      <c r="B844" s="265">
        <v>40273</v>
      </c>
      <c r="C844" s="184">
        <v>0.26584025</v>
      </c>
      <c r="D844" s="184">
        <v>0.26584025</v>
      </c>
      <c r="E844" s="188">
        <f t="shared" si="12"/>
        <v>-1.3248597145209531</v>
      </c>
      <c r="F844" s="361"/>
      <c r="G844" s="210"/>
    </row>
    <row r="845" spans="2:7" x14ac:dyDescent="0.2">
      <c r="B845" s="265">
        <v>40274</v>
      </c>
      <c r="C845" s="184">
        <v>2.7308879999999999E-3</v>
      </c>
      <c r="D845" s="184">
        <v>2.7308879999999999E-3</v>
      </c>
      <c r="E845" s="188">
        <f t="shared" si="12"/>
        <v>-5.9031284479503485</v>
      </c>
      <c r="F845" s="361"/>
      <c r="G845" s="210"/>
    </row>
    <row r="846" spans="2:7" x14ac:dyDescent="0.2">
      <c r="B846" s="265">
        <v>40275</v>
      </c>
      <c r="C846" s="184">
        <v>4.7057469999999997E-3</v>
      </c>
      <c r="D846" s="184">
        <v>4.7057469999999997E-3</v>
      </c>
      <c r="E846" s="188">
        <f t="shared" si="12"/>
        <v>-5.3589707512781199</v>
      </c>
      <c r="F846" s="361"/>
      <c r="G846" s="210"/>
    </row>
    <row r="847" spans="2:7" x14ac:dyDescent="0.2">
      <c r="B847" s="265">
        <v>40276</v>
      </c>
      <c r="C847" s="184">
        <v>1.3893055E-2</v>
      </c>
      <c r="D847" s="184">
        <v>1.3893055E-2</v>
      </c>
      <c r="E847" s="188">
        <f t="shared" si="12"/>
        <v>-4.2763662039950621</v>
      </c>
      <c r="F847" s="361"/>
      <c r="G847" s="210"/>
    </row>
    <row r="848" spans="2:7" x14ac:dyDescent="0.2">
      <c r="B848" s="265">
        <v>40277</v>
      </c>
      <c r="C848" s="184">
        <v>1.383156E-3</v>
      </c>
      <c r="D848" s="184">
        <v>1.383156E-3</v>
      </c>
      <c r="E848" s="188">
        <f t="shared" si="12"/>
        <v>-6.5833874343961201</v>
      </c>
      <c r="F848" s="361"/>
      <c r="G848" s="210"/>
    </row>
    <row r="849" spans="2:7" x14ac:dyDescent="0.2">
      <c r="B849" s="265">
        <v>40278</v>
      </c>
      <c r="C849" s="184">
        <v>4.0866187999999998E-2</v>
      </c>
      <c r="D849" s="184">
        <v>4.0866187999999998E-2</v>
      </c>
      <c r="E849" s="188">
        <f t="shared" si="12"/>
        <v>-3.197452257104171</v>
      </c>
      <c r="F849" s="361"/>
      <c r="G849" s="210"/>
    </row>
    <row r="850" spans="2:7" x14ac:dyDescent="0.2">
      <c r="B850" s="265">
        <v>40279</v>
      </c>
      <c r="C850" s="184">
        <v>0.79361805399999996</v>
      </c>
      <c r="D850" s="184">
        <v>0.79361805399999996</v>
      </c>
      <c r="E850" s="188">
        <f t="shared" si="12"/>
        <v>-0.23115297377427219</v>
      </c>
      <c r="F850" s="361"/>
      <c r="G850" s="210"/>
    </row>
    <row r="851" spans="2:7" x14ac:dyDescent="0.2">
      <c r="B851" s="265">
        <v>40280</v>
      </c>
      <c r="C851" s="184">
        <v>2.1283505000000001E-2</v>
      </c>
      <c r="D851" s="184">
        <v>2.1283505000000001E-2</v>
      </c>
      <c r="E851" s="188">
        <f t="shared" si="12"/>
        <v>-3.8498229194250566</v>
      </c>
      <c r="F851" s="361"/>
      <c r="G851" s="210"/>
    </row>
    <row r="852" spans="2:7" x14ac:dyDescent="0.2">
      <c r="B852" s="265">
        <v>40281</v>
      </c>
      <c r="C852" s="184">
        <v>6.4451819999999998E-3</v>
      </c>
      <c r="D852" s="184">
        <v>6.4451819999999998E-3</v>
      </c>
      <c r="E852" s="188">
        <f t="shared" ref="E852:E915" si="13">IF(C852=0,"",LN(C852))</f>
        <v>-5.0444224040447789</v>
      </c>
      <c r="F852" s="361"/>
      <c r="G852" s="210"/>
    </row>
    <row r="853" spans="2:7" x14ac:dyDescent="0.2">
      <c r="B853" s="265">
        <v>40282</v>
      </c>
      <c r="C853" s="184">
        <v>1.1633441E-2</v>
      </c>
      <c r="D853" s="184">
        <v>1.1633441E-2</v>
      </c>
      <c r="E853" s="188">
        <f t="shared" si="13"/>
        <v>-4.4538714834703663</v>
      </c>
      <c r="F853" s="361"/>
      <c r="G853" s="210"/>
    </row>
    <row r="854" spans="2:7" x14ac:dyDescent="0.2">
      <c r="B854" s="265">
        <v>40283</v>
      </c>
      <c r="C854" s="184">
        <v>2.7448379999999999E-3</v>
      </c>
      <c r="D854" s="184">
        <v>2.7448379999999999E-3</v>
      </c>
      <c r="E854" s="188">
        <f t="shared" si="13"/>
        <v>-5.8980332221556218</v>
      </c>
      <c r="F854" s="361"/>
      <c r="G854" s="210"/>
    </row>
    <row r="855" spans="2:7" x14ac:dyDescent="0.2">
      <c r="B855" s="265">
        <v>40284</v>
      </c>
      <c r="C855" s="184">
        <v>2.5996740000000002E-3</v>
      </c>
      <c r="D855" s="184">
        <v>2.5996740000000002E-3</v>
      </c>
      <c r="E855" s="188">
        <f t="shared" si="13"/>
        <v>-5.9523692264313937</v>
      </c>
      <c r="F855" s="361"/>
      <c r="G855" s="210"/>
    </row>
    <row r="856" spans="2:7" x14ac:dyDescent="0.2">
      <c r="B856" s="265">
        <v>40285</v>
      </c>
      <c r="C856" s="184">
        <v>1.933992E-3</v>
      </c>
      <c r="D856" s="184">
        <v>1.933992E-3</v>
      </c>
      <c r="E856" s="188">
        <f t="shared" si="13"/>
        <v>-6.2481690184642433</v>
      </c>
      <c r="F856" s="361"/>
      <c r="G856" s="210"/>
    </row>
    <row r="857" spans="2:7" x14ac:dyDescent="0.2">
      <c r="B857" s="265">
        <v>40286</v>
      </c>
      <c r="C857" s="184">
        <v>2.5911279999999998E-3</v>
      </c>
      <c r="D857" s="184">
        <v>2.5911279999999998E-3</v>
      </c>
      <c r="E857" s="188">
        <f t="shared" si="13"/>
        <v>-5.9556619768470158</v>
      </c>
      <c r="F857" s="361"/>
      <c r="G857" s="210"/>
    </row>
    <row r="858" spans="2:7" x14ac:dyDescent="0.2">
      <c r="B858" s="265">
        <v>40287</v>
      </c>
      <c r="C858" s="184">
        <v>5.2179000000000001E-3</v>
      </c>
      <c r="D858" s="184">
        <v>5.2179000000000001E-3</v>
      </c>
      <c r="E858" s="188">
        <f t="shared" si="13"/>
        <v>-5.2556602568820567</v>
      </c>
      <c r="F858" s="361"/>
      <c r="G858" s="210"/>
    </row>
    <row r="859" spans="2:7" x14ac:dyDescent="0.2">
      <c r="B859" s="265">
        <v>40288</v>
      </c>
      <c r="C859" s="184">
        <v>0.95544530299999997</v>
      </c>
      <c r="D859" s="184">
        <v>0.95544530299999997</v>
      </c>
      <c r="E859" s="188">
        <f t="shared" si="13"/>
        <v>-4.5577761315004052E-2</v>
      </c>
      <c r="F859" s="361"/>
      <c r="G859" s="210"/>
    </row>
    <row r="860" spans="2:7" x14ac:dyDescent="0.2">
      <c r="B860" s="265">
        <v>40289</v>
      </c>
      <c r="C860" s="184">
        <v>5.4505425000000003E-2</v>
      </c>
      <c r="D860" s="184">
        <v>5.4505425000000003E-2</v>
      </c>
      <c r="E860" s="188">
        <f t="shared" si="13"/>
        <v>-2.90945504098244</v>
      </c>
      <c r="F860" s="361"/>
      <c r="G860" s="210"/>
    </row>
    <row r="861" spans="2:7" x14ac:dyDescent="0.2">
      <c r="B861" s="265">
        <v>40290</v>
      </c>
      <c r="C861" s="184">
        <v>1.3711994999999999E-2</v>
      </c>
      <c r="D861" s="184">
        <v>1.3711994999999999E-2</v>
      </c>
      <c r="E861" s="188">
        <f t="shared" si="13"/>
        <v>-4.2894842817708874</v>
      </c>
      <c r="F861" s="361"/>
      <c r="G861" s="210"/>
    </row>
    <row r="862" spans="2:7" x14ac:dyDescent="0.2">
      <c r="B862" s="265">
        <v>40291</v>
      </c>
      <c r="C862" s="184">
        <v>0.34789914199999999</v>
      </c>
      <c r="D862" s="184">
        <v>0.34789914199999999</v>
      </c>
      <c r="E862" s="188">
        <f t="shared" si="13"/>
        <v>-1.055842663053209</v>
      </c>
      <c r="F862" s="361"/>
      <c r="G862" s="210"/>
    </row>
    <row r="863" spans="2:7" x14ac:dyDescent="0.2">
      <c r="B863" s="265">
        <v>40292</v>
      </c>
      <c r="C863" s="184">
        <v>0.18050027299999999</v>
      </c>
      <c r="D863" s="184">
        <v>0.18050027299999999</v>
      </c>
      <c r="E863" s="188">
        <f t="shared" si="13"/>
        <v>-1.7120229887449714</v>
      </c>
      <c r="F863" s="361"/>
      <c r="G863" s="210"/>
    </row>
    <row r="864" spans="2:7" x14ac:dyDescent="0.2">
      <c r="B864" s="265">
        <v>40293</v>
      </c>
      <c r="C864" s="184">
        <v>1.1030155999999999E-2</v>
      </c>
      <c r="D864" s="184">
        <v>1.1030155999999999E-2</v>
      </c>
      <c r="E864" s="188">
        <f t="shared" si="13"/>
        <v>-4.5071223025710472</v>
      </c>
      <c r="F864" s="361"/>
      <c r="G864" s="210"/>
    </row>
    <row r="865" spans="2:7" x14ac:dyDescent="0.2">
      <c r="B865" s="265">
        <v>40294</v>
      </c>
      <c r="C865" s="184">
        <v>4.4931797000000002E-2</v>
      </c>
      <c r="D865" s="184">
        <v>4.4931797000000002E-2</v>
      </c>
      <c r="E865" s="188">
        <f t="shared" si="13"/>
        <v>-3.1026095611512376</v>
      </c>
      <c r="F865" s="361"/>
      <c r="G865" s="210"/>
    </row>
    <row r="866" spans="2:7" x14ac:dyDescent="0.2">
      <c r="B866" s="265">
        <v>40295</v>
      </c>
      <c r="C866" s="184">
        <v>1.0387181000000001E-2</v>
      </c>
      <c r="D866" s="184">
        <v>1.0387181000000001E-2</v>
      </c>
      <c r="E866" s="188">
        <f t="shared" si="13"/>
        <v>-4.5671828292600978</v>
      </c>
      <c r="F866" s="361"/>
      <c r="G866" s="210"/>
    </row>
    <row r="867" spans="2:7" x14ac:dyDescent="0.2">
      <c r="B867" s="265">
        <v>40296</v>
      </c>
      <c r="C867" s="184">
        <v>4.278361E-2</v>
      </c>
      <c r="D867" s="184">
        <v>4.278361E-2</v>
      </c>
      <c r="E867" s="188">
        <f t="shared" si="13"/>
        <v>-3.1516001936613689</v>
      </c>
      <c r="F867" s="361"/>
      <c r="G867" s="210"/>
    </row>
    <row r="868" spans="2:7" x14ac:dyDescent="0.2">
      <c r="B868" s="265">
        <v>40297</v>
      </c>
      <c r="C868" s="184">
        <v>4.0849943999999999E-2</v>
      </c>
      <c r="D868" s="184">
        <v>4.0849943999999999E-2</v>
      </c>
      <c r="E868" s="188">
        <f t="shared" si="13"/>
        <v>-3.1978498285460977</v>
      </c>
      <c r="F868" s="361"/>
      <c r="G868" s="210"/>
    </row>
    <row r="869" spans="2:7" x14ac:dyDescent="0.2">
      <c r="B869" s="265">
        <v>40298</v>
      </c>
      <c r="C869" s="184">
        <v>0.12605675899999999</v>
      </c>
      <c r="D869" s="184">
        <v>0.12605675899999999</v>
      </c>
      <c r="E869" s="188">
        <f t="shared" si="13"/>
        <v>-2.0710230052070551</v>
      </c>
      <c r="F869" s="361"/>
      <c r="G869" s="210"/>
    </row>
    <row r="870" spans="2:7" x14ac:dyDescent="0.2">
      <c r="B870" s="265">
        <v>40299</v>
      </c>
      <c r="C870" s="184">
        <v>0.19963555199999999</v>
      </c>
      <c r="D870" s="184">
        <v>0.19963555199999999</v>
      </c>
      <c r="E870" s="188">
        <f t="shared" si="13"/>
        <v>-1.6112618147331212</v>
      </c>
      <c r="F870" s="361"/>
      <c r="G870" s="210"/>
    </row>
    <row r="871" spans="2:7" x14ac:dyDescent="0.2">
      <c r="B871" s="265">
        <v>40300</v>
      </c>
      <c r="C871" s="184">
        <v>8.1420030000000001E-3</v>
      </c>
      <c r="D871" s="184">
        <v>8.1420030000000001E-3</v>
      </c>
      <c r="E871" s="188">
        <f t="shared" si="13"/>
        <v>-4.8107190604415804</v>
      </c>
      <c r="F871" s="361"/>
      <c r="G871" s="210"/>
    </row>
    <row r="872" spans="2:7" x14ac:dyDescent="0.2">
      <c r="B872" s="265">
        <v>40301</v>
      </c>
      <c r="C872" s="184">
        <v>2.5109429999999999E-3</v>
      </c>
      <c r="D872" s="184">
        <v>2.5109429999999999E-3</v>
      </c>
      <c r="E872" s="188">
        <f t="shared" si="13"/>
        <v>-5.9870968991838147</v>
      </c>
      <c r="F872" s="361"/>
      <c r="G872" s="210"/>
    </row>
    <row r="873" spans="2:7" x14ac:dyDescent="0.2">
      <c r="B873" s="265">
        <v>40302</v>
      </c>
      <c r="C873" s="184">
        <v>0.34405970000000002</v>
      </c>
      <c r="D873" s="184">
        <v>0.34405970000000002</v>
      </c>
      <c r="E873" s="188">
        <f t="shared" si="13"/>
        <v>-1.0669400901545645</v>
      </c>
      <c r="F873" s="361"/>
      <c r="G873" s="210"/>
    </row>
    <row r="874" spans="2:7" x14ac:dyDescent="0.2">
      <c r="B874" s="265">
        <v>40303</v>
      </c>
      <c r="C874" s="184">
        <v>4.4794404000000003E-2</v>
      </c>
      <c r="D874" s="184">
        <v>4.4794404000000003E-2</v>
      </c>
      <c r="E874" s="188">
        <f t="shared" si="13"/>
        <v>-3.1056720580774764</v>
      </c>
      <c r="F874" s="361"/>
      <c r="G874" s="210"/>
    </row>
    <row r="875" spans="2:7" x14ac:dyDescent="0.2">
      <c r="B875" s="265">
        <v>40304</v>
      </c>
      <c r="C875" s="184">
        <v>6.7029126999999994E-2</v>
      </c>
      <c r="D875" s="184">
        <v>6.7029126999999994E-2</v>
      </c>
      <c r="E875" s="188">
        <f t="shared" si="13"/>
        <v>-2.7026280227161799</v>
      </c>
      <c r="F875" s="361"/>
      <c r="G875" s="210"/>
    </row>
    <row r="876" spans="2:7" x14ac:dyDescent="0.2">
      <c r="B876" s="265">
        <v>40305</v>
      </c>
      <c r="C876" s="184">
        <v>9.1307820000000005E-3</v>
      </c>
      <c r="D876" s="184">
        <v>9.1307820000000005E-3</v>
      </c>
      <c r="E876" s="188">
        <f t="shared" si="13"/>
        <v>-4.6961039363454571</v>
      </c>
      <c r="F876" s="361"/>
      <c r="G876" s="210"/>
    </row>
    <row r="877" spans="2:7" x14ac:dyDescent="0.2">
      <c r="B877" s="265">
        <v>40306</v>
      </c>
      <c r="C877" s="184">
        <v>6.9146069999999997E-3</v>
      </c>
      <c r="D877" s="184">
        <v>6.9146069999999997E-3</v>
      </c>
      <c r="E877" s="188">
        <f t="shared" si="13"/>
        <v>-4.9741191484522709</v>
      </c>
      <c r="F877" s="361"/>
      <c r="G877" s="210"/>
    </row>
    <row r="878" spans="2:7" x14ac:dyDescent="0.2">
      <c r="B878" s="265">
        <v>40307</v>
      </c>
      <c r="C878" s="184">
        <v>1.4026290000000001E-3</v>
      </c>
      <c r="D878" s="184">
        <v>1.4026290000000001E-3</v>
      </c>
      <c r="E878" s="188">
        <f t="shared" si="13"/>
        <v>-6.5694069461875699</v>
      </c>
      <c r="F878" s="361"/>
      <c r="G878" s="210"/>
    </row>
    <row r="879" spans="2:7" x14ac:dyDescent="0.2">
      <c r="B879" s="265">
        <v>40308</v>
      </c>
      <c r="C879" s="184">
        <v>3.750785E-3</v>
      </c>
      <c r="D879" s="184">
        <v>3.750785E-3</v>
      </c>
      <c r="E879" s="188">
        <f t="shared" si="13"/>
        <v>-5.5857901275736497</v>
      </c>
      <c r="F879" s="361"/>
      <c r="G879" s="210"/>
    </row>
    <row r="880" spans="2:7" x14ac:dyDescent="0.2">
      <c r="B880" s="265">
        <v>40309</v>
      </c>
      <c r="C880" s="184">
        <v>6.6544710000000003E-3</v>
      </c>
      <c r="D880" s="184">
        <v>6.6544710000000003E-3</v>
      </c>
      <c r="E880" s="188">
        <f t="shared" si="13"/>
        <v>-5.0124663194004242</v>
      </c>
      <c r="F880" s="361"/>
      <c r="G880" s="210"/>
    </row>
    <row r="881" spans="2:7" x14ac:dyDescent="0.2">
      <c r="B881" s="265">
        <v>40310</v>
      </c>
      <c r="C881" s="184">
        <v>3.5379608E-2</v>
      </c>
      <c r="D881" s="184">
        <v>3.5379608E-2</v>
      </c>
      <c r="E881" s="188">
        <f t="shared" si="13"/>
        <v>-3.341619670017927</v>
      </c>
      <c r="F881" s="361"/>
      <c r="G881" s="210"/>
    </row>
    <row r="882" spans="2:7" x14ac:dyDescent="0.2">
      <c r="B882" s="265">
        <v>40311</v>
      </c>
      <c r="C882" s="184">
        <v>9.3123860000000006E-3</v>
      </c>
      <c r="D882" s="184">
        <v>9.3123860000000006E-3</v>
      </c>
      <c r="E882" s="188">
        <f t="shared" si="13"/>
        <v>-4.6764099369621261</v>
      </c>
      <c r="F882" s="361"/>
      <c r="G882" s="210"/>
    </row>
    <row r="883" spans="2:7" x14ac:dyDescent="0.2">
      <c r="B883" s="265">
        <v>40312</v>
      </c>
      <c r="C883" s="184">
        <v>8.5273199999999997E-3</v>
      </c>
      <c r="D883" s="184">
        <v>8.5273199999999997E-3</v>
      </c>
      <c r="E883" s="188">
        <f t="shared" si="13"/>
        <v>-4.7644801520736735</v>
      </c>
      <c r="F883" s="361"/>
      <c r="G883" s="210"/>
    </row>
    <row r="884" spans="2:7" x14ac:dyDescent="0.2">
      <c r="B884" s="265">
        <v>40313</v>
      </c>
      <c r="C884" s="184">
        <v>0.33248654</v>
      </c>
      <c r="D884" s="184">
        <v>0.33248654</v>
      </c>
      <c r="E884" s="188">
        <f t="shared" si="13"/>
        <v>-1.1011559009086218</v>
      </c>
      <c r="F884" s="361"/>
      <c r="G884" s="210"/>
    </row>
    <row r="885" spans="2:7" x14ac:dyDescent="0.2">
      <c r="B885" s="265">
        <v>40314</v>
      </c>
      <c r="C885" s="184">
        <v>2.3385802000000001E-2</v>
      </c>
      <c r="D885" s="184">
        <v>2.3385802000000001E-2</v>
      </c>
      <c r="E885" s="188">
        <f t="shared" si="13"/>
        <v>-3.7556261929038031</v>
      </c>
      <c r="F885" s="361"/>
      <c r="G885" s="210"/>
    </row>
    <row r="886" spans="2:7" x14ac:dyDescent="0.2">
      <c r="B886" s="265">
        <v>40315</v>
      </c>
      <c r="C886" s="184">
        <v>5.5460960000000004E-3</v>
      </c>
      <c r="D886" s="184">
        <v>5.5460960000000004E-3</v>
      </c>
      <c r="E886" s="188">
        <f t="shared" si="13"/>
        <v>-5.1946610221655538</v>
      </c>
      <c r="F886" s="361"/>
      <c r="G886" s="210"/>
    </row>
    <row r="887" spans="2:7" x14ac:dyDescent="0.2">
      <c r="B887" s="265">
        <v>40316</v>
      </c>
      <c r="C887" s="184">
        <v>5.1401345000000001E-2</v>
      </c>
      <c r="D887" s="184">
        <v>5.1401345000000001E-2</v>
      </c>
      <c r="E887" s="188">
        <f t="shared" si="13"/>
        <v>-2.9680909395482007</v>
      </c>
      <c r="F887" s="361"/>
      <c r="G887" s="210"/>
    </row>
    <row r="888" spans="2:7" x14ac:dyDescent="0.2">
      <c r="B888" s="265">
        <v>40317</v>
      </c>
      <c r="C888" s="184">
        <v>3.0101599999999999E-2</v>
      </c>
      <c r="D888" s="184">
        <v>3.0101599999999999E-2</v>
      </c>
      <c r="E888" s="188">
        <f t="shared" si="13"/>
        <v>-3.5031769524938654</v>
      </c>
      <c r="F888" s="361"/>
      <c r="G888" s="210"/>
    </row>
    <row r="889" spans="2:7" x14ac:dyDescent="0.2">
      <c r="B889" s="265">
        <v>40318</v>
      </c>
      <c r="C889" s="184">
        <v>0.16876978500000001</v>
      </c>
      <c r="D889" s="184">
        <v>0.16876978500000001</v>
      </c>
      <c r="E889" s="188">
        <f t="shared" si="13"/>
        <v>-1.779219711657646</v>
      </c>
      <c r="F889" s="361"/>
      <c r="G889" s="210"/>
    </row>
    <row r="890" spans="2:7" x14ac:dyDescent="0.2">
      <c r="B890" s="265">
        <v>40319</v>
      </c>
      <c r="C890" s="184">
        <v>0.169808028</v>
      </c>
      <c r="D890" s="184">
        <v>0.169808028</v>
      </c>
      <c r="E890" s="188">
        <f t="shared" si="13"/>
        <v>-1.7730867270705706</v>
      </c>
      <c r="F890" s="361"/>
      <c r="G890" s="210"/>
    </row>
    <row r="891" spans="2:7" x14ac:dyDescent="0.2">
      <c r="B891" s="265">
        <v>40320</v>
      </c>
      <c r="C891" s="184">
        <v>0.16150637100000001</v>
      </c>
      <c r="D891" s="184">
        <v>0.16150637100000001</v>
      </c>
      <c r="E891" s="188">
        <f t="shared" si="13"/>
        <v>-1.8232106881811052</v>
      </c>
      <c r="F891" s="361"/>
      <c r="G891" s="210"/>
    </row>
    <row r="892" spans="2:7" x14ac:dyDescent="0.2">
      <c r="B892" s="265">
        <v>40321</v>
      </c>
      <c r="C892" s="184">
        <v>6.7546628999999997E-2</v>
      </c>
      <c r="D892" s="184">
        <v>6.7546628999999997E-2</v>
      </c>
      <c r="E892" s="188">
        <f t="shared" si="13"/>
        <v>-2.6949371195961453</v>
      </c>
      <c r="F892" s="361"/>
      <c r="G892" s="210"/>
    </row>
    <row r="893" spans="2:7" x14ac:dyDescent="0.2">
      <c r="B893" s="265">
        <v>40322</v>
      </c>
      <c r="C893" s="184">
        <v>1.7427933E-2</v>
      </c>
      <c r="D893" s="184">
        <v>1.7427933E-2</v>
      </c>
      <c r="E893" s="188">
        <f t="shared" si="13"/>
        <v>-4.0496810151226716</v>
      </c>
      <c r="F893" s="361"/>
      <c r="G893" s="210"/>
    </row>
    <row r="894" spans="2:7" x14ac:dyDescent="0.2">
      <c r="B894" s="265">
        <v>40323</v>
      </c>
      <c r="C894" s="184">
        <v>9.3179863000000002E-2</v>
      </c>
      <c r="D894" s="184">
        <v>9.3179863000000002E-2</v>
      </c>
      <c r="E894" s="188">
        <f t="shared" si="13"/>
        <v>-2.373223642867158</v>
      </c>
      <c r="F894" s="361"/>
      <c r="G894" s="210"/>
    </row>
    <row r="895" spans="2:7" x14ac:dyDescent="0.2">
      <c r="B895" s="265">
        <v>40324</v>
      </c>
      <c r="C895" s="184">
        <v>0.76691670000000001</v>
      </c>
      <c r="D895" s="184">
        <v>0.76691670000000001</v>
      </c>
      <c r="E895" s="188">
        <f t="shared" si="13"/>
        <v>-0.2653770884671936</v>
      </c>
      <c r="F895" s="361"/>
      <c r="G895" s="210"/>
    </row>
    <row r="896" spans="2:7" x14ac:dyDescent="0.2">
      <c r="B896" s="265">
        <v>40325</v>
      </c>
      <c r="C896" s="184">
        <v>1.7631439999999999E-3</v>
      </c>
      <c r="D896" s="184">
        <v>1.7631439999999999E-3</v>
      </c>
      <c r="E896" s="188">
        <f t="shared" si="13"/>
        <v>-6.3406566999456242</v>
      </c>
      <c r="F896" s="361"/>
      <c r="G896" s="210"/>
    </row>
    <row r="897" spans="2:7" x14ac:dyDescent="0.2">
      <c r="B897" s="265">
        <v>40326</v>
      </c>
      <c r="C897" s="184">
        <v>2.2830811999999999E-2</v>
      </c>
      <c r="D897" s="184">
        <v>2.2830811999999999E-2</v>
      </c>
      <c r="E897" s="188">
        <f t="shared" si="13"/>
        <v>-3.7796442518368392</v>
      </c>
      <c r="F897" s="361"/>
      <c r="G897" s="210"/>
    </row>
    <row r="898" spans="2:7" x14ac:dyDescent="0.2">
      <c r="B898" s="265">
        <v>40327</v>
      </c>
      <c r="C898" s="184">
        <v>0.23811753199999999</v>
      </c>
      <c r="D898" s="184">
        <v>0.23811753199999999</v>
      </c>
      <c r="E898" s="188">
        <f t="shared" si="13"/>
        <v>-1.4349908952727495</v>
      </c>
      <c r="F898" s="361"/>
      <c r="G898" s="210"/>
    </row>
    <row r="899" spans="2:7" x14ac:dyDescent="0.2">
      <c r="B899" s="265">
        <v>40328</v>
      </c>
      <c r="C899" s="184">
        <v>0.36040968800000001</v>
      </c>
      <c r="D899" s="184">
        <v>0.36040968800000001</v>
      </c>
      <c r="E899" s="188">
        <f t="shared" si="13"/>
        <v>-1.0205138723661851</v>
      </c>
      <c r="F899" s="361"/>
      <c r="G899" s="210"/>
    </row>
    <row r="900" spans="2:7" x14ac:dyDescent="0.2">
      <c r="B900" s="265">
        <v>40329</v>
      </c>
      <c r="C900" s="184">
        <v>0.13149456400000001</v>
      </c>
      <c r="D900" s="184">
        <v>0.13149456400000001</v>
      </c>
      <c r="E900" s="188">
        <f t="shared" si="13"/>
        <v>-2.0287897666218151</v>
      </c>
      <c r="F900" s="361"/>
      <c r="G900" s="210"/>
    </row>
    <row r="901" spans="2:7" x14ac:dyDescent="0.2">
      <c r="B901" s="265">
        <v>40330</v>
      </c>
      <c r="C901" s="184">
        <v>2.7059397999999998E-2</v>
      </c>
      <c r="D901" s="184">
        <v>2.7059397999999998E-2</v>
      </c>
      <c r="E901" s="188">
        <f t="shared" si="13"/>
        <v>-3.6097209033457922</v>
      </c>
      <c r="F901" s="361"/>
      <c r="G901" s="210"/>
    </row>
    <row r="902" spans="2:7" x14ac:dyDescent="0.2">
      <c r="B902" s="265">
        <v>40331</v>
      </c>
      <c r="C902" s="184">
        <v>1.9600975999999999E-2</v>
      </c>
      <c r="D902" s="184">
        <v>1.9600975999999999E-2</v>
      </c>
      <c r="E902" s="188">
        <f t="shared" si="13"/>
        <v>-3.9321759180670739</v>
      </c>
      <c r="F902" s="361"/>
      <c r="G902" s="210"/>
    </row>
    <row r="903" spans="2:7" x14ac:dyDescent="0.2">
      <c r="B903" s="265">
        <v>40332</v>
      </c>
      <c r="C903" s="184">
        <v>0.208628907</v>
      </c>
      <c r="D903" s="184">
        <v>0.208628907</v>
      </c>
      <c r="E903" s="188">
        <f t="shared" si="13"/>
        <v>-1.5671981697938275</v>
      </c>
      <c r="F903" s="361"/>
      <c r="G903" s="210"/>
    </row>
    <row r="904" spans="2:7" x14ac:dyDescent="0.2">
      <c r="B904" s="265">
        <v>40333</v>
      </c>
      <c r="C904" s="184">
        <v>0.16347157300000001</v>
      </c>
      <c r="D904" s="184">
        <v>0.16347157300000001</v>
      </c>
      <c r="E904" s="188">
        <f t="shared" si="13"/>
        <v>-1.8111161692046023</v>
      </c>
      <c r="F904" s="361"/>
      <c r="G904" s="210"/>
    </row>
    <row r="905" spans="2:7" x14ac:dyDescent="0.2">
      <c r="B905" s="265">
        <v>40334</v>
      </c>
      <c r="C905" s="184">
        <v>0.17299789600000001</v>
      </c>
      <c r="D905" s="184">
        <v>0.17299789600000001</v>
      </c>
      <c r="E905" s="188">
        <f t="shared" si="13"/>
        <v>-1.754475846408025</v>
      </c>
      <c r="F905" s="361"/>
      <c r="G905" s="210"/>
    </row>
    <row r="906" spans="2:7" x14ac:dyDescent="0.2">
      <c r="B906" s="265">
        <v>40335</v>
      </c>
      <c r="C906" s="184">
        <v>0.88261642399999996</v>
      </c>
      <c r="D906" s="184">
        <v>0.88261642399999996</v>
      </c>
      <c r="E906" s="188">
        <f t="shared" si="13"/>
        <v>-0.12486457366358625</v>
      </c>
      <c r="F906" s="361"/>
      <c r="G906" s="210"/>
    </row>
    <row r="907" spans="2:7" x14ac:dyDescent="0.2">
      <c r="B907" s="265">
        <v>40336</v>
      </c>
      <c r="C907" s="184">
        <v>4.1182452000000001E-2</v>
      </c>
      <c r="D907" s="184">
        <v>4.1182452000000001E-2</v>
      </c>
      <c r="E907" s="188">
        <f t="shared" si="13"/>
        <v>-3.1897430356874326</v>
      </c>
      <c r="F907" s="361"/>
      <c r="G907" s="210"/>
    </row>
    <row r="908" spans="2:7" x14ac:dyDescent="0.2">
      <c r="B908" s="265">
        <v>40337</v>
      </c>
      <c r="C908" s="184">
        <v>0.32634179400000002</v>
      </c>
      <c r="D908" s="184">
        <v>0.32634179400000002</v>
      </c>
      <c r="E908" s="188">
        <f t="shared" si="13"/>
        <v>-1.1198099990002541</v>
      </c>
      <c r="F908" s="361"/>
      <c r="G908" s="210"/>
    </row>
    <row r="909" spans="2:7" x14ac:dyDescent="0.2">
      <c r="B909" s="265">
        <v>40338</v>
      </c>
      <c r="C909" s="184">
        <v>0.523965452</v>
      </c>
      <c r="D909" s="184">
        <v>0.523965452</v>
      </c>
      <c r="E909" s="188">
        <f t="shared" si="13"/>
        <v>-0.64632952813236833</v>
      </c>
      <c r="F909" s="361"/>
      <c r="G909" s="210"/>
    </row>
    <row r="910" spans="2:7" x14ac:dyDescent="0.2">
      <c r="B910" s="265">
        <v>40339</v>
      </c>
      <c r="C910" s="184">
        <v>3.7907481E-2</v>
      </c>
      <c r="D910" s="184">
        <v>3.7907481E-2</v>
      </c>
      <c r="E910" s="188">
        <f t="shared" si="13"/>
        <v>-3.2726067985093805</v>
      </c>
      <c r="F910" s="361"/>
      <c r="G910" s="210"/>
    </row>
    <row r="911" spans="2:7" x14ac:dyDescent="0.2">
      <c r="B911" s="265">
        <v>40340</v>
      </c>
      <c r="C911" s="184">
        <v>0.28586060699999999</v>
      </c>
      <c r="D911" s="184">
        <v>0.28586060699999999</v>
      </c>
      <c r="E911" s="188">
        <f t="shared" si="13"/>
        <v>-1.2522509750863651</v>
      </c>
      <c r="F911" s="361"/>
      <c r="G911" s="210"/>
    </row>
    <row r="912" spans="2:7" x14ac:dyDescent="0.2">
      <c r="B912" s="265">
        <v>40341</v>
      </c>
      <c r="C912" s="184">
        <v>2.3995945000000001E-2</v>
      </c>
      <c r="D912" s="184">
        <v>2.3995945000000001E-2</v>
      </c>
      <c r="E912" s="188">
        <f t="shared" si="13"/>
        <v>-3.7298704212425919</v>
      </c>
      <c r="F912" s="361"/>
      <c r="G912" s="210"/>
    </row>
    <row r="913" spans="2:7" x14ac:dyDescent="0.2">
      <c r="B913" s="265">
        <v>40342</v>
      </c>
      <c r="C913" s="184">
        <v>4.7890382000000002E-2</v>
      </c>
      <c r="D913" s="184">
        <v>4.7890382000000002E-2</v>
      </c>
      <c r="E913" s="188">
        <f t="shared" si="13"/>
        <v>-3.0388405880463605</v>
      </c>
      <c r="F913" s="361"/>
      <c r="G913" s="210"/>
    </row>
    <row r="914" spans="2:7" x14ac:dyDescent="0.2">
      <c r="B914" s="265">
        <v>40343</v>
      </c>
      <c r="C914" s="184">
        <v>7.8351280000000002E-3</v>
      </c>
      <c r="D914" s="184">
        <v>7.8351280000000002E-3</v>
      </c>
      <c r="E914" s="188">
        <f t="shared" si="13"/>
        <v>-4.8491380663580141</v>
      </c>
      <c r="F914" s="361"/>
      <c r="G914" s="210"/>
    </row>
    <row r="915" spans="2:7" x14ac:dyDescent="0.2">
      <c r="B915" s="265">
        <v>40344</v>
      </c>
      <c r="C915" s="184">
        <v>3.3808643999999999E-2</v>
      </c>
      <c r="D915" s="184">
        <v>3.3808643999999999E-2</v>
      </c>
      <c r="E915" s="188">
        <f t="shared" si="13"/>
        <v>-3.3870387695440023</v>
      </c>
      <c r="F915" s="361"/>
      <c r="G915" s="210"/>
    </row>
    <row r="916" spans="2:7" x14ac:dyDescent="0.2">
      <c r="B916" s="265">
        <v>40345</v>
      </c>
      <c r="C916" s="184">
        <v>7.3080979000000004E-2</v>
      </c>
      <c r="D916" s="184">
        <v>7.3080979000000004E-2</v>
      </c>
      <c r="E916" s="188">
        <f t="shared" ref="E916:E979" si="14">IF(C916=0,"",LN(C916))</f>
        <v>-2.6161871512840089</v>
      </c>
      <c r="F916" s="361"/>
      <c r="G916" s="210"/>
    </row>
    <row r="917" spans="2:7" x14ac:dyDescent="0.2">
      <c r="B917" s="265">
        <v>40346</v>
      </c>
      <c r="C917" s="184">
        <v>2.1207820509999999</v>
      </c>
      <c r="D917" s="184">
        <v>2.1207820509999999</v>
      </c>
      <c r="E917" s="188">
        <f t="shared" si="14"/>
        <v>0.75178491264113478</v>
      </c>
      <c r="F917" s="361"/>
      <c r="G917" s="210"/>
    </row>
    <row r="918" spans="2:7" x14ac:dyDescent="0.2">
      <c r="B918" s="265">
        <v>40347</v>
      </c>
      <c r="C918" s="184">
        <v>1.6361849000000001E-2</v>
      </c>
      <c r="D918" s="184">
        <v>1.6361849000000001E-2</v>
      </c>
      <c r="E918" s="188">
        <f t="shared" si="14"/>
        <v>-4.112802934633863</v>
      </c>
      <c r="F918" s="361"/>
      <c r="G918" s="210"/>
    </row>
    <row r="919" spans="2:7" x14ac:dyDescent="0.2">
      <c r="B919" s="265">
        <v>40348</v>
      </c>
      <c r="C919" s="184">
        <v>5.6575510000000002E-3</v>
      </c>
      <c r="D919" s="184">
        <v>5.6575510000000002E-3</v>
      </c>
      <c r="E919" s="188">
        <f t="shared" si="14"/>
        <v>-5.1747641659147998</v>
      </c>
      <c r="F919" s="361"/>
      <c r="G919" s="210"/>
    </row>
    <row r="920" spans="2:7" x14ac:dyDescent="0.2">
      <c r="B920" s="265">
        <v>40349</v>
      </c>
      <c r="C920" s="184">
        <v>0.14654536200000001</v>
      </c>
      <c r="D920" s="184">
        <v>0.14654536200000001</v>
      </c>
      <c r="E920" s="188">
        <f t="shared" si="14"/>
        <v>-1.9204202602277809</v>
      </c>
      <c r="F920" s="361"/>
      <c r="G920" s="210"/>
    </row>
    <row r="921" spans="2:7" x14ac:dyDescent="0.2">
      <c r="B921" s="265">
        <v>40350</v>
      </c>
      <c r="C921" s="184">
        <v>0.17857471499999999</v>
      </c>
      <c r="D921" s="184">
        <v>0.17857471499999999</v>
      </c>
      <c r="E921" s="188">
        <f t="shared" si="14"/>
        <v>-1.7227481939104552</v>
      </c>
      <c r="F921" s="361"/>
      <c r="G921" s="210"/>
    </row>
    <row r="922" spans="2:7" x14ac:dyDescent="0.2">
      <c r="B922" s="265">
        <v>40351</v>
      </c>
      <c r="C922" s="184">
        <v>4.8468534000000001E-2</v>
      </c>
      <c r="D922" s="184">
        <v>4.8468534000000001E-2</v>
      </c>
      <c r="E922" s="188">
        <f t="shared" si="14"/>
        <v>-3.0268404750949456</v>
      </c>
      <c r="F922" s="361"/>
      <c r="G922" s="210"/>
    </row>
    <row r="923" spans="2:7" x14ac:dyDescent="0.2">
      <c r="B923" s="265">
        <v>40352</v>
      </c>
      <c r="C923" s="184">
        <v>1.8093964000000001E-2</v>
      </c>
      <c r="D923" s="184">
        <v>1.8093964000000001E-2</v>
      </c>
      <c r="E923" s="188">
        <f t="shared" si="14"/>
        <v>-4.0121768769903818</v>
      </c>
      <c r="F923" s="361"/>
      <c r="G923" s="210"/>
    </row>
    <row r="924" spans="2:7" x14ac:dyDescent="0.2">
      <c r="B924" s="265">
        <v>40353</v>
      </c>
      <c r="C924" s="184">
        <v>0.11628986600000001</v>
      </c>
      <c r="D924" s="184">
        <v>0.11628986600000001</v>
      </c>
      <c r="E924" s="188">
        <f t="shared" si="14"/>
        <v>-2.1516693599695338</v>
      </c>
      <c r="F924" s="361"/>
      <c r="G924" s="210"/>
    </row>
    <row r="925" spans="2:7" x14ac:dyDescent="0.2">
      <c r="B925" s="265">
        <v>40354</v>
      </c>
      <c r="C925" s="184">
        <v>5.1451442999999999E-2</v>
      </c>
      <c r="D925" s="184">
        <v>5.1451442999999999E-2</v>
      </c>
      <c r="E925" s="188">
        <f t="shared" si="14"/>
        <v>-2.9671167704481478</v>
      </c>
      <c r="F925" s="361"/>
      <c r="G925" s="210"/>
    </row>
    <row r="926" spans="2:7" x14ac:dyDescent="0.2">
      <c r="B926" s="265">
        <v>40355</v>
      </c>
      <c r="C926" s="184">
        <v>4.3808359999999999E-3</v>
      </c>
      <c r="D926" s="184">
        <v>4.3808359999999999E-3</v>
      </c>
      <c r="E926" s="188">
        <f t="shared" si="14"/>
        <v>-5.4305157052267727</v>
      </c>
      <c r="F926" s="361"/>
      <c r="G926" s="210"/>
    </row>
    <row r="927" spans="2:7" x14ac:dyDescent="0.2">
      <c r="B927" s="265">
        <v>40356</v>
      </c>
      <c r="C927" s="184">
        <v>4.1549117000000003E-2</v>
      </c>
      <c r="D927" s="184">
        <v>4.1549117000000003E-2</v>
      </c>
      <c r="E927" s="188">
        <f t="shared" si="14"/>
        <v>-3.1808790094107078</v>
      </c>
      <c r="F927" s="361"/>
      <c r="G927" s="210"/>
    </row>
    <row r="928" spans="2:7" x14ac:dyDescent="0.2">
      <c r="B928" s="265">
        <v>40357</v>
      </c>
      <c r="C928" s="184">
        <v>0.320333425</v>
      </c>
      <c r="D928" s="184">
        <v>0.320333425</v>
      </c>
      <c r="E928" s="188">
        <f t="shared" si="14"/>
        <v>-1.1383928725197454</v>
      </c>
      <c r="F928" s="361"/>
      <c r="G928" s="210"/>
    </row>
    <row r="929" spans="2:7" x14ac:dyDescent="0.2">
      <c r="B929" s="265">
        <v>40358</v>
      </c>
      <c r="C929" s="184">
        <v>0.24799745000000001</v>
      </c>
      <c r="D929" s="184">
        <v>0.24799745000000001</v>
      </c>
      <c r="E929" s="188">
        <f t="shared" si="14"/>
        <v>-1.3943368151280822</v>
      </c>
      <c r="F929" s="361"/>
      <c r="G929" s="210"/>
    </row>
    <row r="930" spans="2:7" x14ac:dyDescent="0.2">
      <c r="B930" s="265">
        <v>40359</v>
      </c>
      <c r="C930" s="184">
        <v>3.0347758999999998E-2</v>
      </c>
      <c r="D930" s="184">
        <v>3.0347758999999998E-2</v>
      </c>
      <c r="E930" s="188">
        <f t="shared" si="14"/>
        <v>-3.4950326027530769</v>
      </c>
      <c r="F930" s="361"/>
      <c r="G930" s="210"/>
    </row>
    <row r="931" spans="2:7" x14ac:dyDescent="0.2">
      <c r="B931" s="265">
        <v>40360</v>
      </c>
      <c r="C931" s="184">
        <v>1.4917084000000001E-2</v>
      </c>
      <c r="D931" s="184">
        <v>1.4917084000000001E-2</v>
      </c>
      <c r="E931" s="188">
        <f t="shared" si="14"/>
        <v>-4.2052481456671185</v>
      </c>
      <c r="F931" s="361"/>
      <c r="G931" s="210"/>
    </row>
    <row r="932" spans="2:7" x14ac:dyDescent="0.2">
      <c r="B932" s="265">
        <v>40361</v>
      </c>
      <c r="C932" s="184">
        <v>1.8670341E-2</v>
      </c>
      <c r="D932" s="184">
        <v>1.8670341E-2</v>
      </c>
      <c r="E932" s="188">
        <f t="shared" si="14"/>
        <v>-3.9808190569996937</v>
      </c>
      <c r="F932" s="361"/>
      <c r="G932" s="210"/>
    </row>
    <row r="933" spans="2:7" x14ac:dyDescent="0.2">
      <c r="B933" s="265">
        <v>40362</v>
      </c>
      <c r="C933" s="184">
        <v>3.5963850000000001E-3</v>
      </c>
      <c r="D933" s="184">
        <v>3.5963850000000001E-3</v>
      </c>
      <c r="E933" s="188">
        <f t="shared" si="14"/>
        <v>-5.6278261046998583</v>
      </c>
      <c r="F933" s="361"/>
      <c r="G933" s="210"/>
    </row>
    <row r="934" spans="2:7" x14ac:dyDescent="0.2">
      <c r="B934" s="265">
        <v>40363</v>
      </c>
      <c r="C934" s="184">
        <v>1.8361140000000001E-2</v>
      </c>
      <c r="D934" s="184">
        <v>1.8361140000000001E-2</v>
      </c>
      <c r="E934" s="188">
        <f t="shared" si="14"/>
        <v>-3.9975188042141223</v>
      </c>
      <c r="F934" s="361"/>
      <c r="G934" s="210"/>
    </row>
    <row r="935" spans="2:7" x14ac:dyDescent="0.2">
      <c r="B935" s="265">
        <v>40364</v>
      </c>
      <c r="C935" s="184">
        <v>5.6468229000000002E-2</v>
      </c>
      <c r="D935" s="184">
        <v>5.6468229000000002E-2</v>
      </c>
      <c r="E935" s="188">
        <f t="shared" si="14"/>
        <v>-2.8740771175742013</v>
      </c>
      <c r="F935" s="361"/>
      <c r="G935" s="210"/>
    </row>
    <row r="936" spans="2:7" x14ac:dyDescent="0.2">
      <c r="B936" s="265">
        <v>40365</v>
      </c>
      <c r="C936" s="184">
        <v>1.7261452E-2</v>
      </c>
      <c r="D936" s="184">
        <v>1.7261452E-2</v>
      </c>
      <c r="E936" s="188">
        <f t="shared" si="14"/>
        <v>-4.0592794717203331</v>
      </c>
      <c r="F936" s="361"/>
      <c r="G936" s="210"/>
    </row>
    <row r="937" spans="2:7" x14ac:dyDescent="0.2">
      <c r="B937" s="265">
        <v>40366</v>
      </c>
      <c r="C937" s="184">
        <v>1.8763596E-2</v>
      </c>
      <c r="D937" s="184">
        <v>1.8763596E-2</v>
      </c>
      <c r="E937" s="188">
        <f t="shared" si="14"/>
        <v>-3.9758366693382046</v>
      </c>
      <c r="F937" s="361"/>
      <c r="G937" s="210"/>
    </row>
    <row r="938" spans="2:7" x14ac:dyDescent="0.2">
      <c r="B938" s="265">
        <v>40367</v>
      </c>
      <c r="C938" s="184">
        <v>2.742965E-2</v>
      </c>
      <c r="D938" s="184">
        <v>2.742965E-2</v>
      </c>
      <c r="E938" s="188">
        <f t="shared" si="14"/>
        <v>-3.5961307338661279</v>
      </c>
      <c r="F938" s="361"/>
      <c r="G938" s="210"/>
    </row>
    <row r="939" spans="2:7" x14ac:dyDescent="0.2">
      <c r="B939" s="265">
        <v>40368</v>
      </c>
      <c r="C939" s="184">
        <v>9.0735199999999998E-3</v>
      </c>
      <c r="D939" s="184">
        <v>9.0735199999999998E-3</v>
      </c>
      <c r="E939" s="188">
        <f t="shared" si="14"/>
        <v>-4.7023949975305417</v>
      </c>
      <c r="F939" s="361"/>
      <c r="G939" s="210"/>
    </row>
    <row r="940" spans="2:7" x14ac:dyDescent="0.2">
      <c r="B940" s="265">
        <v>40369</v>
      </c>
      <c r="C940" s="184">
        <v>0.42155281500000003</v>
      </c>
      <c r="D940" s="184">
        <v>0.42155281500000003</v>
      </c>
      <c r="E940" s="188">
        <f t="shared" si="14"/>
        <v>-0.86381020689882504</v>
      </c>
      <c r="F940" s="361"/>
      <c r="G940" s="210"/>
    </row>
    <row r="941" spans="2:7" x14ac:dyDescent="0.2">
      <c r="B941" s="265">
        <v>40370</v>
      </c>
      <c r="C941" s="184">
        <v>6.3243200000000005E-4</v>
      </c>
      <c r="D941" s="184">
        <v>6.3243200000000005E-4</v>
      </c>
      <c r="E941" s="188">
        <f t="shared" si="14"/>
        <v>-7.365937853023623</v>
      </c>
      <c r="F941" s="361"/>
      <c r="G941" s="210"/>
    </row>
    <row r="942" spans="2:7" x14ac:dyDescent="0.2">
      <c r="B942" s="265">
        <v>40371</v>
      </c>
      <c r="C942" s="184">
        <v>0.22747178000000001</v>
      </c>
      <c r="D942" s="184">
        <v>0.22747178000000001</v>
      </c>
      <c r="E942" s="188">
        <f t="shared" si="14"/>
        <v>-1.4807290922412637</v>
      </c>
      <c r="F942" s="361"/>
      <c r="G942" s="210"/>
    </row>
    <row r="943" spans="2:7" x14ac:dyDescent="0.2">
      <c r="B943" s="265">
        <v>40372</v>
      </c>
      <c r="C943" s="184">
        <v>5.6729379999999998E-3</v>
      </c>
      <c r="D943" s="184">
        <v>5.6729379999999998E-3</v>
      </c>
      <c r="E943" s="188">
        <f t="shared" si="14"/>
        <v>-5.1720481296591769</v>
      </c>
      <c r="F943" s="361"/>
      <c r="G943" s="210"/>
    </row>
    <row r="944" spans="2:7" x14ac:dyDescent="0.2">
      <c r="B944" s="265">
        <v>40373</v>
      </c>
      <c r="C944" s="184">
        <v>0.14835710099999999</v>
      </c>
      <c r="D944" s="184">
        <v>0.14835710099999999</v>
      </c>
      <c r="E944" s="188">
        <f t="shared" si="14"/>
        <v>-1.9081330668590217</v>
      </c>
      <c r="F944" s="361"/>
      <c r="G944" s="210"/>
    </row>
    <row r="945" spans="2:7" x14ac:dyDescent="0.2">
      <c r="B945" s="265">
        <v>40374</v>
      </c>
      <c r="C945" s="184">
        <v>0.17724832900000001</v>
      </c>
      <c r="D945" s="184">
        <v>0.17724832900000001</v>
      </c>
      <c r="E945" s="188">
        <f t="shared" si="14"/>
        <v>-1.7302035409768204</v>
      </c>
      <c r="F945" s="361"/>
      <c r="G945" s="210"/>
    </row>
    <row r="946" spans="2:7" x14ac:dyDescent="0.2">
      <c r="B946" s="265">
        <v>40375</v>
      </c>
      <c r="C946" s="184">
        <v>8.9476486999999993E-2</v>
      </c>
      <c r="D946" s="184">
        <v>8.9476486999999993E-2</v>
      </c>
      <c r="E946" s="188">
        <f t="shared" si="14"/>
        <v>-2.4137794033007793</v>
      </c>
      <c r="F946" s="361"/>
      <c r="G946" s="210"/>
    </row>
    <row r="947" spans="2:7" x14ac:dyDescent="0.2">
      <c r="B947" s="265">
        <v>40376</v>
      </c>
      <c r="C947" s="184">
        <v>7.1642052999999997E-2</v>
      </c>
      <c r="D947" s="184">
        <v>7.1642052999999997E-2</v>
      </c>
      <c r="E947" s="188">
        <f t="shared" si="14"/>
        <v>-2.6360730450254724</v>
      </c>
      <c r="F947" s="361"/>
      <c r="G947" s="210"/>
    </row>
    <row r="948" spans="2:7" x14ac:dyDescent="0.2">
      <c r="B948" s="265">
        <v>40377</v>
      </c>
      <c r="C948" s="184">
        <v>3.0702641999999999E-2</v>
      </c>
      <c r="D948" s="184">
        <v>3.0702641999999999E-2</v>
      </c>
      <c r="E948" s="188">
        <f t="shared" si="14"/>
        <v>-3.4834065694598952</v>
      </c>
      <c r="F948" s="361"/>
      <c r="G948" s="210"/>
    </row>
    <row r="949" spans="2:7" x14ac:dyDescent="0.2">
      <c r="B949" s="265">
        <v>40378</v>
      </c>
      <c r="C949" s="184">
        <v>1.9574359999999999E-2</v>
      </c>
      <c r="D949" s="184">
        <v>1.9574359999999999E-2</v>
      </c>
      <c r="E949" s="188">
        <f t="shared" si="14"/>
        <v>-3.9335347324034848</v>
      </c>
      <c r="F949" s="361"/>
      <c r="G949" s="210"/>
    </row>
    <row r="950" spans="2:7" x14ac:dyDescent="0.2">
      <c r="B950" s="265">
        <v>40379</v>
      </c>
      <c r="C950" s="184">
        <v>2.6075345E-2</v>
      </c>
      <c r="D950" s="184">
        <v>2.6075345E-2</v>
      </c>
      <c r="E950" s="188">
        <f t="shared" si="14"/>
        <v>-3.6467650471185928</v>
      </c>
      <c r="F950" s="361"/>
      <c r="G950" s="210"/>
    </row>
    <row r="951" spans="2:7" x14ac:dyDescent="0.2">
      <c r="B951" s="265">
        <v>40380</v>
      </c>
      <c r="C951" s="184">
        <v>0.111858051</v>
      </c>
      <c r="D951" s="184">
        <v>0.111858051</v>
      </c>
      <c r="E951" s="188">
        <f t="shared" si="14"/>
        <v>-2.1905246133056582</v>
      </c>
      <c r="F951" s="361"/>
      <c r="G951" s="210"/>
    </row>
    <row r="952" spans="2:7" x14ac:dyDescent="0.2">
      <c r="B952" s="265">
        <v>40381</v>
      </c>
      <c r="C952" s="184">
        <v>8.7052895000000005E-2</v>
      </c>
      <c r="D952" s="184">
        <v>8.7052895000000005E-2</v>
      </c>
      <c r="E952" s="188">
        <f t="shared" si="14"/>
        <v>-2.4412393565719377</v>
      </c>
      <c r="F952" s="361"/>
      <c r="G952" s="210"/>
    </row>
    <row r="953" spans="2:7" x14ac:dyDescent="0.2">
      <c r="B953" s="265">
        <v>40382</v>
      </c>
      <c r="C953" s="184">
        <v>4.5845491000000002E-2</v>
      </c>
      <c r="D953" s="184">
        <v>4.5845491000000002E-2</v>
      </c>
      <c r="E953" s="188">
        <f t="shared" si="14"/>
        <v>-3.0824784275365338</v>
      </c>
      <c r="F953" s="361"/>
      <c r="G953" s="210"/>
    </row>
    <row r="954" spans="2:7" x14ac:dyDescent="0.2">
      <c r="B954" s="265">
        <v>40383</v>
      </c>
      <c r="C954" s="184">
        <v>6.5692659999999998E-3</v>
      </c>
      <c r="D954" s="184">
        <v>6.5692659999999998E-3</v>
      </c>
      <c r="E954" s="188">
        <f t="shared" si="14"/>
        <v>-5.0253531726658727</v>
      </c>
      <c r="F954" s="361"/>
      <c r="G954" s="210"/>
    </row>
    <row r="955" spans="2:7" x14ac:dyDescent="0.2">
      <c r="B955" s="265">
        <v>40384</v>
      </c>
      <c r="C955" s="184">
        <v>8.0621512000000006E-2</v>
      </c>
      <c r="D955" s="184">
        <v>8.0621512000000006E-2</v>
      </c>
      <c r="E955" s="188">
        <f t="shared" si="14"/>
        <v>-2.5179897668175322</v>
      </c>
      <c r="F955" s="361"/>
      <c r="G955" s="210"/>
    </row>
    <row r="956" spans="2:7" x14ac:dyDescent="0.2">
      <c r="B956" s="265">
        <v>40385</v>
      </c>
      <c r="C956" s="184">
        <v>3.5157796999999998E-2</v>
      </c>
      <c r="D956" s="184">
        <v>3.5157796999999998E-2</v>
      </c>
      <c r="E956" s="188">
        <f t="shared" si="14"/>
        <v>-3.3479088645559156</v>
      </c>
      <c r="F956" s="361"/>
      <c r="G956" s="210"/>
    </row>
    <row r="957" spans="2:7" x14ac:dyDescent="0.2">
      <c r="B957" s="265">
        <v>40386</v>
      </c>
      <c r="C957" s="184">
        <v>0.180908612</v>
      </c>
      <c r="D957" s="184">
        <v>0.180908612</v>
      </c>
      <c r="E957" s="188">
        <f t="shared" si="14"/>
        <v>-1.7097632813016543</v>
      </c>
      <c r="F957" s="361"/>
      <c r="G957" s="210"/>
    </row>
    <row r="958" spans="2:7" x14ac:dyDescent="0.2">
      <c r="B958" s="265">
        <v>40387</v>
      </c>
      <c r="C958" s="184">
        <v>0.39209507500000002</v>
      </c>
      <c r="D958" s="184">
        <v>0.39209507500000002</v>
      </c>
      <c r="E958" s="188">
        <f t="shared" si="14"/>
        <v>-0.93625093033401852</v>
      </c>
      <c r="F958" s="361"/>
      <c r="G958" s="210"/>
    </row>
    <row r="959" spans="2:7" x14ac:dyDescent="0.2">
      <c r="B959" s="265">
        <v>40388</v>
      </c>
      <c r="C959" s="184">
        <v>2.3998600000000002E-3</v>
      </c>
      <c r="D959" s="184">
        <v>2.3998600000000002E-3</v>
      </c>
      <c r="E959" s="188">
        <f t="shared" si="14"/>
        <v>-6.032344876663025</v>
      </c>
      <c r="F959" s="361"/>
      <c r="G959" s="210"/>
    </row>
    <row r="960" spans="2:7" x14ac:dyDescent="0.2">
      <c r="B960" s="265">
        <v>40389</v>
      </c>
      <c r="C960" s="184">
        <v>9.2266750000000002E-3</v>
      </c>
      <c r="D960" s="184">
        <v>9.2266750000000002E-3</v>
      </c>
      <c r="E960" s="188">
        <f t="shared" si="14"/>
        <v>-4.6856565337219953</v>
      </c>
      <c r="F960" s="361"/>
      <c r="G960" s="210"/>
    </row>
    <row r="961" spans="2:7" x14ac:dyDescent="0.2">
      <c r="B961" s="265">
        <v>40390</v>
      </c>
      <c r="C961" s="184">
        <v>2.3993611000000001E-2</v>
      </c>
      <c r="D961" s="184">
        <v>2.3993611000000001E-2</v>
      </c>
      <c r="E961" s="188">
        <f t="shared" si="14"/>
        <v>-3.7299676924072527</v>
      </c>
      <c r="F961" s="361"/>
      <c r="G961" s="210"/>
    </row>
    <row r="962" spans="2:7" x14ac:dyDescent="0.2">
      <c r="B962" s="265">
        <v>40391</v>
      </c>
      <c r="C962" s="184">
        <v>0.447479456</v>
      </c>
      <c r="D962" s="184">
        <v>0.447479456</v>
      </c>
      <c r="E962" s="188">
        <f t="shared" si="14"/>
        <v>-0.80412465070093719</v>
      </c>
      <c r="F962" s="361"/>
      <c r="G962" s="210"/>
    </row>
    <row r="963" spans="2:7" x14ac:dyDescent="0.2">
      <c r="B963" s="265">
        <v>40392</v>
      </c>
      <c r="C963" s="184">
        <v>0.65253492300000004</v>
      </c>
      <c r="D963" s="184">
        <v>0.65253492300000004</v>
      </c>
      <c r="E963" s="188">
        <f t="shared" si="14"/>
        <v>-0.42689061937845058</v>
      </c>
      <c r="F963" s="361"/>
      <c r="G963" s="210"/>
    </row>
    <row r="964" spans="2:7" x14ac:dyDescent="0.2">
      <c r="B964" s="265">
        <v>40393</v>
      </c>
      <c r="C964" s="184">
        <v>3.0838939999999998E-3</v>
      </c>
      <c r="D964" s="184">
        <v>3.0838939999999998E-3</v>
      </c>
      <c r="E964" s="188">
        <f t="shared" si="14"/>
        <v>-5.7815621948185711</v>
      </c>
      <c r="F964" s="361"/>
      <c r="G964" s="210"/>
    </row>
    <row r="965" spans="2:7" x14ac:dyDescent="0.2">
      <c r="B965" s="265">
        <v>40394</v>
      </c>
      <c r="C965" s="184">
        <v>0.24013885600000001</v>
      </c>
      <c r="D965" s="184">
        <v>0.24013885600000001</v>
      </c>
      <c r="E965" s="188">
        <f t="shared" si="14"/>
        <v>-1.4265379562786447</v>
      </c>
      <c r="F965" s="361"/>
      <c r="G965" s="210"/>
    </row>
    <row r="966" spans="2:7" x14ac:dyDescent="0.2">
      <c r="B966" s="265">
        <v>40395</v>
      </c>
      <c r="C966" s="184">
        <v>4.7383729999999997E-3</v>
      </c>
      <c r="D966" s="184">
        <v>4.7383729999999997E-3</v>
      </c>
      <c r="E966" s="188">
        <f t="shared" si="14"/>
        <v>-5.3520614511437028</v>
      </c>
      <c r="F966" s="361"/>
      <c r="G966" s="210"/>
    </row>
    <row r="967" spans="2:7" x14ac:dyDescent="0.2">
      <c r="B967" s="265">
        <v>40396</v>
      </c>
      <c r="C967" s="184">
        <v>4.3061376999999998E-2</v>
      </c>
      <c r="D967" s="184">
        <v>4.3061376999999998E-2</v>
      </c>
      <c r="E967" s="188">
        <f t="shared" si="14"/>
        <v>-3.1451288089227623</v>
      </c>
      <c r="F967" s="361"/>
      <c r="G967" s="210"/>
    </row>
    <row r="968" spans="2:7" x14ac:dyDescent="0.2">
      <c r="B968" s="265">
        <v>40397</v>
      </c>
      <c r="C968" s="184">
        <v>7.8071792000000001E-2</v>
      </c>
      <c r="D968" s="184">
        <v>7.8071792000000001E-2</v>
      </c>
      <c r="E968" s="188">
        <f t="shared" si="14"/>
        <v>-2.5501264653539244</v>
      </c>
      <c r="F968" s="361"/>
      <c r="G968" s="210"/>
    </row>
    <row r="969" spans="2:7" x14ac:dyDescent="0.2">
      <c r="B969" s="265">
        <v>40398</v>
      </c>
      <c r="C969" s="184">
        <v>0.35432767100000001</v>
      </c>
      <c r="D969" s="184">
        <v>0.35432767100000001</v>
      </c>
      <c r="E969" s="188">
        <f t="shared" si="14"/>
        <v>-1.037533169680575</v>
      </c>
      <c r="F969" s="361"/>
      <c r="G969" s="210"/>
    </row>
    <row r="970" spans="2:7" x14ac:dyDescent="0.2">
      <c r="B970" s="265">
        <v>40399</v>
      </c>
      <c r="C970" s="184">
        <v>2.9738302000000001E-2</v>
      </c>
      <c r="D970" s="184">
        <v>2.9738302000000001E-2</v>
      </c>
      <c r="E970" s="188">
        <f t="shared" si="14"/>
        <v>-3.5153194344018881</v>
      </c>
      <c r="F970" s="361"/>
      <c r="G970" s="210"/>
    </row>
    <row r="971" spans="2:7" x14ac:dyDescent="0.2">
      <c r="B971" s="265">
        <v>40400</v>
      </c>
      <c r="C971" s="184">
        <v>4.2377724999999998E-2</v>
      </c>
      <c r="D971" s="184">
        <v>4.2377724999999998E-2</v>
      </c>
      <c r="E971" s="188">
        <f t="shared" si="14"/>
        <v>-3.1611324085644545</v>
      </c>
      <c r="F971" s="361"/>
      <c r="G971" s="210"/>
    </row>
    <row r="972" spans="2:7" x14ac:dyDescent="0.2">
      <c r="B972" s="265">
        <v>40401</v>
      </c>
      <c r="C972" s="184">
        <v>4.8570685000000002E-2</v>
      </c>
      <c r="D972" s="184">
        <v>4.8570685000000002E-2</v>
      </c>
      <c r="E972" s="188">
        <f t="shared" si="14"/>
        <v>-3.0247351193679539</v>
      </c>
      <c r="F972" s="361"/>
      <c r="G972" s="210"/>
    </row>
    <row r="973" spans="2:7" x14ac:dyDescent="0.2">
      <c r="B973" s="265">
        <v>40402</v>
      </c>
      <c r="C973" s="184">
        <v>1.742940183</v>
      </c>
      <c r="D973" s="184">
        <v>1.742940183</v>
      </c>
      <c r="E973" s="188">
        <f t="shared" si="14"/>
        <v>0.55557344753247029</v>
      </c>
      <c r="F973" s="361"/>
      <c r="G973" s="210"/>
    </row>
    <row r="974" spans="2:7" x14ac:dyDescent="0.2">
      <c r="B974" s="265">
        <v>40403</v>
      </c>
      <c r="C974" s="184">
        <v>2.5565039999999998E-3</v>
      </c>
      <c r="D974" s="184">
        <v>2.5565039999999998E-3</v>
      </c>
      <c r="E974" s="188">
        <f t="shared" si="14"/>
        <v>-5.9691145788062894</v>
      </c>
      <c r="F974" s="361"/>
      <c r="G974" s="210"/>
    </row>
    <row r="975" spans="2:7" x14ac:dyDescent="0.2">
      <c r="B975" s="265">
        <v>40404</v>
      </c>
      <c r="C975" s="184">
        <v>1.0412357270000001</v>
      </c>
      <c r="D975" s="184">
        <v>1.0412357270000001</v>
      </c>
      <c r="E975" s="188">
        <f t="shared" si="14"/>
        <v>4.040820684194079E-2</v>
      </c>
      <c r="F975" s="361"/>
      <c r="G975" s="210"/>
    </row>
    <row r="976" spans="2:7" x14ac:dyDescent="0.2">
      <c r="B976" s="265">
        <v>40405</v>
      </c>
      <c r="C976" s="184">
        <v>1.1693452E-2</v>
      </c>
      <c r="D976" s="184">
        <v>1.1693452E-2</v>
      </c>
      <c r="E976" s="188">
        <f t="shared" si="14"/>
        <v>-4.4487262519651463</v>
      </c>
      <c r="F976" s="361"/>
      <c r="G976" s="210"/>
    </row>
    <row r="977" spans="2:7" x14ac:dyDescent="0.2">
      <c r="B977" s="265">
        <v>40406</v>
      </c>
      <c r="C977" s="184">
        <v>4.197294E-2</v>
      </c>
      <c r="D977" s="184">
        <v>4.197294E-2</v>
      </c>
      <c r="E977" s="188">
        <f t="shared" si="14"/>
        <v>-3.1707301540542869</v>
      </c>
      <c r="F977" s="361"/>
      <c r="G977" s="210"/>
    </row>
    <row r="978" spans="2:7" x14ac:dyDescent="0.2">
      <c r="B978" s="265">
        <v>40407</v>
      </c>
      <c r="C978" s="184">
        <v>2.7300771000000001E-2</v>
      </c>
      <c r="D978" s="184">
        <v>2.7300771000000001E-2</v>
      </c>
      <c r="E978" s="188">
        <f t="shared" si="14"/>
        <v>-3.600840335431772</v>
      </c>
      <c r="F978" s="361"/>
      <c r="G978" s="210"/>
    </row>
    <row r="979" spans="2:7" x14ac:dyDescent="0.2">
      <c r="B979" s="265">
        <v>40408</v>
      </c>
      <c r="C979" s="184">
        <v>0.124738978</v>
      </c>
      <c r="D979" s="184">
        <v>0.124738978</v>
      </c>
      <c r="E979" s="188">
        <f t="shared" si="14"/>
        <v>-2.0815319009592499</v>
      </c>
      <c r="F979" s="361"/>
      <c r="G979" s="210"/>
    </row>
    <row r="980" spans="2:7" x14ac:dyDescent="0.2">
      <c r="B980" s="265">
        <v>40409</v>
      </c>
      <c r="C980" s="184">
        <v>1.0944172E-2</v>
      </c>
      <c r="D980" s="184">
        <v>1.0944172E-2</v>
      </c>
      <c r="E980" s="188">
        <f t="shared" ref="E980:E1043" si="15">IF(C980=0,"",LN(C980))</f>
        <v>-4.5149482018511744</v>
      </c>
      <c r="F980" s="361"/>
      <c r="G980" s="210"/>
    </row>
    <row r="981" spans="2:7" x14ac:dyDescent="0.2">
      <c r="B981" s="265">
        <v>40410</v>
      </c>
      <c r="C981" s="184">
        <v>4.0504829999999997E-3</v>
      </c>
      <c r="D981" s="184">
        <v>4.0504829999999997E-3</v>
      </c>
      <c r="E981" s="188">
        <f t="shared" si="15"/>
        <v>-5.5089191457152502</v>
      </c>
      <c r="F981" s="361"/>
      <c r="G981" s="210"/>
    </row>
    <row r="982" spans="2:7" x14ac:dyDescent="0.2">
      <c r="B982" s="265">
        <v>40411</v>
      </c>
      <c r="C982" s="184">
        <v>6.6297099999999996E-3</v>
      </c>
      <c r="D982" s="184">
        <v>6.6297099999999996E-3</v>
      </c>
      <c r="E982" s="188">
        <f t="shared" si="15"/>
        <v>-5.0161942163141653</v>
      </c>
      <c r="F982" s="361"/>
      <c r="G982" s="210"/>
    </row>
    <row r="983" spans="2:7" x14ac:dyDescent="0.2">
      <c r="B983" s="265">
        <v>40412</v>
      </c>
      <c r="C983" s="184">
        <v>7.8690700000000006E-3</v>
      </c>
      <c r="D983" s="184">
        <v>7.8690700000000006E-3</v>
      </c>
      <c r="E983" s="188">
        <f t="shared" si="15"/>
        <v>-4.8448153938023175</v>
      </c>
      <c r="F983" s="361"/>
      <c r="G983" s="210"/>
    </row>
    <row r="984" spans="2:7" x14ac:dyDescent="0.2">
      <c r="B984" s="265">
        <v>40413</v>
      </c>
      <c r="C984" s="184">
        <v>1.5958936E-2</v>
      </c>
      <c r="D984" s="184">
        <v>1.5958936E-2</v>
      </c>
      <c r="E984" s="188">
        <f t="shared" si="15"/>
        <v>-4.1377363558494622</v>
      </c>
      <c r="F984" s="361"/>
      <c r="G984" s="210"/>
    </row>
    <row r="985" spans="2:7" x14ac:dyDescent="0.2">
      <c r="B985" s="265">
        <v>40414</v>
      </c>
      <c r="C985" s="184">
        <v>2.6726554E-2</v>
      </c>
      <c r="D985" s="184">
        <v>2.6726554E-2</v>
      </c>
      <c r="E985" s="188">
        <f t="shared" si="15"/>
        <v>-3.6220976759598624</v>
      </c>
      <c r="F985" s="361"/>
      <c r="G985" s="210"/>
    </row>
    <row r="986" spans="2:7" x14ac:dyDescent="0.2">
      <c r="B986" s="265">
        <v>40415</v>
      </c>
      <c r="C986" s="184">
        <v>3.0796836000000001E-2</v>
      </c>
      <c r="D986" s="184">
        <v>3.0796836000000001E-2</v>
      </c>
      <c r="E986" s="188">
        <f t="shared" si="15"/>
        <v>-3.4803433215521431</v>
      </c>
      <c r="F986" s="361"/>
      <c r="G986" s="210"/>
    </row>
    <row r="987" spans="2:7" x14ac:dyDescent="0.2">
      <c r="B987" s="265">
        <v>40416</v>
      </c>
      <c r="C987" s="184">
        <v>1.2776744E-2</v>
      </c>
      <c r="D987" s="184">
        <v>1.2776744E-2</v>
      </c>
      <c r="E987" s="188">
        <f t="shared" si="15"/>
        <v>-4.3601286355758662</v>
      </c>
      <c r="F987" s="361"/>
      <c r="G987" s="210"/>
    </row>
    <row r="988" spans="2:7" x14ac:dyDescent="0.2">
      <c r="B988" s="265">
        <v>40417</v>
      </c>
      <c r="C988" s="184">
        <v>0.32750982499999998</v>
      </c>
      <c r="D988" s="184">
        <v>0.32750982499999998</v>
      </c>
      <c r="E988" s="188">
        <f t="shared" si="15"/>
        <v>-1.1162372243568215</v>
      </c>
      <c r="F988" s="361"/>
      <c r="G988" s="210"/>
    </row>
    <row r="989" spans="2:7" x14ac:dyDescent="0.2">
      <c r="B989" s="265">
        <v>40418</v>
      </c>
      <c r="C989" s="184">
        <v>3.1383320000000002E-3</v>
      </c>
      <c r="D989" s="184">
        <v>3.1383320000000002E-3</v>
      </c>
      <c r="E989" s="188">
        <f t="shared" si="15"/>
        <v>-5.7640638303951777</v>
      </c>
      <c r="F989" s="361"/>
      <c r="G989" s="210"/>
    </row>
    <row r="990" spans="2:7" x14ac:dyDescent="0.2">
      <c r="B990" s="265">
        <v>40419</v>
      </c>
      <c r="C990" s="184">
        <v>2.185298E-3</v>
      </c>
      <c r="D990" s="184">
        <v>2.185298E-3</v>
      </c>
      <c r="E990" s="188">
        <f t="shared" si="15"/>
        <v>-6.1260030752947365</v>
      </c>
      <c r="F990" s="361"/>
      <c r="G990" s="210"/>
    </row>
    <row r="991" spans="2:7" x14ac:dyDescent="0.2">
      <c r="B991" s="265">
        <v>40420</v>
      </c>
      <c r="C991" s="184">
        <v>0.21987972</v>
      </c>
      <c r="D991" s="184">
        <v>0.21987972</v>
      </c>
      <c r="E991" s="188">
        <f t="shared" si="15"/>
        <v>-1.5146746094123547</v>
      </c>
      <c r="F991" s="361"/>
      <c r="G991" s="210"/>
    </row>
    <row r="992" spans="2:7" x14ac:dyDescent="0.2">
      <c r="B992" s="265">
        <v>40421</v>
      </c>
      <c r="C992" s="184">
        <v>0.115282568</v>
      </c>
      <c r="D992" s="184">
        <v>0.115282568</v>
      </c>
      <c r="E992" s="188">
        <f t="shared" si="15"/>
        <v>-2.1603690513418958</v>
      </c>
      <c r="F992" s="361"/>
      <c r="G992" s="210"/>
    </row>
    <row r="993" spans="2:7" x14ac:dyDescent="0.2">
      <c r="B993" s="265">
        <v>40422</v>
      </c>
      <c r="C993" s="184">
        <v>3.2181506999999998E-2</v>
      </c>
      <c r="D993" s="184">
        <v>3.2181506999999998E-2</v>
      </c>
      <c r="E993" s="188">
        <f t="shared" si="15"/>
        <v>-3.4363633081850087</v>
      </c>
      <c r="F993" s="361"/>
      <c r="G993" s="210"/>
    </row>
    <row r="994" spans="2:7" x14ac:dyDescent="0.2">
      <c r="B994" s="265">
        <v>40423</v>
      </c>
      <c r="C994" s="184">
        <v>2.5431479999999998E-3</v>
      </c>
      <c r="D994" s="184">
        <v>2.5431479999999998E-3</v>
      </c>
      <c r="E994" s="188">
        <f t="shared" si="15"/>
        <v>-5.9743525952580638</v>
      </c>
      <c r="F994" s="361"/>
      <c r="G994" s="210"/>
    </row>
    <row r="995" spans="2:7" x14ac:dyDescent="0.2">
      <c r="B995" s="265">
        <v>40424</v>
      </c>
      <c r="C995" s="184">
        <v>5.8348710000000002E-3</v>
      </c>
      <c r="D995" s="184">
        <v>5.8348710000000002E-3</v>
      </c>
      <c r="E995" s="188">
        <f t="shared" si="15"/>
        <v>-5.1439031214571544</v>
      </c>
      <c r="F995" s="361"/>
      <c r="G995" s="210"/>
    </row>
    <row r="996" spans="2:7" x14ac:dyDescent="0.2">
      <c r="B996" s="265">
        <v>40425</v>
      </c>
      <c r="C996" s="184">
        <v>4.3765740000000003E-3</v>
      </c>
      <c r="D996" s="184">
        <v>4.3765740000000003E-3</v>
      </c>
      <c r="E996" s="188">
        <f t="shared" si="15"/>
        <v>-5.4314890524462101</v>
      </c>
      <c r="F996" s="361"/>
      <c r="G996" s="210"/>
    </row>
    <row r="997" spans="2:7" x14ac:dyDescent="0.2">
      <c r="B997" s="265">
        <v>40426</v>
      </c>
      <c r="C997" s="184">
        <v>23.5876755</v>
      </c>
      <c r="D997" s="184">
        <v>23.5876755</v>
      </c>
      <c r="E997" s="188">
        <f t="shared" si="15"/>
        <v>3.1607243510485472</v>
      </c>
      <c r="F997" s="361"/>
      <c r="G997" s="210"/>
    </row>
    <row r="998" spans="2:7" x14ac:dyDescent="0.2">
      <c r="B998" s="265">
        <v>40427</v>
      </c>
      <c r="C998" s="184">
        <v>0.49353842199999998</v>
      </c>
      <c r="D998" s="184">
        <v>0.49353842199999998</v>
      </c>
      <c r="E998" s="188">
        <f t="shared" si="15"/>
        <v>-0.70615456700954604</v>
      </c>
      <c r="F998" s="361"/>
      <c r="G998" s="210"/>
    </row>
    <row r="999" spans="2:7" x14ac:dyDescent="0.2">
      <c r="B999" s="265">
        <v>40428</v>
      </c>
      <c r="C999" s="184">
        <v>9.5926394999999998E-2</v>
      </c>
      <c r="D999" s="184">
        <v>9.5926394999999998E-2</v>
      </c>
      <c r="E999" s="188">
        <f t="shared" si="15"/>
        <v>-2.3441741003434484</v>
      </c>
      <c r="F999" s="361"/>
      <c r="G999" s="210"/>
    </row>
    <row r="1000" spans="2:7" x14ac:dyDescent="0.2">
      <c r="B1000" s="265">
        <v>40429</v>
      </c>
      <c r="C1000" s="184">
        <v>2.1974121999999999E-2</v>
      </c>
      <c r="D1000" s="184">
        <v>2.1974121999999999E-2</v>
      </c>
      <c r="E1000" s="188">
        <f t="shared" si="15"/>
        <v>-3.8178897907028415</v>
      </c>
      <c r="F1000" s="361"/>
      <c r="G1000" s="210"/>
    </row>
    <row r="1001" spans="2:7" x14ac:dyDescent="0.2">
      <c r="B1001" s="265">
        <v>40430</v>
      </c>
      <c r="C1001" s="184">
        <v>5.7195414999999999E-2</v>
      </c>
      <c r="D1001" s="184">
        <v>5.7195414999999999E-2</v>
      </c>
      <c r="E1001" s="188">
        <f t="shared" si="15"/>
        <v>-2.8612815411518135</v>
      </c>
      <c r="F1001" s="361"/>
      <c r="G1001" s="210"/>
    </row>
    <row r="1002" spans="2:7" x14ac:dyDescent="0.2">
      <c r="B1002" s="265">
        <v>40431</v>
      </c>
      <c r="C1002" s="184">
        <v>5.6183200000000004E-3</v>
      </c>
      <c r="D1002" s="184">
        <v>5.6183200000000004E-3</v>
      </c>
      <c r="E1002" s="188">
        <f t="shared" si="15"/>
        <v>-5.18172259215007</v>
      </c>
      <c r="F1002" s="361"/>
      <c r="G1002" s="210"/>
    </row>
    <row r="1003" spans="2:7" x14ac:dyDescent="0.2">
      <c r="B1003" s="265">
        <v>40432</v>
      </c>
      <c r="C1003" s="184">
        <v>4.5589130000000004E-3</v>
      </c>
      <c r="D1003" s="184">
        <v>4.5589130000000004E-3</v>
      </c>
      <c r="E1003" s="188">
        <f t="shared" si="15"/>
        <v>-5.3906710610651833</v>
      </c>
      <c r="F1003" s="361"/>
      <c r="G1003" s="210"/>
    </row>
    <row r="1004" spans="2:7" x14ac:dyDescent="0.2">
      <c r="B1004" s="265">
        <v>40433</v>
      </c>
      <c r="C1004" s="184">
        <v>1.1063261E-2</v>
      </c>
      <c r="D1004" s="184">
        <v>1.1063261E-2</v>
      </c>
      <c r="E1004" s="188">
        <f t="shared" si="15"/>
        <v>-4.5041254800536272</v>
      </c>
      <c r="F1004" s="361"/>
      <c r="G1004" s="210"/>
    </row>
    <row r="1005" spans="2:7" x14ac:dyDescent="0.2">
      <c r="B1005" s="265">
        <v>40434</v>
      </c>
      <c r="C1005" s="184">
        <v>0.55253455900000004</v>
      </c>
      <c r="D1005" s="184">
        <v>0.55253455900000004</v>
      </c>
      <c r="E1005" s="188">
        <f t="shared" si="15"/>
        <v>-0.59323929732016856</v>
      </c>
      <c r="F1005" s="361"/>
      <c r="G1005" s="210"/>
    </row>
    <row r="1006" spans="2:7" x14ac:dyDescent="0.2">
      <c r="B1006" s="265">
        <v>40435</v>
      </c>
      <c r="C1006" s="184">
        <v>0.30776428700000003</v>
      </c>
      <c r="D1006" s="184">
        <v>0.30776428700000003</v>
      </c>
      <c r="E1006" s="188">
        <f t="shared" si="15"/>
        <v>-1.1784210909496453</v>
      </c>
      <c r="F1006" s="361"/>
      <c r="G1006" s="210"/>
    </row>
    <row r="1007" spans="2:7" x14ac:dyDescent="0.2">
      <c r="B1007" s="265">
        <v>40436</v>
      </c>
      <c r="C1007" s="184">
        <v>3.1096546999999999E-2</v>
      </c>
      <c r="D1007" s="184">
        <v>3.1096546999999999E-2</v>
      </c>
      <c r="E1007" s="188">
        <f t="shared" si="15"/>
        <v>-3.4706584949000243</v>
      </c>
      <c r="F1007" s="361"/>
      <c r="G1007" s="210"/>
    </row>
    <row r="1008" spans="2:7" x14ac:dyDescent="0.2">
      <c r="B1008" s="265">
        <v>40437</v>
      </c>
      <c r="C1008" s="184">
        <v>4.6849689999999999E-2</v>
      </c>
      <c r="D1008" s="184">
        <v>4.6849689999999999E-2</v>
      </c>
      <c r="E1008" s="188">
        <f t="shared" si="15"/>
        <v>-3.060810887181924</v>
      </c>
      <c r="F1008" s="361"/>
      <c r="G1008" s="210"/>
    </row>
    <row r="1009" spans="2:7" x14ac:dyDescent="0.2">
      <c r="B1009" s="265">
        <v>40438</v>
      </c>
      <c r="C1009" s="184">
        <v>0.11186673900000001</v>
      </c>
      <c r="D1009" s="184">
        <v>0.11186673900000001</v>
      </c>
      <c r="E1009" s="188">
        <f t="shared" si="15"/>
        <v>-2.1904469464543057</v>
      </c>
      <c r="F1009" s="361"/>
      <c r="G1009" s="210"/>
    </row>
    <row r="1010" spans="2:7" x14ac:dyDescent="0.2">
      <c r="B1010" s="265">
        <v>40439</v>
      </c>
      <c r="C1010" s="184">
        <v>7.8277409999999992E-3</v>
      </c>
      <c r="D1010" s="184">
        <v>7.8277409999999992E-3</v>
      </c>
      <c r="E1010" s="188">
        <f t="shared" si="15"/>
        <v>-4.8500813163523411</v>
      </c>
      <c r="F1010" s="361"/>
      <c r="G1010" s="210"/>
    </row>
    <row r="1011" spans="2:7" x14ac:dyDescent="0.2">
      <c r="B1011" s="265">
        <v>40440</v>
      </c>
      <c r="C1011" s="184">
        <v>7.6394119999999999E-3</v>
      </c>
      <c r="D1011" s="184">
        <v>7.6394119999999999E-3</v>
      </c>
      <c r="E1011" s="188">
        <f t="shared" si="15"/>
        <v>-4.8744346421163236</v>
      </c>
      <c r="F1011" s="361"/>
      <c r="G1011" s="210"/>
    </row>
    <row r="1012" spans="2:7" x14ac:dyDescent="0.2">
      <c r="B1012" s="265">
        <v>40441</v>
      </c>
      <c r="C1012" s="184">
        <v>2.2330883999999999E-2</v>
      </c>
      <c r="D1012" s="184">
        <v>2.2330883999999999E-2</v>
      </c>
      <c r="E1012" s="188">
        <f t="shared" si="15"/>
        <v>-3.8017846259154462</v>
      </c>
      <c r="F1012" s="361"/>
      <c r="G1012" s="210"/>
    </row>
    <row r="1013" spans="2:7" x14ac:dyDescent="0.2">
      <c r="B1013" s="265">
        <v>40442</v>
      </c>
      <c r="C1013" s="184">
        <v>0.174601967</v>
      </c>
      <c r="D1013" s="184">
        <v>0.174601967</v>
      </c>
      <c r="E1013" s="188">
        <f t="shared" si="15"/>
        <v>-1.7452463698898069</v>
      </c>
      <c r="F1013" s="361"/>
      <c r="G1013" s="210"/>
    </row>
    <row r="1014" spans="2:7" x14ac:dyDescent="0.2">
      <c r="B1014" s="265">
        <v>40443</v>
      </c>
      <c r="C1014" s="184">
        <v>1.4894958999999999E-2</v>
      </c>
      <c r="D1014" s="184">
        <v>1.4894958999999999E-2</v>
      </c>
      <c r="E1014" s="188">
        <f t="shared" si="15"/>
        <v>-4.2067324454222241</v>
      </c>
      <c r="F1014" s="361"/>
      <c r="G1014" s="210"/>
    </row>
    <row r="1015" spans="2:7" x14ac:dyDescent="0.2">
      <c r="B1015" s="265">
        <v>40444</v>
      </c>
      <c r="C1015" s="184">
        <v>2.009631E-3</v>
      </c>
      <c r="D1015" s="184">
        <v>2.009631E-3</v>
      </c>
      <c r="E1015" s="188">
        <f t="shared" si="15"/>
        <v>-6.2098041558539592</v>
      </c>
      <c r="F1015" s="361"/>
      <c r="G1015" s="210"/>
    </row>
    <row r="1016" spans="2:7" x14ac:dyDescent="0.2">
      <c r="B1016" s="265">
        <v>40445</v>
      </c>
      <c r="C1016" s="184">
        <v>2.873273E-3</v>
      </c>
      <c r="D1016" s="184">
        <v>2.873273E-3</v>
      </c>
      <c r="E1016" s="188">
        <f t="shared" si="15"/>
        <v>-5.8523034808749141</v>
      </c>
      <c r="F1016" s="361"/>
      <c r="G1016" s="210"/>
    </row>
    <row r="1017" spans="2:7" x14ac:dyDescent="0.2">
      <c r="B1017" s="265">
        <v>40446</v>
      </c>
      <c r="C1017" s="184">
        <v>0.37446616399999999</v>
      </c>
      <c r="D1017" s="184">
        <v>0.37446616399999999</v>
      </c>
      <c r="E1017" s="188">
        <f t="shared" si="15"/>
        <v>-0.98225382990638488</v>
      </c>
      <c r="F1017" s="361"/>
      <c r="G1017" s="210"/>
    </row>
    <row r="1018" spans="2:7" x14ac:dyDescent="0.2">
      <c r="B1018" s="265">
        <v>40447</v>
      </c>
      <c r="C1018" s="184">
        <v>0.18330163599999999</v>
      </c>
      <c r="D1018" s="184">
        <v>0.18330163599999999</v>
      </c>
      <c r="E1018" s="188">
        <f t="shared" si="15"/>
        <v>-1.6966221989171697</v>
      </c>
      <c r="F1018" s="361"/>
      <c r="G1018" s="210"/>
    </row>
    <row r="1019" spans="2:7" x14ac:dyDescent="0.2">
      <c r="B1019" s="265">
        <v>40448</v>
      </c>
      <c r="C1019" s="184">
        <v>1.2447189000000001E-2</v>
      </c>
      <c r="D1019" s="184">
        <v>1.2447189000000001E-2</v>
      </c>
      <c r="E1019" s="188">
        <f t="shared" si="15"/>
        <v>-4.3862604646967993</v>
      </c>
      <c r="F1019" s="361"/>
      <c r="G1019" s="210"/>
    </row>
    <row r="1020" spans="2:7" x14ac:dyDescent="0.2">
      <c r="B1020" s="265">
        <v>40449</v>
      </c>
      <c r="C1020" s="184">
        <v>2.8338997000000001E-2</v>
      </c>
      <c r="D1020" s="184">
        <v>2.8338997000000001E-2</v>
      </c>
      <c r="E1020" s="188">
        <f t="shared" si="15"/>
        <v>-3.5635164370184502</v>
      </c>
      <c r="F1020" s="361"/>
      <c r="G1020" s="210"/>
    </row>
    <row r="1021" spans="2:7" x14ac:dyDescent="0.2">
      <c r="B1021" s="265">
        <v>40450</v>
      </c>
      <c r="C1021" s="184">
        <v>5.6753359000000003E-2</v>
      </c>
      <c r="D1021" s="184">
        <v>5.6753359000000003E-2</v>
      </c>
      <c r="E1021" s="188">
        <f t="shared" si="15"/>
        <v>-2.869040434944937</v>
      </c>
      <c r="F1021" s="361"/>
      <c r="G1021" s="210"/>
    </row>
    <row r="1022" spans="2:7" x14ac:dyDescent="0.2">
      <c r="B1022" s="265">
        <v>40451</v>
      </c>
      <c r="C1022" s="184">
        <v>2.9641049999999999E-3</v>
      </c>
      <c r="D1022" s="184">
        <v>2.9641049999999999E-3</v>
      </c>
      <c r="E1022" s="188">
        <f t="shared" si="15"/>
        <v>-5.8211801470745366</v>
      </c>
      <c r="F1022" s="361"/>
      <c r="G1022" s="210"/>
    </row>
    <row r="1023" spans="2:7" x14ac:dyDescent="0.2">
      <c r="B1023" s="265">
        <v>40452</v>
      </c>
      <c r="C1023" s="184">
        <v>1.2813056E-2</v>
      </c>
      <c r="D1023" s="184">
        <v>1.2813056E-2</v>
      </c>
      <c r="E1023" s="188">
        <f t="shared" si="15"/>
        <v>-4.3572906279031001</v>
      </c>
      <c r="F1023" s="361"/>
      <c r="G1023" s="210"/>
    </row>
    <row r="1024" spans="2:7" x14ac:dyDescent="0.2">
      <c r="B1024" s="265">
        <v>40453</v>
      </c>
      <c r="C1024" s="184">
        <v>0.16631739400000001</v>
      </c>
      <c r="D1024" s="184">
        <v>0.16631739400000001</v>
      </c>
      <c r="E1024" s="188">
        <f t="shared" si="15"/>
        <v>-1.7938573041458017</v>
      </c>
      <c r="F1024" s="361"/>
      <c r="G1024" s="210"/>
    </row>
    <row r="1025" spans="2:7" x14ac:dyDescent="0.2">
      <c r="B1025" s="265">
        <v>40454</v>
      </c>
      <c r="C1025" s="184">
        <v>8.3262557000000001E-2</v>
      </c>
      <c r="D1025" s="184">
        <v>8.3262557000000001E-2</v>
      </c>
      <c r="E1025" s="188">
        <f t="shared" si="15"/>
        <v>-2.4857563266611788</v>
      </c>
      <c r="F1025" s="361"/>
      <c r="G1025" s="210"/>
    </row>
    <row r="1026" spans="2:7" x14ac:dyDescent="0.2">
      <c r="B1026" s="265">
        <v>40455</v>
      </c>
      <c r="C1026" s="184">
        <v>1.3635921E-2</v>
      </c>
      <c r="D1026" s="184">
        <v>1.3635921E-2</v>
      </c>
      <c r="E1026" s="188">
        <f t="shared" si="15"/>
        <v>-4.2950477182110891</v>
      </c>
      <c r="F1026" s="361"/>
      <c r="G1026" s="210"/>
    </row>
    <row r="1027" spans="2:7" x14ac:dyDescent="0.2">
      <c r="B1027" s="265">
        <v>40456</v>
      </c>
      <c r="C1027" s="184">
        <v>1.0695557E-2</v>
      </c>
      <c r="D1027" s="184">
        <v>1.0695557E-2</v>
      </c>
      <c r="E1027" s="188">
        <f t="shared" si="15"/>
        <v>-4.5379268573924989</v>
      </c>
      <c r="F1027" s="361"/>
      <c r="G1027" s="210"/>
    </row>
    <row r="1028" spans="2:7" x14ac:dyDescent="0.2">
      <c r="B1028" s="265">
        <v>40457</v>
      </c>
      <c r="C1028" s="184">
        <v>0.23596767399999999</v>
      </c>
      <c r="D1028" s="184">
        <v>0.23596767399999999</v>
      </c>
      <c r="E1028" s="188">
        <f t="shared" si="15"/>
        <v>-1.4440604579146723</v>
      </c>
      <c r="F1028" s="361"/>
      <c r="G1028" s="210"/>
    </row>
    <row r="1029" spans="2:7" x14ac:dyDescent="0.2">
      <c r="B1029" s="265">
        <v>40458</v>
      </c>
      <c r="C1029" s="184">
        <v>0.128204084</v>
      </c>
      <c r="D1029" s="184">
        <v>0.128204084</v>
      </c>
      <c r="E1029" s="188">
        <f t="shared" si="15"/>
        <v>-2.054131878528715</v>
      </c>
      <c r="F1029" s="361"/>
      <c r="G1029" s="210"/>
    </row>
    <row r="1030" spans="2:7" x14ac:dyDescent="0.2">
      <c r="B1030" s="265">
        <v>40459</v>
      </c>
      <c r="C1030" s="184">
        <v>3.3732960999999999E-2</v>
      </c>
      <c r="D1030" s="184">
        <v>3.3732960999999999E-2</v>
      </c>
      <c r="E1030" s="188">
        <f t="shared" si="15"/>
        <v>-3.3892798484072029</v>
      </c>
      <c r="F1030" s="361"/>
      <c r="G1030" s="210"/>
    </row>
    <row r="1031" spans="2:7" x14ac:dyDescent="0.2">
      <c r="B1031" s="265">
        <v>40460</v>
      </c>
      <c r="C1031" s="184">
        <v>8.1448019999999996E-3</v>
      </c>
      <c r="D1031" s="184">
        <v>8.1448019999999996E-3</v>
      </c>
      <c r="E1031" s="188">
        <f t="shared" si="15"/>
        <v>-4.8103753466158716</v>
      </c>
      <c r="F1031" s="361"/>
      <c r="G1031" s="210"/>
    </row>
    <row r="1032" spans="2:7" x14ac:dyDescent="0.2">
      <c r="B1032" s="265">
        <v>40461</v>
      </c>
      <c r="C1032" s="184">
        <v>7.8158280000000004E-3</v>
      </c>
      <c r="D1032" s="184">
        <v>7.8158280000000004E-3</v>
      </c>
      <c r="E1032" s="188">
        <f t="shared" si="15"/>
        <v>-4.8516043706250427</v>
      </c>
      <c r="F1032" s="361"/>
      <c r="G1032" s="210"/>
    </row>
    <row r="1033" spans="2:7" x14ac:dyDescent="0.2">
      <c r="B1033" s="265">
        <v>40462</v>
      </c>
      <c r="C1033" s="184">
        <v>6.3446568999999994E-2</v>
      </c>
      <c r="D1033" s="184">
        <v>6.3446568999999994E-2</v>
      </c>
      <c r="E1033" s="188">
        <f t="shared" si="15"/>
        <v>-2.7575571603578699</v>
      </c>
      <c r="F1033" s="361"/>
      <c r="G1033" s="210"/>
    </row>
    <row r="1034" spans="2:7" x14ac:dyDescent="0.2">
      <c r="B1034" s="265">
        <v>40463</v>
      </c>
      <c r="C1034" s="184">
        <v>0.11049089400000001</v>
      </c>
      <c r="D1034" s="184">
        <v>0.11049089400000001</v>
      </c>
      <c r="E1034" s="188">
        <f t="shared" si="15"/>
        <v>-2.2028221686598117</v>
      </c>
      <c r="F1034" s="361"/>
      <c r="G1034" s="210"/>
    </row>
    <row r="1035" spans="2:7" x14ac:dyDescent="0.2">
      <c r="B1035" s="265">
        <v>40464</v>
      </c>
      <c r="C1035" s="184">
        <v>0.106271348</v>
      </c>
      <c r="D1035" s="184">
        <v>0.106271348</v>
      </c>
      <c r="E1035" s="188">
        <f t="shared" si="15"/>
        <v>-2.2417595690068621</v>
      </c>
      <c r="F1035" s="361"/>
      <c r="G1035" s="210"/>
    </row>
    <row r="1036" spans="2:7" x14ac:dyDescent="0.2">
      <c r="B1036" s="265">
        <v>40465</v>
      </c>
      <c r="C1036" s="184">
        <v>2.6925270000000001E-3</v>
      </c>
      <c r="D1036" s="184">
        <v>2.6925270000000001E-3</v>
      </c>
      <c r="E1036" s="188">
        <f t="shared" si="15"/>
        <v>-5.9172751211288555</v>
      </c>
      <c r="F1036" s="361"/>
      <c r="G1036" s="210"/>
    </row>
    <row r="1037" spans="2:7" x14ac:dyDescent="0.2">
      <c r="B1037" s="265">
        <v>40466</v>
      </c>
      <c r="C1037" s="184">
        <v>0.39204023100000002</v>
      </c>
      <c r="D1037" s="184">
        <v>0.39204023100000002</v>
      </c>
      <c r="E1037" s="188">
        <f t="shared" si="15"/>
        <v>-0.93639081435574223</v>
      </c>
      <c r="F1037" s="361"/>
      <c r="G1037" s="210"/>
    </row>
    <row r="1038" spans="2:7" x14ac:dyDescent="0.2">
      <c r="B1038" s="265">
        <v>40467</v>
      </c>
      <c r="C1038" s="184">
        <v>5.3940569000000001E-2</v>
      </c>
      <c r="D1038" s="184">
        <v>5.3940569000000001E-2</v>
      </c>
      <c r="E1038" s="188">
        <f t="shared" si="15"/>
        <v>-2.9198724125683118</v>
      </c>
      <c r="F1038" s="361"/>
      <c r="G1038" s="210"/>
    </row>
    <row r="1039" spans="2:7" x14ac:dyDescent="0.2">
      <c r="B1039" s="265">
        <v>40468</v>
      </c>
      <c r="C1039" s="184">
        <v>0.103851993</v>
      </c>
      <c r="D1039" s="184">
        <v>0.103851993</v>
      </c>
      <c r="E1039" s="188">
        <f t="shared" si="15"/>
        <v>-2.2647885377030943</v>
      </c>
      <c r="F1039" s="361"/>
      <c r="G1039" s="210"/>
    </row>
    <row r="1040" spans="2:7" x14ac:dyDescent="0.2">
      <c r="B1040" s="265">
        <v>40469</v>
      </c>
      <c r="C1040" s="184">
        <v>0.165003021</v>
      </c>
      <c r="D1040" s="184">
        <v>0.165003021</v>
      </c>
      <c r="E1040" s="188">
        <f t="shared" si="15"/>
        <v>-1.8017914961582566</v>
      </c>
      <c r="F1040" s="361"/>
      <c r="G1040" s="210"/>
    </row>
    <row r="1041" spans="2:7" x14ac:dyDescent="0.2">
      <c r="B1041" s="265">
        <v>40470</v>
      </c>
      <c r="C1041" s="184">
        <v>1.114018E-3</v>
      </c>
      <c r="D1041" s="184">
        <v>1.114018E-3</v>
      </c>
      <c r="E1041" s="188">
        <f t="shared" si="15"/>
        <v>-6.7997819796183556</v>
      </c>
      <c r="F1041" s="361"/>
      <c r="G1041" s="210"/>
    </row>
    <row r="1042" spans="2:7" x14ac:dyDescent="0.2">
      <c r="B1042" s="265">
        <v>40471</v>
      </c>
      <c r="C1042" s="184">
        <v>8.1092364E-2</v>
      </c>
      <c r="D1042" s="184">
        <v>8.1092364E-2</v>
      </c>
      <c r="E1042" s="188">
        <f t="shared" si="15"/>
        <v>-2.5121664776574129</v>
      </c>
      <c r="F1042" s="361"/>
      <c r="G1042" s="210"/>
    </row>
    <row r="1043" spans="2:7" x14ac:dyDescent="0.2">
      <c r="B1043" s="265">
        <v>40472</v>
      </c>
      <c r="C1043" s="184">
        <v>0.16450641399999999</v>
      </c>
      <c r="D1043" s="184">
        <v>0.16450641399999999</v>
      </c>
      <c r="E1043" s="188">
        <f t="shared" si="15"/>
        <v>-1.8048057186553763</v>
      </c>
      <c r="F1043" s="361"/>
      <c r="G1043" s="210"/>
    </row>
    <row r="1044" spans="2:7" x14ac:dyDescent="0.2">
      <c r="B1044" s="265">
        <v>40473</v>
      </c>
      <c r="C1044" s="184">
        <v>8.9549431999999998E-2</v>
      </c>
      <c r="D1044" s="184">
        <v>8.9549431999999998E-2</v>
      </c>
      <c r="E1044" s="188">
        <f t="shared" ref="E1044:E1107" si="16">IF(C1044=0,"",LN(C1044))</f>
        <v>-2.4129644933207692</v>
      </c>
      <c r="F1044" s="361"/>
      <c r="G1044" s="210"/>
    </row>
    <row r="1045" spans="2:7" x14ac:dyDescent="0.2">
      <c r="B1045" s="265">
        <v>40474</v>
      </c>
      <c r="C1045" s="184">
        <v>0.18892736700000001</v>
      </c>
      <c r="D1045" s="184">
        <v>0.18892736700000001</v>
      </c>
      <c r="E1045" s="188">
        <f t="shared" si="16"/>
        <v>-1.6663926393725754</v>
      </c>
      <c r="F1045" s="361"/>
      <c r="G1045" s="210"/>
    </row>
    <row r="1046" spans="2:7" x14ac:dyDescent="0.2">
      <c r="B1046" s="265">
        <v>40475</v>
      </c>
      <c r="C1046" s="184">
        <v>4.2363349999999999E-3</v>
      </c>
      <c r="D1046" s="184">
        <v>4.2363349999999999E-3</v>
      </c>
      <c r="E1046" s="188">
        <f t="shared" si="16"/>
        <v>-5.4640567703284066</v>
      </c>
      <c r="F1046" s="361"/>
      <c r="G1046" s="210"/>
    </row>
    <row r="1047" spans="2:7" x14ac:dyDescent="0.2">
      <c r="B1047" s="265">
        <v>40476</v>
      </c>
      <c r="C1047" s="184">
        <v>2.8059339999999999E-3</v>
      </c>
      <c r="D1047" s="184">
        <v>2.8059339999999999E-3</v>
      </c>
      <c r="E1047" s="188">
        <f t="shared" si="16"/>
        <v>-5.8760188186048632</v>
      </c>
      <c r="F1047" s="361"/>
      <c r="G1047" s="210"/>
    </row>
    <row r="1048" spans="2:7" x14ac:dyDescent="0.2">
      <c r="B1048" s="265">
        <v>40477</v>
      </c>
      <c r="C1048" s="184">
        <v>2.8096559999999998E-3</v>
      </c>
      <c r="D1048" s="184">
        <v>2.8096559999999998E-3</v>
      </c>
      <c r="E1048" s="188">
        <f t="shared" si="16"/>
        <v>-5.8746932230592392</v>
      </c>
      <c r="F1048" s="361"/>
      <c r="G1048" s="210"/>
    </row>
    <row r="1049" spans="2:7" x14ac:dyDescent="0.2">
      <c r="B1049" s="265">
        <v>40478</v>
      </c>
      <c r="C1049" s="184">
        <v>5.6565433999999998E-2</v>
      </c>
      <c r="D1049" s="184">
        <v>5.6565433999999998E-2</v>
      </c>
      <c r="E1049" s="188">
        <f t="shared" si="16"/>
        <v>-2.8723571870440843</v>
      </c>
      <c r="F1049" s="361"/>
      <c r="G1049" s="210"/>
    </row>
    <row r="1050" spans="2:7" x14ac:dyDescent="0.2">
      <c r="B1050" s="265">
        <v>40479</v>
      </c>
      <c r="C1050" s="184">
        <v>4.9855841999999997E-2</v>
      </c>
      <c r="D1050" s="184">
        <v>4.9855841999999997E-2</v>
      </c>
      <c r="E1050" s="188">
        <f t="shared" si="16"/>
        <v>-2.9986195978659618</v>
      </c>
      <c r="F1050" s="361"/>
      <c r="G1050" s="210"/>
    </row>
    <row r="1051" spans="2:7" x14ac:dyDescent="0.2">
      <c r="B1051" s="265">
        <v>40480</v>
      </c>
      <c r="C1051" s="184">
        <v>7.4999653999999999E-2</v>
      </c>
      <c r="D1051" s="184">
        <v>7.4999653999999999E-2</v>
      </c>
      <c r="E1051" s="188">
        <f t="shared" si="16"/>
        <v>-2.5902717787898015</v>
      </c>
      <c r="F1051" s="361"/>
      <c r="G1051" s="210"/>
    </row>
    <row r="1052" spans="2:7" x14ac:dyDescent="0.2">
      <c r="B1052" s="265">
        <v>40481</v>
      </c>
      <c r="C1052" s="184">
        <v>1.0821341680000001</v>
      </c>
      <c r="D1052" s="184">
        <v>1.0821341680000001</v>
      </c>
      <c r="E1052" s="188">
        <f t="shared" si="16"/>
        <v>7.8935172736925324E-2</v>
      </c>
      <c r="F1052" s="361"/>
      <c r="G1052" s="210"/>
    </row>
    <row r="1053" spans="2:7" x14ac:dyDescent="0.2">
      <c r="B1053" s="265">
        <v>40482</v>
      </c>
      <c r="C1053" s="184">
        <v>0.31376491400000001</v>
      </c>
      <c r="D1053" s="184">
        <v>0.31376491400000001</v>
      </c>
      <c r="E1053" s="188">
        <f t="shared" si="16"/>
        <v>-1.1591112550045251</v>
      </c>
      <c r="F1053" s="361"/>
      <c r="G1053" s="210"/>
    </row>
    <row r="1054" spans="2:7" x14ac:dyDescent="0.2">
      <c r="B1054" s="265">
        <v>40483</v>
      </c>
      <c r="C1054" s="184">
        <v>1.7773006000000001E-2</v>
      </c>
      <c r="D1054" s="184">
        <v>1.7773006000000001E-2</v>
      </c>
      <c r="E1054" s="188">
        <f t="shared" si="16"/>
        <v>-4.0300744896136118</v>
      </c>
      <c r="F1054" s="361"/>
      <c r="G1054" s="210"/>
    </row>
    <row r="1055" spans="2:7" x14ac:dyDescent="0.2">
      <c r="B1055" s="265">
        <v>40484</v>
      </c>
      <c r="C1055" s="184">
        <v>1.0491827E-2</v>
      </c>
      <c r="D1055" s="184">
        <v>1.0491827E-2</v>
      </c>
      <c r="E1055" s="188">
        <f t="shared" si="16"/>
        <v>-4.5571587058667866</v>
      </c>
      <c r="F1055" s="361"/>
      <c r="G1055" s="210"/>
    </row>
    <row r="1056" spans="2:7" x14ac:dyDescent="0.2">
      <c r="B1056" s="265">
        <v>40485</v>
      </c>
      <c r="C1056" s="184">
        <v>4.3106656E-2</v>
      </c>
      <c r="D1056" s="184">
        <v>4.3106656E-2</v>
      </c>
      <c r="E1056" s="188">
        <f t="shared" si="16"/>
        <v>-3.1440778622412355</v>
      </c>
      <c r="F1056" s="361"/>
      <c r="G1056" s="210"/>
    </row>
    <row r="1057" spans="2:7" x14ac:dyDescent="0.2">
      <c r="B1057" s="265">
        <v>40486</v>
      </c>
      <c r="C1057" s="184">
        <v>0.25935578100000001</v>
      </c>
      <c r="D1057" s="184">
        <v>0.25935578100000001</v>
      </c>
      <c r="E1057" s="188">
        <f t="shared" si="16"/>
        <v>-1.3495544880919161</v>
      </c>
      <c r="F1057" s="361"/>
      <c r="G1057" s="210"/>
    </row>
    <row r="1058" spans="2:7" x14ac:dyDescent="0.2">
      <c r="B1058" s="265">
        <v>40487</v>
      </c>
      <c r="C1058" s="184">
        <v>0.21360748600000001</v>
      </c>
      <c r="D1058" s="184">
        <v>0.21360748600000001</v>
      </c>
      <c r="E1058" s="188">
        <f t="shared" si="16"/>
        <v>-1.5436151256937432</v>
      </c>
      <c r="F1058" s="361"/>
      <c r="G1058" s="210"/>
    </row>
    <row r="1059" spans="2:7" x14ac:dyDescent="0.2">
      <c r="B1059" s="265">
        <v>40488</v>
      </c>
      <c r="C1059" s="184">
        <v>7.5555190000000001E-3</v>
      </c>
      <c r="D1059" s="184">
        <v>7.5555190000000001E-3</v>
      </c>
      <c r="E1059" s="188">
        <f t="shared" si="16"/>
        <v>-4.8854769893892485</v>
      </c>
      <c r="F1059" s="361"/>
      <c r="G1059" s="210"/>
    </row>
    <row r="1060" spans="2:7" x14ac:dyDescent="0.2">
      <c r="B1060" s="265">
        <v>40489</v>
      </c>
      <c r="C1060" s="184">
        <v>1.9458199999999998E-2</v>
      </c>
      <c r="D1060" s="184">
        <v>1.9458199999999998E-2</v>
      </c>
      <c r="E1060" s="188">
        <f t="shared" si="16"/>
        <v>-3.9394867039330563</v>
      </c>
      <c r="F1060" s="361"/>
      <c r="G1060" s="210"/>
    </row>
    <row r="1061" spans="2:7" x14ac:dyDescent="0.2">
      <c r="B1061" s="265">
        <v>40490</v>
      </c>
      <c r="C1061" s="184">
        <v>0.12730295699999999</v>
      </c>
      <c r="D1061" s="184">
        <v>0.12730295699999999</v>
      </c>
      <c r="E1061" s="188">
        <f t="shared" si="16"/>
        <v>-2.0611855450946832</v>
      </c>
      <c r="F1061" s="361"/>
      <c r="G1061" s="210"/>
    </row>
    <row r="1062" spans="2:7" x14ac:dyDescent="0.2">
      <c r="B1062" s="265">
        <v>40491</v>
      </c>
      <c r="C1062" s="184">
        <v>0.24061560600000001</v>
      </c>
      <c r="D1062" s="184">
        <v>0.24061560600000001</v>
      </c>
      <c r="E1062" s="188">
        <f t="shared" si="16"/>
        <v>-1.424554614702169</v>
      </c>
      <c r="F1062" s="361"/>
      <c r="G1062" s="210"/>
    </row>
    <row r="1063" spans="2:7" x14ac:dyDescent="0.2">
      <c r="B1063" s="265">
        <v>40492</v>
      </c>
      <c r="C1063" s="184">
        <v>0.162401713</v>
      </c>
      <c r="D1063" s="184">
        <v>0.162401713</v>
      </c>
      <c r="E1063" s="188">
        <f t="shared" si="16"/>
        <v>-1.8176823032806328</v>
      </c>
      <c r="F1063" s="361"/>
      <c r="G1063" s="210"/>
    </row>
    <row r="1064" spans="2:7" x14ac:dyDescent="0.2">
      <c r="B1064" s="265">
        <v>40493</v>
      </c>
      <c r="C1064" s="184">
        <v>0.101395396</v>
      </c>
      <c r="D1064" s="184">
        <v>0.101395396</v>
      </c>
      <c r="E1064" s="188">
        <f t="shared" si="16"/>
        <v>-2.2887275931951128</v>
      </c>
      <c r="F1064" s="361"/>
      <c r="G1064" s="210"/>
    </row>
    <row r="1065" spans="2:7" x14ac:dyDescent="0.2">
      <c r="B1065" s="265">
        <v>40494</v>
      </c>
      <c r="C1065" s="184">
        <v>1.6955899329999999</v>
      </c>
      <c r="D1065" s="184">
        <v>1.6955899329999999</v>
      </c>
      <c r="E1065" s="188">
        <f t="shared" si="16"/>
        <v>0.52803072334732126</v>
      </c>
      <c r="F1065" s="361"/>
      <c r="G1065" s="210"/>
    </row>
    <row r="1066" spans="2:7" x14ac:dyDescent="0.2">
      <c r="B1066" s="265">
        <v>40495</v>
      </c>
      <c r="C1066" s="184">
        <v>6.0154482000000002E-2</v>
      </c>
      <c r="D1066" s="184">
        <v>6.0154482000000002E-2</v>
      </c>
      <c r="E1066" s="188">
        <f t="shared" si="16"/>
        <v>-2.8108393256217474</v>
      </c>
      <c r="F1066" s="361"/>
      <c r="G1066" s="210"/>
    </row>
    <row r="1067" spans="2:7" x14ac:dyDescent="0.2">
      <c r="B1067" s="265">
        <v>40496</v>
      </c>
      <c r="C1067" s="184">
        <v>2.3835586999999998E-2</v>
      </c>
      <c r="D1067" s="184">
        <v>2.3835586999999998E-2</v>
      </c>
      <c r="E1067" s="188">
        <f t="shared" si="16"/>
        <v>-3.7365755629801876</v>
      </c>
      <c r="F1067" s="361"/>
      <c r="G1067" s="210"/>
    </row>
    <row r="1068" spans="2:7" x14ac:dyDescent="0.2">
      <c r="B1068" s="265">
        <v>40497</v>
      </c>
      <c r="C1068" s="184">
        <v>2.9086781999999999E-2</v>
      </c>
      <c r="D1068" s="184">
        <v>2.9086781999999999E-2</v>
      </c>
      <c r="E1068" s="188">
        <f t="shared" si="16"/>
        <v>-3.5374714348010583</v>
      </c>
      <c r="F1068" s="361"/>
      <c r="G1068" s="210"/>
    </row>
    <row r="1069" spans="2:7" x14ac:dyDescent="0.2">
      <c r="B1069" s="265">
        <v>40498</v>
      </c>
      <c r="C1069" s="184">
        <v>2.5963340000000001E-3</v>
      </c>
      <c r="D1069" s="184">
        <v>2.5963340000000001E-3</v>
      </c>
      <c r="E1069" s="188">
        <f t="shared" si="16"/>
        <v>-5.9536548289400972</v>
      </c>
      <c r="F1069" s="361"/>
      <c r="G1069" s="210"/>
    </row>
    <row r="1070" spans="2:7" x14ac:dyDescent="0.2">
      <c r="B1070" s="265">
        <v>40499</v>
      </c>
      <c r="C1070" s="184">
        <v>0.14808379399999999</v>
      </c>
      <c r="D1070" s="184">
        <v>0.14808379399999999</v>
      </c>
      <c r="E1070" s="188">
        <f t="shared" si="16"/>
        <v>-1.9099769897593231</v>
      </c>
      <c r="F1070" s="361"/>
      <c r="G1070" s="210"/>
    </row>
    <row r="1071" spans="2:7" x14ac:dyDescent="0.2">
      <c r="B1071" s="265">
        <v>40500</v>
      </c>
      <c r="C1071" s="184">
        <v>4.1598319000000002E-2</v>
      </c>
      <c r="D1071" s="184">
        <v>4.1598319000000002E-2</v>
      </c>
      <c r="E1071" s="188">
        <f t="shared" si="16"/>
        <v>-3.1796955211852174</v>
      </c>
      <c r="F1071" s="361"/>
      <c r="G1071" s="210"/>
    </row>
    <row r="1072" spans="2:7" x14ac:dyDescent="0.2">
      <c r="B1072" s="265">
        <v>40501</v>
      </c>
      <c r="C1072" s="184">
        <v>3.5913690000000001E-3</v>
      </c>
      <c r="D1072" s="184">
        <v>3.5913690000000001E-3</v>
      </c>
      <c r="E1072" s="188">
        <f t="shared" si="16"/>
        <v>-5.6292218121250883</v>
      </c>
      <c r="F1072" s="361"/>
      <c r="G1072" s="210"/>
    </row>
    <row r="1073" spans="2:7" x14ac:dyDescent="0.2">
      <c r="B1073" s="265">
        <v>40502</v>
      </c>
      <c r="C1073" s="184">
        <v>1.2314512E-2</v>
      </c>
      <c r="D1073" s="184">
        <v>1.2314512E-2</v>
      </c>
      <c r="E1073" s="188">
        <f t="shared" si="16"/>
        <v>-4.3969768746665672</v>
      </c>
      <c r="F1073" s="361"/>
      <c r="G1073" s="210"/>
    </row>
    <row r="1074" spans="2:7" x14ac:dyDescent="0.2">
      <c r="B1074" s="265">
        <v>40503</v>
      </c>
      <c r="C1074" s="184">
        <v>4.0120538999999997E-2</v>
      </c>
      <c r="D1074" s="184">
        <v>4.0120538999999997E-2</v>
      </c>
      <c r="E1074" s="188">
        <f t="shared" si="16"/>
        <v>-3.2158668812827349</v>
      </c>
      <c r="F1074" s="361"/>
      <c r="G1074" s="210"/>
    </row>
    <row r="1075" spans="2:7" x14ac:dyDescent="0.2">
      <c r="B1075" s="265">
        <v>40504</v>
      </c>
      <c r="C1075" s="184">
        <v>0.40867271300000002</v>
      </c>
      <c r="D1075" s="184">
        <v>0.40867271300000002</v>
      </c>
      <c r="E1075" s="188">
        <f t="shared" si="16"/>
        <v>-0.8948406559943709</v>
      </c>
      <c r="F1075" s="361"/>
      <c r="G1075" s="210"/>
    </row>
    <row r="1076" spans="2:7" x14ac:dyDescent="0.2">
      <c r="B1076" s="265">
        <v>40505</v>
      </c>
      <c r="C1076" s="184">
        <v>5.3045770999999999E-2</v>
      </c>
      <c r="D1076" s="184">
        <v>5.3045770999999999E-2</v>
      </c>
      <c r="E1076" s="188">
        <f t="shared" si="16"/>
        <v>-2.9366001343476129</v>
      </c>
      <c r="F1076" s="361"/>
      <c r="G1076" s="210"/>
    </row>
    <row r="1077" spans="2:7" x14ac:dyDescent="0.2">
      <c r="B1077" s="265">
        <v>40506</v>
      </c>
      <c r="C1077" s="184">
        <v>3.0722317999999998E-2</v>
      </c>
      <c r="D1077" s="184">
        <v>3.0722317999999998E-2</v>
      </c>
      <c r="E1077" s="188">
        <f t="shared" si="16"/>
        <v>-3.4827659178201396</v>
      </c>
      <c r="F1077" s="361"/>
      <c r="G1077" s="210"/>
    </row>
    <row r="1078" spans="2:7" x14ac:dyDescent="0.2">
      <c r="B1078" s="265">
        <v>40507</v>
      </c>
      <c r="C1078" s="184">
        <v>0.180808319</v>
      </c>
      <c r="D1078" s="184">
        <v>0.180808319</v>
      </c>
      <c r="E1078" s="188">
        <f t="shared" si="16"/>
        <v>-1.7103178199144466</v>
      </c>
      <c r="F1078" s="361"/>
      <c r="G1078" s="210"/>
    </row>
    <row r="1079" spans="2:7" x14ac:dyDescent="0.2">
      <c r="B1079" s="265">
        <v>40508</v>
      </c>
      <c r="C1079" s="184">
        <v>1.8688840000000002E-2</v>
      </c>
      <c r="D1079" s="184">
        <v>1.8688840000000002E-2</v>
      </c>
      <c r="E1079" s="188">
        <f t="shared" si="16"/>
        <v>-3.9798287247163429</v>
      </c>
      <c r="F1079" s="361"/>
      <c r="G1079" s="210"/>
    </row>
    <row r="1080" spans="2:7" x14ac:dyDescent="0.2">
      <c r="B1080" s="265">
        <v>40509</v>
      </c>
      <c r="C1080" s="184">
        <v>0.115818987</v>
      </c>
      <c r="D1080" s="184">
        <v>0.115818987</v>
      </c>
      <c r="E1080" s="188">
        <f t="shared" si="16"/>
        <v>-2.1557267635532558</v>
      </c>
      <c r="F1080" s="361"/>
      <c r="G1080" s="210"/>
    </row>
    <row r="1081" spans="2:7" x14ac:dyDescent="0.2">
      <c r="B1081" s="265">
        <v>40510</v>
      </c>
      <c r="C1081" s="184">
        <v>1.1787419E-2</v>
      </c>
      <c r="D1081" s="184">
        <v>1.1787419E-2</v>
      </c>
      <c r="E1081" s="188">
        <f t="shared" si="16"/>
        <v>-4.4407225027322799</v>
      </c>
      <c r="F1081" s="361"/>
      <c r="G1081" s="210"/>
    </row>
    <row r="1082" spans="2:7" x14ac:dyDescent="0.2">
      <c r="B1082" s="265">
        <v>40511</v>
      </c>
      <c r="C1082" s="184">
        <v>4.1073388000000002E-2</v>
      </c>
      <c r="D1082" s="184">
        <v>4.1073388000000002E-2</v>
      </c>
      <c r="E1082" s="188">
        <f t="shared" si="16"/>
        <v>-3.1923948611119402</v>
      </c>
      <c r="F1082" s="361"/>
      <c r="G1082" s="210"/>
    </row>
    <row r="1083" spans="2:7" x14ac:dyDescent="0.2">
      <c r="B1083" s="265">
        <v>40512</v>
      </c>
      <c r="C1083" s="184">
        <v>0.13953506299999999</v>
      </c>
      <c r="D1083" s="184">
        <v>0.13953506299999999</v>
      </c>
      <c r="E1083" s="188">
        <f t="shared" si="16"/>
        <v>-1.9694393616329995</v>
      </c>
      <c r="F1083" s="361"/>
      <c r="G1083" s="210"/>
    </row>
    <row r="1084" spans="2:7" x14ac:dyDescent="0.2">
      <c r="B1084" s="265">
        <v>40513</v>
      </c>
      <c r="C1084" s="184">
        <v>6.5912541000000005E-2</v>
      </c>
      <c r="D1084" s="184">
        <v>6.5912541000000005E-2</v>
      </c>
      <c r="E1084" s="188">
        <f t="shared" si="16"/>
        <v>-2.7194265520889509</v>
      </c>
      <c r="F1084" s="361"/>
      <c r="G1084" s="210"/>
    </row>
    <row r="1085" spans="2:7" x14ac:dyDescent="0.2">
      <c r="B1085" s="265">
        <v>40514</v>
      </c>
      <c r="C1085" s="184">
        <v>1.835204413</v>
      </c>
      <c r="D1085" s="184">
        <v>1.835204413</v>
      </c>
      <c r="E1085" s="188">
        <f t="shared" si="16"/>
        <v>0.60715587203262389</v>
      </c>
      <c r="F1085" s="361"/>
      <c r="G1085" s="210"/>
    </row>
    <row r="1086" spans="2:7" x14ac:dyDescent="0.2">
      <c r="B1086" s="265">
        <v>40515</v>
      </c>
      <c r="C1086" s="184">
        <v>1.1801958619999999</v>
      </c>
      <c r="D1086" s="184">
        <v>1.1801958619999999</v>
      </c>
      <c r="E1086" s="188">
        <f t="shared" si="16"/>
        <v>0.16568040944939227</v>
      </c>
      <c r="F1086" s="361"/>
      <c r="G1086" s="210"/>
    </row>
    <row r="1087" spans="2:7" x14ac:dyDescent="0.2">
      <c r="B1087" s="265">
        <v>40516</v>
      </c>
      <c r="C1087" s="184">
        <v>0.31357878500000003</v>
      </c>
      <c r="D1087" s="184">
        <v>0.31357878500000003</v>
      </c>
      <c r="E1087" s="188">
        <f t="shared" si="16"/>
        <v>-1.159704642666689</v>
      </c>
      <c r="F1087" s="361"/>
      <c r="G1087" s="210"/>
    </row>
    <row r="1088" spans="2:7" x14ac:dyDescent="0.2">
      <c r="B1088" s="265">
        <v>40517</v>
      </c>
      <c r="C1088" s="184">
        <v>0.107968043</v>
      </c>
      <c r="D1088" s="184">
        <v>0.107968043</v>
      </c>
      <c r="E1088" s="188">
        <f t="shared" si="16"/>
        <v>-2.2259199937925604</v>
      </c>
      <c r="F1088" s="361"/>
      <c r="G1088" s="210"/>
    </row>
    <row r="1089" spans="2:7" x14ac:dyDescent="0.2">
      <c r="B1089" s="265">
        <v>40518</v>
      </c>
      <c r="C1089" s="184">
        <v>7.305186E-3</v>
      </c>
      <c r="D1089" s="184">
        <v>7.305186E-3</v>
      </c>
      <c r="E1089" s="188">
        <f t="shared" si="16"/>
        <v>-4.9191707720913058</v>
      </c>
      <c r="F1089" s="361"/>
      <c r="G1089" s="210"/>
    </row>
    <row r="1090" spans="2:7" x14ac:dyDescent="0.2">
      <c r="B1090" s="265">
        <v>40519</v>
      </c>
      <c r="C1090" s="184">
        <v>8.5575140000000004E-3</v>
      </c>
      <c r="D1090" s="184">
        <v>8.5575140000000004E-3</v>
      </c>
      <c r="E1090" s="188">
        <f t="shared" si="16"/>
        <v>-4.7609455515694519</v>
      </c>
      <c r="F1090" s="361"/>
      <c r="G1090" s="210"/>
    </row>
    <row r="1091" spans="2:7" x14ac:dyDescent="0.2">
      <c r="B1091" s="265">
        <v>40520</v>
      </c>
      <c r="C1091" s="184">
        <v>0.14603872200000001</v>
      </c>
      <c r="D1091" s="184">
        <v>0.14603872200000001</v>
      </c>
      <c r="E1091" s="188">
        <f t="shared" si="16"/>
        <v>-1.9238834732601071</v>
      </c>
      <c r="F1091" s="361"/>
      <c r="G1091" s="210"/>
    </row>
    <row r="1092" spans="2:7" x14ac:dyDescent="0.2">
      <c r="B1092" s="265">
        <v>40521</v>
      </c>
      <c r="C1092" s="184">
        <v>9.1222920000000006E-3</v>
      </c>
      <c r="D1092" s="184">
        <v>9.1222920000000006E-3</v>
      </c>
      <c r="E1092" s="188">
        <f t="shared" si="16"/>
        <v>-4.6970341906809461</v>
      </c>
      <c r="F1092" s="361"/>
      <c r="G1092" s="210"/>
    </row>
    <row r="1093" spans="2:7" x14ac:dyDescent="0.2">
      <c r="B1093" s="265">
        <v>40522</v>
      </c>
      <c r="C1093" s="184">
        <v>1.3521254E-2</v>
      </c>
      <c r="D1093" s="184">
        <v>1.3521254E-2</v>
      </c>
      <c r="E1093" s="188">
        <f t="shared" si="16"/>
        <v>-4.3034924611891814</v>
      </c>
      <c r="F1093" s="361"/>
      <c r="G1093" s="210"/>
    </row>
    <row r="1094" spans="2:7" x14ac:dyDescent="0.2">
      <c r="B1094" s="265">
        <v>40523</v>
      </c>
      <c r="C1094" s="184">
        <v>8.9687837000000006E-2</v>
      </c>
      <c r="D1094" s="184">
        <v>8.9687837000000006E-2</v>
      </c>
      <c r="E1094" s="188">
        <f t="shared" si="16"/>
        <v>-2.411420115543967</v>
      </c>
      <c r="F1094" s="361"/>
      <c r="G1094" s="210"/>
    </row>
    <row r="1095" spans="2:7" x14ac:dyDescent="0.2">
      <c r="B1095" s="265">
        <v>40524</v>
      </c>
      <c r="C1095" s="184">
        <v>0.26451885600000002</v>
      </c>
      <c r="D1095" s="184">
        <v>0.26451885600000002</v>
      </c>
      <c r="E1095" s="188">
        <f t="shared" si="16"/>
        <v>-1.3298427409997862</v>
      </c>
      <c r="F1095" s="361"/>
      <c r="G1095" s="210"/>
    </row>
    <row r="1096" spans="2:7" x14ac:dyDescent="0.2">
      <c r="B1096" s="265">
        <v>40525</v>
      </c>
      <c r="C1096" s="184">
        <v>8.6075941000000003E-2</v>
      </c>
      <c r="D1096" s="184">
        <v>8.6075941000000003E-2</v>
      </c>
      <c r="E1096" s="188">
        <f t="shared" si="16"/>
        <v>-2.4525253374908473</v>
      </c>
      <c r="F1096" s="361"/>
      <c r="G1096" s="210"/>
    </row>
    <row r="1097" spans="2:7" x14ac:dyDescent="0.2">
      <c r="B1097" s="265">
        <v>40526</v>
      </c>
      <c r="C1097" s="184">
        <v>4.2159320000000004E-3</v>
      </c>
      <c r="D1097" s="184">
        <v>4.2159320000000004E-3</v>
      </c>
      <c r="E1097" s="188">
        <f t="shared" si="16"/>
        <v>-5.4688845969054078</v>
      </c>
      <c r="F1097" s="361"/>
      <c r="G1097" s="210"/>
    </row>
    <row r="1098" spans="2:7" x14ac:dyDescent="0.2">
      <c r="B1098" s="265">
        <v>40527</v>
      </c>
      <c r="C1098" s="184">
        <v>7.7927689999999997E-3</v>
      </c>
      <c r="D1098" s="184">
        <v>7.7927689999999997E-3</v>
      </c>
      <c r="E1098" s="188">
        <f t="shared" si="16"/>
        <v>-4.8545590265464433</v>
      </c>
      <c r="F1098" s="361"/>
      <c r="G1098" s="210"/>
    </row>
    <row r="1099" spans="2:7" x14ac:dyDescent="0.2">
      <c r="B1099" s="265">
        <v>40528</v>
      </c>
      <c r="C1099" s="184">
        <v>3.5158749999999999E-3</v>
      </c>
      <c r="D1099" s="184">
        <v>3.5158749999999999E-3</v>
      </c>
      <c r="E1099" s="188">
        <f t="shared" si="16"/>
        <v>-5.6504668515545529</v>
      </c>
      <c r="F1099" s="361"/>
      <c r="G1099" s="210"/>
    </row>
    <row r="1100" spans="2:7" x14ac:dyDescent="0.2">
      <c r="B1100" s="265">
        <v>40529</v>
      </c>
      <c r="C1100" s="184">
        <v>0.28733914799999999</v>
      </c>
      <c r="D1100" s="184">
        <v>0.28733914799999999</v>
      </c>
      <c r="E1100" s="188">
        <f t="shared" si="16"/>
        <v>-1.2470920605323794</v>
      </c>
      <c r="F1100" s="361"/>
      <c r="G1100" s="210"/>
    </row>
    <row r="1101" spans="2:7" x14ac:dyDescent="0.2">
      <c r="B1101" s="265">
        <v>40530</v>
      </c>
      <c r="C1101" s="184">
        <v>6.5281108000000004E-2</v>
      </c>
      <c r="D1101" s="184">
        <v>6.5281108000000004E-2</v>
      </c>
      <c r="E1101" s="188">
        <f t="shared" si="16"/>
        <v>-2.72905259543111</v>
      </c>
      <c r="F1101" s="361"/>
      <c r="G1101" s="210"/>
    </row>
    <row r="1102" spans="2:7" x14ac:dyDescent="0.2">
      <c r="B1102" s="265">
        <v>40531</v>
      </c>
      <c r="C1102" s="184">
        <v>0.39441209399999999</v>
      </c>
      <c r="D1102" s="184">
        <v>0.39441209399999999</v>
      </c>
      <c r="E1102" s="188">
        <f t="shared" si="16"/>
        <v>-0.93035899242359388</v>
      </c>
      <c r="F1102" s="361"/>
      <c r="G1102" s="210"/>
    </row>
    <row r="1103" spans="2:7" x14ac:dyDescent="0.2">
      <c r="B1103" s="265">
        <v>40532</v>
      </c>
      <c r="C1103" s="184">
        <v>0.44393744099999999</v>
      </c>
      <c r="D1103" s="184">
        <v>0.44393744099999999</v>
      </c>
      <c r="E1103" s="188">
        <f t="shared" si="16"/>
        <v>-0.81207162512570807</v>
      </c>
      <c r="F1103" s="361"/>
      <c r="G1103" s="210"/>
    </row>
    <row r="1104" spans="2:7" x14ac:dyDescent="0.2">
      <c r="B1104" s="265">
        <v>40533</v>
      </c>
      <c r="C1104" s="184">
        <v>4.4483589999999998E-3</v>
      </c>
      <c r="D1104" s="184">
        <v>4.4483589999999998E-3</v>
      </c>
      <c r="E1104" s="188">
        <f t="shared" si="16"/>
        <v>-5.4152200148591128</v>
      </c>
      <c r="F1104" s="361"/>
      <c r="G1104" s="210"/>
    </row>
    <row r="1105" spans="2:7" x14ac:dyDescent="0.2">
      <c r="B1105" s="265">
        <v>40534</v>
      </c>
      <c r="C1105" s="184">
        <v>7.3188080000000004E-3</v>
      </c>
      <c r="D1105" s="184">
        <v>7.3188080000000004E-3</v>
      </c>
      <c r="E1105" s="188">
        <f t="shared" si="16"/>
        <v>-4.9173078057990933</v>
      </c>
      <c r="F1105" s="361"/>
      <c r="G1105" s="210"/>
    </row>
    <row r="1106" spans="2:7" x14ac:dyDescent="0.2">
      <c r="B1106" s="265">
        <v>40535</v>
      </c>
      <c r="C1106" s="184">
        <v>2.5052120000000002E-3</v>
      </c>
      <c r="D1106" s="184">
        <v>2.5052120000000002E-3</v>
      </c>
      <c r="E1106" s="188">
        <f t="shared" si="16"/>
        <v>-5.9893819172877647</v>
      </c>
      <c r="F1106" s="361"/>
      <c r="G1106" s="210"/>
    </row>
    <row r="1107" spans="2:7" x14ac:dyDescent="0.2">
      <c r="B1107" s="265">
        <v>40536</v>
      </c>
      <c r="C1107" s="184">
        <v>0.13274269699999999</v>
      </c>
      <c r="D1107" s="184">
        <v>0.13274269699999999</v>
      </c>
      <c r="E1107" s="188">
        <f t="shared" si="16"/>
        <v>-2.0193426335560436</v>
      </c>
      <c r="F1107" s="361"/>
      <c r="G1107" s="210"/>
    </row>
    <row r="1108" spans="2:7" x14ac:dyDescent="0.2">
      <c r="B1108" s="265">
        <v>40537</v>
      </c>
      <c r="C1108" s="184">
        <v>3.653515E-3</v>
      </c>
      <c r="D1108" s="184">
        <v>3.653515E-3</v>
      </c>
      <c r="E1108" s="188">
        <f t="shared" ref="E1108:E1171" si="17">IF(C1108=0,"",LN(C1108))</f>
        <v>-5.6120655610893158</v>
      </c>
      <c r="F1108" s="361"/>
      <c r="G1108" s="210"/>
    </row>
    <row r="1109" spans="2:7" x14ac:dyDescent="0.2">
      <c r="B1109" s="265">
        <v>40538</v>
      </c>
      <c r="C1109" s="184">
        <v>4.2693676999999999E-2</v>
      </c>
      <c r="D1109" s="184">
        <v>4.2693676999999999E-2</v>
      </c>
      <c r="E1109" s="188">
        <f t="shared" si="17"/>
        <v>-3.1537044493377211</v>
      </c>
      <c r="F1109" s="361"/>
      <c r="G1109" s="210"/>
    </row>
    <row r="1110" spans="2:7" x14ac:dyDescent="0.2">
      <c r="B1110" s="265">
        <v>40539</v>
      </c>
      <c r="C1110" s="184">
        <v>1.2025689000000001E-2</v>
      </c>
      <c r="D1110" s="184">
        <v>1.2025689000000001E-2</v>
      </c>
      <c r="E1110" s="188">
        <f t="shared" si="17"/>
        <v>-4.420710167334442</v>
      </c>
      <c r="F1110" s="361"/>
      <c r="G1110" s="210"/>
    </row>
    <row r="1111" spans="2:7" x14ac:dyDescent="0.2">
      <c r="B1111" s="265">
        <v>40540</v>
      </c>
      <c r="C1111" s="184">
        <v>0.101442436</v>
      </c>
      <c r="D1111" s="184">
        <v>0.101442436</v>
      </c>
      <c r="E1111" s="188">
        <f t="shared" si="17"/>
        <v>-2.2882637743859737</v>
      </c>
      <c r="F1111" s="361"/>
      <c r="G1111" s="210"/>
    </row>
    <row r="1112" spans="2:7" x14ac:dyDescent="0.2">
      <c r="B1112" s="265">
        <v>40541</v>
      </c>
      <c r="C1112" s="184">
        <v>4.7387092999999998E-2</v>
      </c>
      <c r="D1112" s="184">
        <v>4.7387092999999998E-2</v>
      </c>
      <c r="E1112" s="188">
        <f t="shared" si="17"/>
        <v>-3.0494053869394269</v>
      </c>
      <c r="F1112" s="361"/>
      <c r="G1112" s="210"/>
    </row>
    <row r="1113" spans="2:7" x14ac:dyDescent="0.2">
      <c r="B1113" s="265">
        <v>40542</v>
      </c>
      <c r="C1113" s="184">
        <v>0.329680376</v>
      </c>
      <c r="D1113" s="184">
        <v>0.329680376</v>
      </c>
      <c r="E1113" s="188">
        <f t="shared" si="17"/>
        <v>-1.1096316514523468</v>
      </c>
      <c r="F1113" s="361"/>
      <c r="G1113" s="210"/>
    </row>
    <row r="1114" spans="2:7" x14ac:dyDescent="0.2">
      <c r="B1114" s="265">
        <v>40543</v>
      </c>
      <c r="C1114" s="184">
        <v>0.97450406300000003</v>
      </c>
      <c r="D1114" s="184">
        <v>0.97450406300000003</v>
      </c>
      <c r="E1114" s="188">
        <f t="shared" si="17"/>
        <v>-2.5826590725614329E-2</v>
      </c>
      <c r="F1114" s="361"/>
      <c r="G1114" s="210"/>
    </row>
    <row r="1115" spans="2:7" x14ac:dyDescent="0.2">
      <c r="B1115" s="265">
        <v>40544</v>
      </c>
      <c r="C1115" s="184">
        <v>0.33689012800000001</v>
      </c>
      <c r="D1115" s="184">
        <v>0.33689012800000001</v>
      </c>
      <c r="E1115" s="188">
        <f t="shared" si="17"/>
        <v>-1.0879984314625946</v>
      </c>
      <c r="F1115" s="361"/>
      <c r="G1115" s="210"/>
    </row>
    <row r="1116" spans="2:7" x14ac:dyDescent="0.2">
      <c r="B1116" s="265">
        <v>40545</v>
      </c>
      <c r="C1116" s="184">
        <v>1.1058057E-2</v>
      </c>
      <c r="D1116" s="184">
        <v>1.1058057E-2</v>
      </c>
      <c r="E1116" s="188">
        <f t="shared" si="17"/>
        <v>-4.5045959764405055</v>
      </c>
      <c r="F1116" s="361"/>
      <c r="G1116" s="210"/>
    </row>
    <row r="1117" spans="2:7" x14ac:dyDescent="0.2">
      <c r="B1117" s="265">
        <v>40546</v>
      </c>
      <c r="C1117" s="184">
        <v>0.123207318</v>
      </c>
      <c r="D1117" s="184">
        <v>0.123207318</v>
      </c>
      <c r="E1117" s="188">
        <f t="shared" si="17"/>
        <v>-2.0938868302961398</v>
      </c>
      <c r="F1117" s="361"/>
      <c r="G1117" s="210"/>
    </row>
    <row r="1118" spans="2:7" x14ac:dyDescent="0.2">
      <c r="B1118" s="265">
        <v>40547</v>
      </c>
      <c r="C1118" s="184">
        <v>0.167041252</v>
      </c>
      <c r="D1118" s="184">
        <v>0.167041252</v>
      </c>
      <c r="E1118" s="188">
        <f t="shared" si="17"/>
        <v>-1.7895144791052242</v>
      </c>
      <c r="F1118" s="361"/>
      <c r="G1118" s="210"/>
    </row>
    <row r="1119" spans="2:7" x14ac:dyDescent="0.2">
      <c r="B1119" s="265">
        <v>40548</v>
      </c>
      <c r="C1119" s="184">
        <v>2.556146E-3</v>
      </c>
      <c r="D1119" s="184">
        <v>2.556146E-3</v>
      </c>
      <c r="E1119" s="188">
        <f t="shared" si="17"/>
        <v>-5.9692546235973802</v>
      </c>
      <c r="F1119" s="361"/>
      <c r="G1119" s="210"/>
    </row>
    <row r="1120" spans="2:7" x14ac:dyDescent="0.2">
      <c r="B1120" s="265">
        <v>40549</v>
      </c>
      <c r="C1120" s="184">
        <v>1.7879739999999999E-3</v>
      </c>
      <c r="D1120" s="184">
        <v>1.7879739999999999E-3</v>
      </c>
      <c r="E1120" s="188">
        <f t="shared" si="17"/>
        <v>-6.3266721437235667</v>
      </c>
      <c r="F1120" s="361"/>
      <c r="G1120" s="210"/>
    </row>
    <row r="1121" spans="2:7" x14ac:dyDescent="0.2">
      <c r="B1121" s="265">
        <v>40550</v>
      </c>
      <c r="C1121" s="184">
        <v>0.186388685</v>
      </c>
      <c r="D1121" s="184">
        <v>0.186388685</v>
      </c>
      <c r="E1121" s="188">
        <f t="shared" si="17"/>
        <v>-1.6799210813628347</v>
      </c>
      <c r="F1121" s="361"/>
      <c r="G1121" s="210"/>
    </row>
    <row r="1122" spans="2:7" x14ac:dyDescent="0.2">
      <c r="B1122" s="265">
        <v>40551</v>
      </c>
      <c r="C1122" s="184">
        <v>5.8479114999999998E-2</v>
      </c>
      <c r="D1122" s="184">
        <v>5.8479114999999998E-2</v>
      </c>
      <c r="E1122" s="188">
        <f t="shared" si="17"/>
        <v>-2.8390855970340576</v>
      </c>
      <c r="F1122" s="361"/>
      <c r="G1122" s="210"/>
    </row>
    <row r="1123" spans="2:7" x14ac:dyDescent="0.2">
      <c r="B1123" s="265">
        <v>40552</v>
      </c>
      <c r="C1123" s="184">
        <v>0.46832950000000001</v>
      </c>
      <c r="D1123" s="184">
        <v>0.46832950000000001</v>
      </c>
      <c r="E1123" s="188">
        <f t="shared" si="17"/>
        <v>-0.75858317096927907</v>
      </c>
      <c r="F1123" s="361"/>
      <c r="G1123" s="210"/>
    </row>
    <row r="1124" spans="2:7" x14ac:dyDescent="0.2">
      <c r="B1124" s="265">
        <v>40553</v>
      </c>
      <c r="C1124" s="184">
        <v>2.4497006000000002E-2</v>
      </c>
      <c r="D1124" s="184">
        <v>2.4497006000000002E-2</v>
      </c>
      <c r="E1124" s="188">
        <f t="shared" si="17"/>
        <v>-3.7092043729806154</v>
      </c>
      <c r="F1124" s="361"/>
      <c r="G1124" s="210"/>
    </row>
    <row r="1125" spans="2:7" x14ac:dyDescent="0.2">
      <c r="B1125" s="265">
        <v>40554</v>
      </c>
      <c r="C1125" s="184">
        <v>0.24506968400000001</v>
      </c>
      <c r="D1125" s="184">
        <v>0.24506968400000001</v>
      </c>
      <c r="E1125" s="188">
        <f t="shared" si="17"/>
        <v>-1.4062126843885911</v>
      </c>
      <c r="F1125" s="361"/>
      <c r="G1125" s="210"/>
    </row>
    <row r="1126" spans="2:7" x14ac:dyDescent="0.2">
      <c r="B1126" s="265">
        <v>40555</v>
      </c>
      <c r="C1126" s="184">
        <v>0.28214550999999999</v>
      </c>
      <c r="D1126" s="184">
        <v>0.28214550999999999</v>
      </c>
      <c r="E1126" s="188">
        <f t="shared" si="17"/>
        <v>-1.265332348214786</v>
      </c>
      <c r="F1126" s="361"/>
      <c r="G1126" s="210"/>
    </row>
    <row r="1127" spans="2:7" x14ac:dyDescent="0.2">
      <c r="B1127" s="265">
        <v>40556</v>
      </c>
      <c r="C1127" s="184">
        <v>0.52702904299999997</v>
      </c>
      <c r="D1127" s="184">
        <v>0.52702904299999997</v>
      </c>
      <c r="E1127" s="188">
        <f t="shared" si="17"/>
        <v>-0.64049962190235221</v>
      </c>
      <c r="F1127" s="361"/>
      <c r="G1127" s="210"/>
    </row>
    <row r="1128" spans="2:7" x14ac:dyDescent="0.2">
      <c r="B1128" s="265">
        <v>40557</v>
      </c>
      <c r="C1128" s="184">
        <v>0.518346427</v>
      </c>
      <c r="D1128" s="184">
        <v>0.518346427</v>
      </c>
      <c r="E1128" s="188">
        <f t="shared" si="17"/>
        <v>-0.65711148226272065</v>
      </c>
      <c r="F1128" s="361"/>
      <c r="G1128" s="210"/>
    </row>
    <row r="1129" spans="2:7" x14ac:dyDescent="0.2">
      <c r="B1129" s="265">
        <v>40558</v>
      </c>
      <c r="C1129" s="184">
        <v>2.0336415E-2</v>
      </c>
      <c r="D1129" s="184">
        <v>2.0336415E-2</v>
      </c>
      <c r="E1129" s="188">
        <f t="shared" si="17"/>
        <v>-3.8953421575835452</v>
      </c>
      <c r="F1129" s="361"/>
      <c r="G1129" s="210"/>
    </row>
    <row r="1130" spans="2:7" x14ac:dyDescent="0.2">
      <c r="B1130" s="265">
        <v>40559</v>
      </c>
      <c r="C1130" s="184">
        <v>3.5118143999999997E-2</v>
      </c>
      <c r="D1130" s="184">
        <v>3.5118143999999997E-2</v>
      </c>
      <c r="E1130" s="188">
        <f t="shared" si="17"/>
        <v>-3.3490373589921032</v>
      </c>
      <c r="F1130" s="361"/>
      <c r="G1130" s="210"/>
    </row>
    <row r="1131" spans="2:7" x14ac:dyDescent="0.2">
      <c r="B1131" s="265">
        <v>40560</v>
      </c>
      <c r="C1131" s="184">
        <v>2.3787628000000002E-2</v>
      </c>
      <c r="D1131" s="184">
        <v>2.3787628000000002E-2</v>
      </c>
      <c r="E1131" s="188">
        <f t="shared" si="17"/>
        <v>-3.7385896653969426</v>
      </c>
      <c r="F1131" s="361"/>
      <c r="G1131" s="210"/>
    </row>
    <row r="1132" spans="2:7" x14ac:dyDescent="0.2">
      <c r="B1132" s="265">
        <v>40561</v>
      </c>
      <c r="C1132" s="184">
        <v>2.0464501E-2</v>
      </c>
      <c r="D1132" s="184">
        <v>2.0464501E-2</v>
      </c>
      <c r="E1132" s="188">
        <f t="shared" si="17"/>
        <v>-3.8890635524281287</v>
      </c>
      <c r="F1132" s="361"/>
      <c r="G1132" s="210"/>
    </row>
    <row r="1133" spans="2:7" x14ac:dyDescent="0.2">
      <c r="B1133" s="265">
        <v>40562</v>
      </c>
      <c r="C1133" s="184">
        <v>3.9982719999999999E-2</v>
      </c>
      <c r="D1133" s="184">
        <v>3.9982719999999999E-2</v>
      </c>
      <c r="E1133" s="188">
        <f t="shared" si="17"/>
        <v>-3.2193079182070834</v>
      </c>
      <c r="F1133" s="361"/>
      <c r="G1133" s="210"/>
    </row>
    <row r="1134" spans="2:7" x14ac:dyDescent="0.2">
      <c r="B1134" s="265">
        <v>40563</v>
      </c>
      <c r="C1134" s="184">
        <v>3.4409422000000002E-2</v>
      </c>
      <c r="D1134" s="184">
        <v>3.4409422000000002E-2</v>
      </c>
      <c r="E1134" s="188">
        <f t="shared" si="17"/>
        <v>-3.3694248567564307</v>
      </c>
      <c r="F1134" s="361"/>
      <c r="G1134" s="210"/>
    </row>
    <row r="1135" spans="2:7" x14ac:dyDescent="0.2">
      <c r="B1135" s="265">
        <v>40564</v>
      </c>
      <c r="C1135" s="184">
        <v>0.45833618799999998</v>
      </c>
      <c r="D1135" s="184">
        <v>0.45833618799999998</v>
      </c>
      <c r="E1135" s="188">
        <f t="shared" si="17"/>
        <v>-0.78015232920533495</v>
      </c>
      <c r="F1135" s="361"/>
      <c r="G1135" s="210"/>
    </row>
    <row r="1136" spans="2:7" x14ac:dyDescent="0.2">
      <c r="B1136" s="265">
        <v>40565</v>
      </c>
      <c r="C1136" s="184">
        <v>5.6764060000000002E-3</v>
      </c>
      <c r="D1136" s="184">
        <v>5.6764060000000002E-3</v>
      </c>
      <c r="E1136" s="188">
        <f t="shared" si="17"/>
        <v>-5.1714369929964876</v>
      </c>
      <c r="F1136" s="361"/>
      <c r="G1136" s="210"/>
    </row>
    <row r="1137" spans="2:7" x14ac:dyDescent="0.2">
      <c r="B1137" s="265">
        <v>40566</v>
      </c>
      <c r="C1137" s="184">
        <v>6.5656350000000002E-3</v>
      </c>
      <c r="D1137" s="184">
        <v>6.5656350000000002E-3</v>
      </c>
      <c r="E1137" s="188">
        <f t="shared" si="17"/>
        <v>-5.0259060508478228</v>
      </c>
      <c r="F1137" s="361"/>
      <c r="G1137" s="210"/>
    </row>
    <row r="1138" spans="2:7" x14ac:dyDescent="0.2">
      <c r="B1138" s="265">
        <v>40567</v>
      </c>
      <c r="C1138" s="184">
        <v>0.17821890700000001</v>
      </c>
      <c r="D1138" s="184">
        <v>0.17821890700000001</v>
      </c>
      <c r="E1138" s="188">
        <f t="shared" si="17"/>
        <v>-1.7247426696858565</v>
      </c>
      <c r="F1138" s="361"/>
      <c r="G1138" s="210"/>
    </row>
    <row r="1139" spans="2:7" x14ac:dyDescent="0.2">
      <c r="B1139" s="265">
        <v>40568</v>
      </c>
      <c r="C1139" s="184">
        <v>6.6131844999999995E-2</v>
      </c>
      <c r="D1139" s="184">
        <v>6.6131844999999995E-2</v>
      </c>
      <c r="E1139" s="188">
        <f t="shared" si="17"/>
        <v>-2.7161048780930392</v>
      </c>
      <c r="F1139" s="361"/>
      <c r="G1139" s="210"/>
    </row>
    <row r="1140" spans="2:7" x14ac:dyDescent="0.2">
      <c r="B1140" s="265">
        <v>40569</v>
      </c>
      <c r="C1140" s="184">
        <v>0.2138621</v>
      </c>
      <c r="D1140" s="184">
        <v>0.2138621</v>
      </c>
      <c r="E1140" s="188">
        <f t="shared" si="17"/>
        <v>-1.5424238641937482</v>
      </c>
      <c r="F1140" s="361"/>
      <c r="G1140" s="210"/>
    </row>
    <row r="1141" spans="2:7" x14ac:dyDescent="0.2">
      <c r="B1141" s="265">
        <v>40570</v>
      </c>
      <c r="C1141" s="184">
        <v>3.0019661E-2</v>
      </c>
      <c r="D1141" s="184">
        <v>3.0019661E-2</v>
      </c>
      <c r="E1141" s="188">
        <f t="shared" si="17"/>
        <v>-3.5059027453122673</v>
      </c>
      <c r="F1141" s="361"/>
      <c r="G1141" s="210"/>
    </row>
    <row r="1142" spans="2:7" x14ac:dyDescent="0.2">
      <c r="B1142" s="265">
        <v>40571</v>
      </c>
      <c r="C1142" s="184">
        <v>8.4785850000000003E-3</v>
      </c>
      <c r="D1142" s="184">
        <v>8.4785850000000003E-3</v>
      </c>
      <c r="E1142" s="188">
        <f t="shared" si="17"/>
        <v>-4.7702117063090865</v>
      </c>
      <c r="F1142" s="361"/>
      <c r="G1142" s="210"/>
    </row>
    <row r="1143" spans="2:7" x14ac:dyDescent="0.2">
      <c r="B1143" s="265">
        <v>40572</v>
      </c>
      <c r="C1143" s="184">
        <v>7.7445429999999996E-3</v>
      </c>
      <c r="D1143" s="184">
        <v>7.7445429999999996E-3</v>
      </c>
      <c r="E1143" s="188">
        <f t="shared" si="17"/>
        <v>-4.8607668126644166</v>
      </c>
      <c r="F1143" s="361"/>
      <c r="G1143" s="210"/>
    </row>
    <row r="1144" spans="2:7" x14ac:dyDescent="0.2">
      <c r="B1144" s="265">
        <v>40573</v>
      </c>
      <c r="C1144" s="184">
        <v>0.249563068</v>
      </c>
      <c r="D1144" s="184">
        <v>0.249563068</v>
      </c>
      <c r="E1144" s="188">
        <f t="shared" si="17"/>
        <v>-1.3880436181783169</v>
      </c>
      <c r="F1144" s="361"/>
      <c r="G1144" s="210"/>
    </row>
    <row r="1145" spans="2:7" x14ac:dyDescent="0.2">
      <c r="B1145" s="265">
        <v>40574</v>
      </c>
      <c r="C1145" s="184">
        <v>2.9317947E-2</v>
      </c>
      <c r="D1145" s="184">
        <v>2.9317947E-2</v>
      </c>
      <c r="E1145" s="188">
        <f t="shared" si="17"/>
        <v>-3.5295554248790806</v>
      </c>
      <c r="F1145" s="361"/>
      <c r="G1145" s="210"/>
    </row>
    <row r="1146" spans="2:7" x14ac:dyDescent="0.2">
      <c r="B1146" s="265">
        <v>40575</v>
      </c>
      <c r="C1146" s="184">
        <v>0.818003182</v>
      </c>
      <c r="D1146" s="184">
        <v>0.818003182</v>
      </c>
      <c r="E1146" s="188">
        <f t="shared" si="17"/>
        <v>-0.20088905241140581</v>
      </c>
      <c r="F1146" s="361"/>
      <c r="G1146" s="210"/>
    </row>
    <row r="1147" spans="2:7" x14ac:dyDescent="0.2">
      <c r="B1147" s="265">
        <v>40576</v>
      </c>
      <c r="C1147" s="184">
        <v>0.57881397400000001</v>
      </c>
      <c r="D1147" s="184">
        <v>0.57881397400000001</v>
      </c>
      <c r="E1147" s="188">
        <f t="shared" si="17"/>
        <v>-0.54677414146165138</v>
      </c>
      <c r="F1147" s="361"/>
      <c r="G1147" s="210"/>
    </row>
    <row r="1148" spans="2:7" x14ac:dyDescent="0.2">
      <c r="B1148" s="265">
        <v>40577</v>
      </c>
      <c r="C1148" s="184">
        <v>1.3616488529999999</v>
      </c>
      <c r="D1148" s="184">
        <v>1.3616488529999999</v>
      </c>
      <c r="E1148" s="188">
        <f t="shared" si="17"/>
        <v>0.30869635730614109</v>
      </c>
      <c r="F1148" s="361"/>
      <c r="G1148" s="210"/>
    </row>
    <row r="1149" spans="2:7" x14ac:dyDescent="0.2">
      <c r="B1149" s="265">
        <v>40578</v>
      </c>
      <c r="C1149" s="184">
        <v>1.4380484140000001</v>
      </c>
      <c r="D1149" s="184">
        <v>1.4380484140000001</v>
      </c>
      <c r="E1149" s="188">
        <f t="shared" si="17"/>
        <v>0.36328692632599463</v>
      </c>
      <c r="F1149" s="361"/>
      <c r="G1149" s="210"/>
    </row>
    <row r="1150" spans="2:7" x14ac:dyDescent="0.2">
      <c r="B1150" s="265">
        <v>40579</v>
      </c>
      <c r="C1150" s="184">
        <v>0.64372788999999997</v>
      </c>
      <c r="D1150" s="184">
        <v>0.64372788999999997</v>
      </c>
      <c r="E1150" s="188">
        <f t="shared" si="17"/>
        <v>-0.44047917322508384</v>
      </c>
      <c r="F1150" s="361"/>
      <c r="G1150" s="210"/>
    </row>
    <row r="1151" spans="2:7" x14ac:dyDescent="0.2">
      <c r="B1151" s="265">
        <v>40580</v>
      </c>
      <c r="C1151" s="184">
        <v>3.4579250999999998E-2</v>
      </c>
      <c r="D1151" s="184">
        <v>3.4579250999999998E-2</v>
      </c>
      <c r="E1151" s="188">
        <f t="shared" si="17"/>
        <v>-3.3645014588806004</v>
      </c>
      <c r="F1151" s="361"/>
      <c r="G1151" s="210"/>
    </row>
    <row r="1152" spans="2:7" x14ac:dyDescent="0.2">
      <c r="B1152" s="265">
        <v>40581</v>
      </c>
      <c r="C1152" s="184">
        <v>1.5673713999999998E-2</v>
      </c>
      <c r="D1152" s="184">
        <v>1.5673713999999998E-2</v>
      </c>
      <c r="E1152" s="188">
        <f t="shared" si="17"/>
        <v>-4.1557702372960428</v>
      </c>
      <c r="F1152" s="361"/>
      <c r="G1152" s="210"/>
    </row>
    <row r="1153" spans="2:7" x14ac:dyDescent="0.2">
      <c r="B1153" s="265">
        <v>40582</v>
      </c>
      <c r="C1153" s="184">
        <v>4.3589500000000003E-3</v>
      </c>
      <c r="D1153" s="184">
        <v>4.3589500000000003E-3</v>
      </c>
      <c r="E1153" s="188">
        <f t="shared" si="17"/>
        <v>-5.4355240763124302</v>
      </c>
      <c r="F1153" s="361"/>
      <c r="G1153" s="210"/>
    </row>
    <row r="1154" spans="2:7" x14ac:dyDescent="0.2">
      <c r="B1154" s="265">
        <v>40583</v>
      </c>
      <c r="C1154" s="184">
        <v>3.7575509999999999E-2</v>
      </c>
      <c r="D1154" s="184">
        <v>3.7575509999999999E-2</v>
      </c>
      <c r="E1154" s="188">
        <f t="shared" si="17"/>
        <v>-3.2814027705809177</v>
      </c>
      <c r="F1154" s="361"/>
      <c r="G1154" s="210"/>
    </row>
    <row r="1155" spans="2:7" x14ac:dyDescent="0.2">
      <c r="B1155" s="265">
        <v>40584</v>
      </c>
      <c r="C1155" s="184">
        <v>8.6317310000000001E-3</v>
      </c>
      <c r="D1155" s="184">
        <v>8.6317310000000001E-3</v>
      </c>
      <c r="E1155" s="188">
        <f t="shared" si="17"/>
        <v>-4.7523102146258775</v>
      </c>
      <c r="F1155" s="361"/>
      <c r="G1155" s="210"/>
    </row>
    <row r="1156" spans="2:7" x14ac:dyDescent="0.2">
      <c r="B1156" s="265">
        <v>40585</v>
      </c>
      <c r="C1156" s="184">
        <v>2.7123253999999999E-2</v>
      </c>
      <c r="D1156" s="184">
        <v>2.7123253999999999E-2</v>
      </c>
      <c r="E1156" s="188">
        <f t="shared" si="17"/>
        <v>-3.6073638378568593</v>
      </c>
      <c r="F1156" s="361"/>
      <c r="G1156" s="210"/>
    </row>
    <row r="1157" spans="2:7" x14ac:dyDescent="0.2">
      <c r="B1157" s="265">
        <v>40586</v>
      </c>
      <c r="C1157" s="184">
        <v>0.17153012200000001</v>
      </c>
      <c r="D1157" s="184">
        <v>0.17153012200000001</v>
      </c>
      <c r="E1157" s="188">
        <f t="shared" si="17"/>
        <v>-1.7629963893148102</v>
      </c>
      <c r="F1157" s="361"/>
      <c r="G1157" s="210"/>
    </row>
    <row r="1158" spans="2:7" x14ac:dyDescent="0.2">
      <c r="B1158" s="265">
        <v>40587</v>
      </c>
      <c r="C1158" s="184">
        <v>2.5641866999999999E-2</v>
      </c>
      <c r="D1158" s="184">
        <v>2.5641866999999999E-2</v>
      </c>
      <c r="E1158" s="188">
        <f t="shared" si="17"/>
        <v>-3.6635288336679812</v>
      </c>
      <c r="F1158" s="361"/>
      <c r="G1158" s="210"/>
    </row>
    <row r="1159" spans="2:7" x14ac:dyDescent="0.2">
      <c r="B1159" s="265">
        <v>40588</v>
      </c>
      <c r="C1159" s="184">
        <v>9.3779769999999991E-3</v>
      </c>
      <c r="D1159" s="184">
        <v>9.3779769999999991E-3</v>
      </c>
      <c r="E1159" s="188">
        <f t="shared" si="17"/>
        <v>-4.6693912108662676</v>
      </c>
      <c r="F1159" s="361"/>
      <c r="G1159" s="210"/>
    </row>
    <row r="1160" spans="2:7" x14ac:dyDescent="0.2">
      <c r="B1160" s="265">
        <v>40589</v>
      </c>
      <c r="C1160" s="184">
        <v>0.26268837699999997</v>
      </c>
      <c r="D1160" s="184">
        <v>0.26268837699999997</v>
      </c>
      <c r="E1160" s="188">
        <f t="shared" si="17"/>
        <v>-1.336786827654685</v>
      </c>
      <c r="F1160" s="361"/>
      <c r="G1160" s="210"/>
    </row>
    <row r="1161" spans="2:7" x14ac:dyDescent="0.2">
      <c r="B1161" s="265">
        <v>40590</v>
      </c>
      <c r="C1161" s="184">
        <v>0.14841473399999999</v>
      </c>
      <c r="D1161" s="184">
        <v>0.14841473399999999</v>
      </c>
      <c r="E1161" s="188">
        <f t="shared" si="17"/>
        <v>-1.9077446674630716</v>
      </c>
      <c r="F1161" s="361"/>
      <c r="G1161" s="210"/>
    </row>
    <row r="1162" spans="2:7" x14ac:dyDescent="0.2">
      <c r="B1162" s="265">
        <v>40591</v>
      </c>
      <c r="C1162" s="184">
        <v>1.3453484E-2</v>
      </c>
      <c r="D1162" s="184">
        <v>1.3453484E-2</v>
      </c>
      <c r="E1162" s="188">
        <f t="shared" si="17"/>
        <v>-4.3085171730204133</v>
      </c>
      <c r="F1162" s="361"/>
      <c r="G1162" s="210"/>
    </row>
    <row r="1163" spans="2:7" x14ac:dyDescent="0.2">
      <c r="B1163" s="265">
        <v>40592</v>
      </c>
      <c r="C1163" s="184">
        <v>0.157343381</v>
      </c>
      <c r="D1163" s="184">
        <v>0.157343381</v>
      </c>
      <c r="E1163" s="188">
        <f t="shared" si="17"/>
        <v>-1.8493247218156648</v>
      </c>
      <c r="F1163" s="361"/>
      <c r="G1163" s="210"/>
    </row>
    <row r="1164" spans="2:7" x14ac:dyDescent="0.2">
      <c r="B1164" s="265">
        <v>40593</v>
      </c>
      <c r="C1164" s="184">
        <v>0.63119476699999999</v>
      </c>
      <c r="D1164" s="184">
        <v>0.63119476699999999</v>
      </c>
      <c r="E1164" s="188">
        <f t="shared" si="17"/>
        <v>-0.4601408000425074</v>
      </c>
      <c r="F1164" s="361"/>
      <c r="G1164" s="210"/>
    </row>
    <row r="1165" spans="2:7" x14ac:dyDescent="0.2">
      <c r="B1165" s="265">
        <v>40594</v>
      </c>
      <c r="C1165" s="184">
        <v>5.3585868000000002E-2</v>
      </c>
      <c r="D1165" s="184">
        <v>5.3585868000000002E-2</v>
      </c>
      <c r="E1165" s="188">
        <f t="shared" si="17"/>
        <v>-2.9264699023853411</v>
      </c>
      <c r="F1165" s="361"/>
      <c r="G1165" s="210"/>
    </row>
    <row r="1166" spans="2:7" x14ac:dyDescent="0.2">
      <c r="B1166" s="265">
        <v>40595</v>
      </c>
      <c r="C1166" s="184">
        <v>2.0433601999999999E-2</v>
      </c>
      <c r="D1166" s="184">
        <v>2.0433601999999999E-2</v>
      </c>
      <c r="E1166" s="188">
        <f t="shared" si="17"/>
        <v>-3.8905745763442767</v>
      </c>
      <c r="F1166" s="361"/>
      <c r="G1166" s="210"/>
    </row>
    <row r="1167" spans="2:7" x14ac:dyDescent="0.2">
      <c r="B1167" s="265">
        <v>40596</v>
      </c>
      <c r="C1167" s="184">
        <v>8.6805935000000001E-2</v>
      </c>
      <c r="D1167" s="184">
        <v>8.6805935000000001E-2</v>
      </c>
      <c r="E1167" s="188">
        <f t="shared" si="17"/>
        <v>-2.444080284077299</v>
      </c>
      <c r="F1167" s="361"/>
      <c r="G1167" s="210"/>
    </row>
    <row r="1168" spans="2:7" x14ac:dyDescent="0.2">
      <c r="B1168" s="265">
        <v>40597</v>
      </c>
      <c r="C1168" s="184">
        <v>0.43851506200000001</v>
      </c>
      <c r="D1168" s="184">
        <v>0.43851506200000001</v>
      </c>
      <c r="E1168" s="188">
        <f t="shared" si="17"/>
        <v>-0.82436111884304819</v>
      </c>
      <c r="F1168" s="361"/>
      <c r="G1168" s="210"/>
    </row>
    <row r="1169" spans="2:7" x14ac:dyDescent="0.2">
      <c r="B1169" s="265">
        <v>40598</v>
      </c>
      <c r="C1169" s="184">
        <v>1.6617761000000002E-2</v>
      </c>
      <c r="D1169" s="184">
        <v>1.6617761000000002E-2</v>
      </c>
      <c r="E1169" s="188">
        <f t="shared" si="17"/>
        <v>-4.0972832158381962</v>
      </c>
      <c r="F1169" s="361"/>
      <c r="G1169" s="210"/>
    </row>
    <row r="1170" spans="2:7" x14ac:dyDescent="0.2">
      <c r="B1170" s="265">
        <v>40599</v>
      </c>
      <c r="C1170" s="184">
        <v>6.8250840000000004E-3</v>
      </c>
      <c r="D1170" s="184">
        <v>6.8250840000000004E-3</v>
      </c>
      <c r="E1170" s="188">
        <f t="shared" si="17"/>
        <v>-4.9871506302945452</v>
      </c>
      <c r="F1170" s="361"/>
      <c r="G1170" s="210"/>
    </row>
    <row r="1171" spans="2:7" x14ac:dyDescent="0.2">
      <c r="B1171" s="265">
        <v>40600</v>
      </c>
      <c r="C1171" s="184">
        <v>0.56740488499999997</v>
      </c>
      <c r="D1171" s="184">
        <v>0.56740488499999997</v>
      </c>
      <c r="E1171" s="188">
        <f t="shared" si="17"/>
        <v>-0.56668214719784871</v>
      </c>
      <c r="F1171" s="361"/>
      <c r="G1171" s="210"/>
    </row>
    <row r="1172" spans="2:7" x14ac:dyDescent="0.2">
      <c r="B1172" s="265">
        <v>40601</v>
      </c>
      <c r="C1172" s="184">
        <v>0.25321391300000001</v>
      </c>
      <c r="D1172" s="184">
        <v>0.25321391300000001</v>
      </c>
      <c r="E1172" s="188">
        <f t="shared" ref="E1172:E1235" si="18">IF(C1172=0,"",LN(C1172))</f>
        <v>-1.37352064156455</v>
      </c>
      <c r="F1172" s="361"/>
      <c r="G1172" s="210"/>
    </row>
    <row r="1173" spans="2:7" x14ac:dyDescent="0.2">
      <c r="B1173" s="265">
        <v>40602</v>
      </c>
      <c r="C1173" s="184">
        <v>1.5632993000000001E-2</v>
      </c>
      <c r="D1173" s="184">
        <v>1.5632993000000001E-2</v>
      </c>
      <c r="E1173" s="188">
        <f t="shared" si="18"/>
        <v>-4.1583716621577915</v>
      </c>
      <c r="F1173" s="361"/>
      <c r="G1173" s="210"/>
    </row>
    <row r="1174" spans="2:7" x14ac:dyDescent="0.2">
      <c r="B1174" s="265">
        <v>40603</v>
      </c>
      <c r="C1174" s="184">
        <v>3.1639934000000002E-2</v>
      </c>
      <c r="D1174" s="184">
        <v>3.1639934000000002E-2</v>
      </c>
      <c r="E1174" s="188">
        <f t="shared" si="18"/>
        <v>-3.4533352220519897</v>
      </c>
      <c r="F1174" s="361"/>
      <c r="G1174" s="210"/>
    </row>
    <row r="1175" spans="2:7" x14ac:dyDescent="0.2">
      <c r="B1175" s="265">
        <v>40604</v>
      </c>
      <c r="C1175" s="184">
        <v>2.2071439000000002E-2</v>
      </c>
      <c r="D1175" s="184">
        <v>2.2071439000000002E-2</v>
      </c>
      <c r="E1175" s="188">
        <f t="shared" si="18"/>
        <v>-3.8134708592078526</v>
      </c>
      <c r="F1175" s="361"/>
      <c r="G1175" s="210"/>
    </row>
    <row r="1176" spans="2:7" x14ac:dyDescent="0.2">
      <c r="B1176" s="265">
        <v>40605</v>
      </c>
      <c r="C1176" s="184">
        <v>1.9918419E-2</v>
      </c>
      <c r="D1176" s="184">
        <v>1.9918419E-2</v>
      </c>
      <c r="E1176" s="188">
        <f t="shared" si="18"/>
        <v>-3.9161103974453289</v>
      </c>
      <c r="F1176" s="361"/>
      <c r="G1176" s="210"/>
    </row>
    <row r="1177" spans="2:7" x14ac:dyDescent="0.2">
      <c r="B1177" s="265">
        <v>40606</v>
      </c>
      <c r="C1177" s="184">
        <v>2.1922740000000001E-3</v>
      </c>
      <c r="D1177" s="184">
        <v>2.1922740000000001E-3</v>
      </c>
      <c r="E1177" s="188">
        <f t="shared" si="18"/>
        <v>-6.1228159177082171</v>
      </c>
      <c r="F1177" s="361"/>
      <c r="G1177" s="210"/>
    </row>
    <row r="1178" spans="2:7" x14ac:dyDescent="0.2">
      <c r="B1178" s="265">
        <v>40607</v>
      </c>
      <c r="C1178" s="184">
        <v>1.0485080000000001E-2</v>
      </c>
      <c r="D1178" s="184">
        <v>1.0485080000000001E-2</v>
      </c>
      <c r="E1178" s="188">
        <f t="shared" si="18"/>
        <v>-4.5578019847098172</v>
      </c>
      <c r="F1178" s="361"/>
      <c r="G1178" s="210"/>
    </row>
    <row r="1179" spans="2:7" x14ac:dyDescent="0.2">
      <c r="B1179" s="265">
        <v>40608</v>
      </c>
      <c r="C1179" s="184">
        <v>4.7201933000000001E-2</v>
      </c>
      <c r="D1179" s="184">
        <v>4.7201933000000001E-2</v>
      </c>
      <c r="E1179" s="188">
        <f t="shared" si="18"/>
        <v>-3.0533204338393638</v>
      </c>
      <c r="F1179" s="361"/>
      <c r="G1179" s="210"/>
    </row>
    <row r="1180" spans="2:7" x14ac:dyDescent="0.2">
      <c r="B1180" s="265">
        <v>40609</v>
      </c>
      <c r="C1180" s="184">
        <v>9.0113486000000007E-2</v>
      </c>
      <c r="D1180" s="184">
        <v>9.0113486000000007E-2</v>
      </c>
      <c r="E1180" s="188">
        <f t="shared" si="18"/>
        <v>-2.4066854474330941</v>
      </c>
      <c r="F1180" s="361"/>
      <c r="G1180" s="210"/>
    </row>
    <row r="1181" spans="2:7" x14ac:dyDescent="0.2">
      <c r="B1181" s="265">
        <v>40610</v>
      </c>
      <c r="C1181" s="184">
        <v>8.9406250000000007E-2</v>
      </c>
      <c r="D1181" s="184">
        <v>8.9406250000000007E-2</v>
      </c>
      <c r="E1181" s="188">
        <f t="shared" si="18"/>
        <v>-2.4145646887317533</v>
      </c>
      <c r="F1181" s="361"/>
      <c r="G1181" s="210"/>
    </row>
    <row r="1182" spans="2:7" x14ac:dyDescent="0.2">
      <c r="B1182" s="265">
        <v>40611</v>
      </c>
      <c r="C1182" s="184">
        <v>7.8823520000000005E-3</v>
      </c>
      <c r="D1182" s="184">
        <v>7.8823520000000005E-3</v>
      </c>
      <c r="E1182" s="188">
        <f t="shared" si="18"/>
        <v>-4.8431289424904342</v>
      </c>
      <c r="F1182" s="361"/>
      <c r="G1182" s="210"/>
    </row>
    <row r="1183" spans="2:7" x14ac:dyDescent="0.2">
      <c r="B1183" s="265">
        <v>40612</v>
      </c>
      <c r="C1183" s="184">
        <v>3.7300906000000002E-2</v>
      </c>
      <c r="D1183" s="184">
        <v>3.7300906000000002E-2</v>
      </c>
      <c r="E1183" s="188">
        <f t="shared" si="18"/>
        <v>-3.2887376630831175</v>
      </c>
      <c r="F1183" s="361"/>
      <c r="G1183" s="210"/>
    </row>
    <row r="1184" spans="2:7" x14ac:dyDescent="0.2">
      <c r="B1184" s="265">
        <v>40613</v>
      </c>
      <c r="C1184" s="184">
        <v>5.5450678000000003E-2</v>
      </c>
      <c r="D1184" s="184">
        <v>5.5450678000000003E-2</v>
      </c>
      <c r="E1184" s="188">
        <f t="shared" si="18"/>
        <v>-2.8922613380287725</v>
      </c>
      <c r="F1184" s="361"/>
      <c r="G1184" s="210"/>
    </row>
    <row r="1185" spans="2:7" x14ac:dyDescent="0.2">
      <c r="B1185" s="265">
        <v>40614</v>
      </c>
      <c r="C1185" s="184">
        <v>2.4750853E-2</v>
      </c>
      <c r="D1185" s="184">
        <v>2.4750853E-2</v>
      </c>
      <c r="E1185" s="188">
        <f t="shared" si="18"/>
        <v>-3.6988953259148656</v>
      </c>
      <c r="F1185" s="361"/>
      <c r="G1185" s="210"/>
    </row>
    <row r="1186" spans="2:7" x14ac:dyDescent="0.2">
      <c r="B1186" s="265">
        <v>40615</v>
      </c>
      <c r="C1186" s="184">
        <v>0.14736518700000001</v>
      </c>
      <c r="D1186" s="184">
        <v>0.14736518700000001</v>
      </c>
      <c r="E1186" s="188">
        <f t="shared" si="18"/>
        <v>-1.9148415075832279</v>
      </c>
      <c r="F1186" s="361"/>
      <c r="G1186" s="210"/>
    </row>
    <row r="1187" spans="2:7" x14ac:dyDescent="0.2">
      <c r="B1187" s="265">
        <v>40616</v>
      </c>
      <c r="C1187" s="184">
        <v>4.0175344000000002E-2</v>
      </c>
      <c r="D1187" s="184">
        <v>4.0175344000000002E-2</v>
      </c>
      <c r="E1187" s="188">
        <f t="shared" si="18"/>
        <v>-3.2145018048563267</v>
      </c>
      <c r="F1187" s="361"/>
      <c r="G1187" s="210"/>
    </row>
    <row r="1188" spans="2:7" x14ac:dyDescent="0.2">
      <c r="B1188" s="265">
        <v>40617</v>
      </c>
      <c r="C1188" s="184">
        <v>5.5631970000000003E-2</v>
      </c>
      <c r="D1188" s="184">
        <v>5.5631970000000003E-2</v>
      </c>
      <c r="E1188" s="188">
        <f t="shared" si="18"/>
        <v>-2.8889972429747579</v>
      </c>
      <c r="F1188" s="361"/>
      <c r="G1188" s="210"/>
    </row>
    <row r="1189" spans="2:7" x14ac:dyDescent="0.2">
      <c r="B1189" s="265">
        <v>40618</v>
      </c>
      <c r="C1189" s="184">
        <v>0.215655029</v>
      </c>
      <c r="D1189" s="184">
        <v>0.215655029</v>
      </c>
      <c r="E1189" s="188">
        <f t="shared" si="18"/>
        <v>-1.5340752359654364</v>
      </c>
      <c r="F1189" s="361"/>
      <c r="G1189" s="210"/>
    </row>
    <row r="1190" spans="2:7" x14ac:dyDescent="0.2">
      <c r="B1190" s="265">
        <v>40619</v>
      </c>
      <c r="C1190" s="184">
        <v>2.5394839999999998E-2</v>
      </c>
      <c r="D1190" s="184">
        <v>2.5394839999999998E-2</v>
      </c>
      <c r="E1190" s="188">
        <f t="shared" si="18"/>
        <v>-3.6732092752016219</v>
      </c>
      <c r="F1190" s="361"/>
      <c r="G1190" s="210"/>
    </row>
    <row r="1191" spans="2:7" x14ac:dyDescent="0.2">
      <c r="B1191" s="265">
        <v>40620</v>
      </c>
      <c r="C1191" s="184">
        <v>2.7933215000000001E-2</v>
      </c>
      <c r="D1191" s="184">
        <v>2.7933215000000001E-2</v>
      </c>
      <c r="E1191" s="188">
        <f t="shared" si="18"/>
        <v>-3.577938796448032</v>
      </c>
      <c r="F1191" s="361"/>
      <c r="G1191" s="210"/>
    </row>
    <row r="1192" spans="2:7" x14ac:dyDescent="0.2">
      <c r="B1192" s="265">
        <v>40621</v>
      </c>
      <c r="C1192" s="184">
        <v>3.7523718999999997E-2</v>
      </c>
      <c r="D1192" s="184">
        <v>3.7523718999999997E-2</v>
      </c>
      <c r="E1192" s="188">
        <f t="shared" si="18"/>
        <v>-3.282782039287139</v>
      </c>
      <c r="F1192" s="361"/>
      <c r="G1192" s="210"/>
    </row>
    <row r="1193" spans="2:7" x14ac:dyDescent="0.2">
      <c r="B1193" s="265">
        <v>40622</v>
      </c>
      <c r="C1193" s="184">
        <v>3.0648530000000002E-3</v>
      </c>
      <c r="D1193" s="184">
        <v>3.0648530000000002E-3</v>
      </c>
      <c r="E1193" s="188">
        <f t="shared" si="18"/>
        <v>-5.7877556715924072</v>
      </c>
      <c r="F1193" s="361"/>
      <c r="G1193" s="210"/>
    </row>
    <row r="1194" spans="2:7" x14ac:dyDescent="0.2">
      <c r="B1194" s="265">
        <v>40623</v>
      </c>
      <c r="C1194" s="184">
        <v>6.311713E-3</v>
      </c>
      <c r="D1194" s="184">
        <v>6.311713E-3</v>
      </c>
      <c r="E1194" s="188">
        <f t="shared" si="18"/>
        <v>-5.0653481654203434</v>
      </c>
      <c r="F1194" s="361"/>
      <c r="G1194" s="210"/>
    </row>
    <row r="1195" spans="2:7" x14ac:dyDescent="0.2">
      <c r="B1195" s="265">
        <v>40624</v>
      </c>
      <c r="C1195" s="184">
        <v>6.6466947999999998E-2</v>
      </c>
      <c r="D1195" s="184">
        <v>6.6466947999999998E-2</v>
      </c>
      <c r="E1195" s="188">
        <f t="shared" si="18"/>
        <v>-2.7110504774333726</v>
      </c>
      <c r="F1195" s="361"/>
      <c r="G1195" s="210"/>
    </row>
    <row r="1196" spans="2:7" x14ac:dyDescent="0.2">
      <c r="B1196" s="265">
        <v>40625</v>
      </c>
      <c r="C1196" s="184">
        <v>0.15894103900000001</v>
      </c>
      <c r="D1196" s="184">
        <v>0.15894103900000001</v>
      </c>
      <c r="E1196" s="188">
        <f t="shared" si="18"/>
        <v>-1.8392219694334608</v>
      </c>
      <c r="F1196" s="361"/>
      <c r="G1196" s="210"/>
    </row>
    <row r="1197" spans="2:7" x14ac:dyDescent="0.2">
      <c r="B1197" s="265">
        <v>40626</v>
      </c>
      <c r="C1197" s="184">
        <v>0.14659370899999999</v>
      </c>
      <c r="D1197" s="184">
        <v>0.14659370899999999</v>
      </c>
      <c r="E1197" s="188">
        <f t="shared" si="18"/>
        <v>-1.9200904031379471</v>
      </c>
      <c r="F1197" s="361"/>
      <c r="G1197" s="210"/>
    </row>
    <row r="1198" spans="2:7" x14ac:dyDescent="0.2">
      <c r="B1198" s="265">
        <v>40627</v>
      </c>
      <c r="C1198" s="184">
        <v>0.579021177</v>
      </c>
      <c r="D1198" s="184">
        <v>0.579021177</v>
      </c>
      <c r="E1198" s="188">
        <f t="shared" si="18"/>
        <v>-0.54641622694846192</v>
      </c>
      <c r="F1198" s="361"/>
      <c r="G1198" s="210"/>
    </row>
    <row r="1199" spans="2:7" x14ac:dyDescent="0.2">
      <c r="B1199" s="265">
        <v>40628</v>
      </c>
      <c r="C1199" s="184">
        <v>1.8764689000000001E-2</v>
      </c>
      <c r="D1199" s="184">
        <v>1.8764689000000001E-2</v>
      </c>
      <c r="E1199" s="188">
        <f t="shared" si="18"/>
        <v>-3.9757784199404336</v>
      </c>
      <c r="F1199" s="361"/>
      <c r="G1199" s="210"/>
    </row>
    <row r="1200" spans="2:7" x14ac:dyDescent="0.2">
      <c r="B1200" s="265">
        <v>40629</v>
      </c>
      <c r="C1200" s="184">
        <v>3.8922173999999997E-2</v>
      </c>
      <c r="D1200" s="184">
        <v>3.8922173999999997E-2</v>
      </c>
      <c r="E1200" s="188">
        <f t="shared" si="18"/>
        <v>-3.2461911650537361</v>
      </c>
      <c r="F1200" s="361"/>
      <c r="G1200" s="210"/>
    </row>
    <row r="1201" spans="2:7" x14ac:dyDescent="0.2">
      <c r="B1201" s="265">
        <v>40630</v>
      </c>
      <c r="C1201" s="184">
        <v>6.997741E-3</v>
      </c>
      <c r="D1201" s="184">
        <v>6.997741E-3</v>
      </c>
      <c r="E1201" s="188">
        <f t="shared" si="18"/>
        <v>-4.9621678962959992</v>
      </c>
      <c r="F1201" s="361"/>
      <c r="G1201" s="210"/>
    </row>
    <row r="1202" spans="2:7" x14ac:dyDescent="0.2">
      <c r="B1202" s="265">
        <v>40631</v>
      </c>
      <c r="C1202" s="184">
        <v>0.31407358699999999</v>
      </c>
      <c r="D1202" s="184">
        <v>0.31407358699999999</v>
      </c>
      <c r="E1202" s="188">
        <f t="shared" si="18"/>
        <v>-1.1581279670271916</v>
      </c>
      <c r="F1202" s="361"/>
      <c r="G1202" s="210"/>
    </row>
    <row r="1203" spans="2:7" x14ac:dyDescent="0.2">
      <c r="B1203" s="265">
        <v>40632</v>
      </c>
      <c r="C1203" s="184">
        <v>0.14043187300000001</v>
      </c>
      <c r="D1203" s="184">
        <v>0.14043187300000001</v>
      </c>
      <c r="E1203" s="188">
        <f t="shared" si="18"/>
        <v>-1.9630327974850685</v>
      </c>
      <c r="F1203" s="361"/>
      <c r="G1203" s="210"/>
    </row>
    <row r="1204" spans="2:7" x14ac:dyDescent="0.2">
      <c r="B1204" s="265">
        <v>40633</v>
      </c>
      <c r="C1204" s="184">
        <v>6.6307329999999998E-3</v>
      </c>
      <c r="D1204" s="184">
        <v>6.6307329999999998E-3</v>
      </c>
      <c r="E1204" s="188">
        <f t="shared" si="18"/>
        <v>-5.016039922826077</v>
      </c>
      <c r="F1204" s="361"/>
      <c r="G1204" s="210"/>
    </row>
    <row r="1205" spans="2:7" x14ac:dyDescent="0.2">
      <c r="B1205" s="265">
        <v>40634</v>
      </c>
      <c r="C1205" s="184">
        <v>7.3117731000000005E-2</v>
      </c>
      <c r="D1205" s="184">
        <v>7.3117731000000005E-2</v>
      </c>
      <c r="E1205" s="188">
        <f t="shared" si="18"/>
        <v>-2.6156843834993388</v>
      </c>
      <c r="F1205" s="361"/>
      <c r="G1205" s="210"/>
    </row>
    <row r="1206" spans="2:7" x14ac:dyDescent="0.2">
      <c r="B1206" s="265">
        <v>40635</v>
      </c>
      <c r="C1206" s="184">
        <v>5.610917E-3</v>
      </c>
      <c r="D1206" s="184">
        <v>5.610917E-3</v>
      </c>
      <c r="E1206" s="188">
        <f t="shared" si="18"/>
        <v>-5.1830411146948361</v>
      </c>
      <c r="F1206" s="361"/>
      <c r="G1206" s="210"/>
    </row>
    <row r="1207" spans="2:7" x14ac:dyDescent="0.2">
      <c r="B1207" s="265">
        <v>40636</v>
      </c>
      <c r="C1207" s="184">
        <v>1.4577254E-2</v>
      </c>
      <c r="D1207" s="184">
        <v>1.4577254E-2</v>
      </c>
      <c r="E1207" s="188">
        <f t="shared" si="18"/>
        <v>-4.22829291033191</v>
      </c>
      <c r="F1207" s="361"/>
      <c r="G1207" s="210"/>
    </row>
    <row r="1208" spans="2:7" x14ac:dyDescent="0.2">
      <c r="B1208" s="265">
        <v>40637</v>
      </c>
      <c r="C1208" s="184">
        <v>1.286047E-3</v>
      </c>
      <c r="D1208" s="184">
        <v>1.286047E-3</v>
      </c>
      <c r="E1208" s="188">
        <f t="shared" si="18"/>
        <v>-6.6561821064006468</v>
      </c>
      <c r="F1208" s="361"/>
      <c r="G1208" s="210"/>
    </row>
    <row r="1209" spans="2:7" x14ac:dyDescent="0.2">
      <c r="B1209" s="265">
        <v>40638</v>
      </c>
      <c r="C1209" s="184">
        <v>0.21482773399999999</v>
      </c>
      <c r="D1209" s="184">
        <v>0.21482773399999999</v>
      </c>
      <c r="E1209" s="188">
        <f t="shared" si="18"/>
        <v>-1.5379188092258722</v>
      </c>
      <c r="F1209" s="361"/>
      <c r="G1209" s="210"/>
    </row>
    <row r="1210" spans="2:7" x14ac:dyDescent="0.2">
      <c r="B1210" s="265">
        <v>40639</v>
      </c>
      <c r="C1210" s="184">
        <v>1.9777969999999999E-3</v>
      </c>
      <c r="D1210" s="184">
        <v>1.9777969999999999E-3</v>
      </c>
      <c r="E1210" s="188">
        <f t="shared" si="18"/>
        <v>-6.2257716799664236</v>
      </c>
      <c r="F1210" s="361"/>
      <c r="G1210" s="210"/>
    </row>
    <row r="1211" spans="2:7" x14ac:dyDescent="0.2">
      <c r="B1211" s="265">
        <v>40640</v>
      </c>
      <c r="C1211" s="184">
        <v>3.1242488999999998E-2</v>
      </c>
      <c r="D1211" s="184">
        <v>3.1242488999999998E-2</v>
      </c>
      <c r="E1211" s="188">
        <f t="shared" si="18"/>
        <v>-3.4659762836888977</v>
      </c>
      <c r="F1211" s="361"/>
      <c r="G1211" s="210"/>
    </row>
    <row r="1212" spans="2:7" x14ac:dyDescent="0.2">
      <c r="B1212" s="265">
        <v>40641</v>
      </c>
      <c r="C1212" s="184">
        <v>0.12790743199999999</v>
      </c>
      <c r="D1212" s="184">
        <v>0.12790743199999999</v>
      </c>
      <c r="E1212" s="188">
        <f t="shared" si="18"/>
        <v>-2.0564484641887444</v>
      </c>
      <c r="F1212" s="361"/>
      <c r="G1212" s="210"/>
    </row>
    <row r="1213" spans="2:7" x14ac:dyDescent="0.2">
      <c r="B1213" s="265">
        <v>40642</v>
      </c>
      <c r="C1213" s="184">
        <v>0.18459825099999999</v>
      </c>
      <c r="D1213" s="184">
        <v>0.18459825099999999</v>
      </c>
      <c r="E1213" s="188">
        <f t="shared" si="18"/>
        <v>-1.6895734314978139</v>
      </c>
      <c r="F1213" s="361"/>
      <c r="G1213" s="210"/>
    </row>
    <row r="1214" spans="2:7" x14ac:dyDescent="0.2">
      <c r="B1214" s="265">
        <v>40643</v>
      </c>
      <c r="C1214" s="184">
        <v>2.5202282999999999E-2</v>
      </c>
      <c r="D1214" s="184">
        <v>2.5202282999999999E-2</v>
      </c>
      <c r="E1214" s="188">
        <f t="shared" si="18"/>
        <v>-3.680820693330165</v>
      </c>
      <c r="F1214" s="361"/>
      <c r="G1214" s="210"/>
    </row>
    <row r="1215" spans="2:7" x14ac:dyDescent="0.2">
      <c r="B1215" s="265">
        <v>40644</v>
      </c>
      <c r="C1215" s="184">
        <v>0.21626226800000001</v>
      </c>
      <c r="D1215" s="184">
        <v>0.21626226800000001</v>
      </c>
      <c r="E1215" s="188">
        <f t="shared" si="18"/>
        <v>-1.5312634041434319</v>
      </c>
      <c r="F1215" s="361"/>
      <c r="G1215" s="210"/>
    </row>
    <row r="1216" spans="2:7" x14ac:dyDescent="0.2">
      <c r="B1216" s="265">
        <v>40645</v>
      </c>
      <c r="C1216" s="184">
        <v>0.197050108</v>
      </c>
      <c r="D1216" s="184">
        <v>0.197050108</v>
      </c>
      <c r="E1216" s="188">
        <f t="shared" si="18"/>
        <v>-1.624297227257032</v>
      </c>
      <c r="F1216" s="361"/>
      <c r="G1216" s="210"/>
    </row>
    <row r="1217" spans="2:7" x14ac:dyDescent="0.2">
      <c r="B1217" s="265">
        <v>40646</v>
      </c>
      <c r="C1217" s="184">
        <v>0.22622666799999999</v>
      </c>
      <c r="D1217" s="184">
        <v>0.22622666799999999</v>
      </c>
      <c r="E1217" s="188">
        <f t="shared" si="18"/>
        <v>-1.4862178265817143</v>
      </c>
      <c r="F1217" s="361"/>
      <c r="G1217" s="210"/>
    </row>
    <row r="1218" spans="2:7" x14ac:dyDescent="0.2">
      <c r="B1218" s="265">
        <v>40647</v>
      </c>
      <c r="C1218" s="184">
        <v>3.9213249999999998E-2</v>
      </c>
      <c r="D1218" s="184">
        <v>3.9213249999999998E-2</v>
      </c>
      <c r="E1218" s="188">
        <f t="shared" si="18"/>
        <v>-3.2387405790942183</v>
      </c>
      <c r="F1218" s="361"/>
      <c r="G1218" s="210"/>
    </row>
    <row r="1219" spans="2:7" x14ac:dyDescent="0.2">
      <c r="B1219" s="265">
        <v>40648</v>
      </c>
      <c r="C1219" s="184">
        <v>3.6370991999999998E-2</v>
      </c>
      <c r="D1219" s="184">
        <v>3.6370991999999998E-2</v>
      </c>
      <c r="E1219" s="188">
        <f t="shared" si="18"/>
        <v>-3.3139837451283665</v>
      </c>
      <c r="F1219" s="361"/>
      <c r="G1219" s="210"/>
    </row>
    <row r="1220" spans="2:7" x14ac:dyDescent="0.2">
      <c r="B1220" s="265">
        <v>40649</v>
      </c>
      <c r="C1220" s="184">
        <v>1.197223E-2</v>
      </c>
      <c r="D1220" s="184">
        <v>1.197223E-2</v>
      </c>
      <c r="E1220" s="188">
        <f t="shared" si="18"/>
        <v>-4.4251654776827385</v>
      </c>
      <c r="F1220" s="361"/>
      <c r="G1220" s="210"/>
    </row>
    <row r="1221" spans="2:7" x14ac:dyDescent="0.2">
      <c r="B1221" s="265">
        <v>40650</v>
      </c>
      <c r="C1221" s="184">
        <v>6.9187557999999996E-2</v>
      </c>
      <c r="D1221" s="184">
        <v>6.9187557999999996E-2</v>
      </c>
      <c r="E1221" s="188">
        <f t="shared" si="18"/>
        <v>-2.6709342302119166</v>
      </c>
      <c r="F1221" s="361"/>
      <c r="G1221" s="210"/>
    </row>
    <row r="1222" spans="2:7" x14ac:dyDescent="0.2">
      <c r="B1222" s="265">
        <v>40651</v>
      </c>
      <c r="C1222" s="184">
        <v>7.5886180000000001E-3</v>
      </c>
      <c r="D1222" s="184">
        <v>7.5886180000000001E-3</v>
      </c>
      <c r="E1222" s="188">
        <f t="shared" si="18"/>
        <v>-4.8811057858399112</v>
      </c>
      <c r="F1222" s="361"/>
      <c r="G1222" s="210"/>
    </row>
    <row r="1223" spans="2:7" x14ac:dyDescent="0.2">
      <c r="B1223" s="265">
        <v>40652</v>
      </c>
      <c r="C1223" s="184">
        <v>2.3944080000000002E-3</v>
      </c>
      <c r="D1223" s="184">
        <v>2.3944080000000002E-3</v>
      </c>
      <c r="E1223" s="188">
        <f t="shared" si="18"/>
        <v>-6.0346192603020645</v>
      </c>
      <c r="F1223" s="361"/>
      <c r="G1223" s="210"/>
    </row>
    <row r="1224" spans="2:7" x14ac:dyDescent="0.2">
      <c r="B1224" s="265">
        <v>40653</v>
      </c>
      <c r="C1224" s="184">
        <v>2.8105884000000001E-2</v>
      </c>
      <c r="D1224" s="184">
        <v>2.8105884000000001E-2</v>
      </c>
      <c r="E1224" s="188">
        <f t="shared" si="18"/>
        <v>-3.5717763295447202</v>
      </c>
      <c r="F1224" s="361"/>
      <c r="G1224" s="210"/>
    </row>
    <row r="1225" spans="2:7" x14ac:dyDescent="0.2">
      <c r="B1225" s="265">
        <v>40654</v>
      </c>
      <c r="C1225" s="184">
        <v>9.9305294000000002E-2</v>
      </c>
      <c r="D1225" s="184">
        <v>9.9305294000000002E-2</v>
      </c>
      <c r="E1225" s="188">
        <f t="shared" si="18"/>
        <v>-2.3095563961597616</v>
      </c>
      <c r="F1225" s="361"/>
      <c r="G1225" s="210"/>
    </row>
    <row r="1226" spans="2:7" x14ac:dyDescent="0.2">
      <c r="B1226" s="265">
        <v>40655</v>
      </c>
      <c r="C1226" s="184">
        <v>3.3958339999999999E-3</v>
      </c>
      <c r="D1226" s="184">
        <v>3.3958339999999999E-3</v>
      </c>
      <c r="E1226" s="188">
        <f t="shared" si="18"/>
        <v>-5.6852058927642668</v>
      </c>
      <c r="F1226" s="361"/>
      <c r="G1226" s="210"/>
    </row>
    <row r="1227" spans="2:7" x14ac:dyDescent="0.2">
      <c r="B1227" s="265">
        <v>40656</v>
      </c>
      <c r="C1227" s="184">
        <v>0.129563912</v>
      </c>
      <c r="D1227" s="184">
        <v>0.129563912</v>
      </c>
      <c r="E1227" s="188">
        <f t="shared" si="18"/>
        <v>-2.0435809906303768</v>
      </c>
      <c r="F1227" s="361"/>
      <c r="G1227" s="210"/>
    </row>
    <row r="1228" spans="2:7" x14ac:dyDescent="0.2">
      <c r="B1228" s="265">
        <v>40657</v>
      </c>
      <c r="C1228" s="184">
        <v>1.2808272000000001E-2</v>
      </c>
      <c r="D1228" s="184">
        <v>1.2808272000000001E-2</v>
      </c>
      <c r="E1228" s="188">
        <f t="shared" si="18"/>
        <v>-4.3576640667861737</v>
      </c>
      <c r="F1228" s="361"/>
      <c r="G1228" s="210"/>
    </row>
    <row r="1229" spans="2:7" x14ac:dyDescent="0.2">
      <c r="B1229" s="265">
        <v>40658</v>
      </c>
      <c r="C1229" s="184">
        <v>7.3496270000000001E-3</v>
      </c>
      <c r="D1229" s="184">
        <v>7.3496270000000001E-3</v>
      </c>
      <c r="E1229" s="188">
        <f t="shared" si="18"/>
        <v>-4.9131057153444502</v>
      </c>
      <c r="F1229" s="361"/>
      <c r="G1229" s="210"/>
    </row>
    <row r="1230" spans="2:7" x14ac:dyDescent="0.2">
      <c r="B1230" s="265">
        <v>40659</v>
      </c>
      <c r="C1230" s="184">
        <v>4.3314026999999998E-2</v>
      </c>
      <c r="D1230" s="184">
        <v>4.3314026999999998E-2</v>
      </c>
      <c r="E1230" s="188">
        <f t="shared" si="18"/>
        <v>-3.139278747242217</v>
      </c>
      <c r="F1230" s="361"/>
      <c r="G1230" s="210"/>
    </row>
    <row r="1231" spans="2:7" x14ac:dyDescent="0.2">
      <c r="B1231" s="265">
        <v>40660</v>
      </c>
      <c r="C1231" s="184">
        <v>3.6952809999999999E-3</v>
      </c>
      <c r="D1231" s="184">
        <v>3.6952809999999999E-3</v>
      </c>
      <c r="E1231" s="188">
        <f t="shared" si="18"/>
        <v>-5.6006986787590503</v>
      </c>
      <c r="F1231" s="361"/>
      <c r="G1231" s="210"/>
    </row>
    <row r="1232" spans="2:7" x14ac:dyDescent="0.2">
      <c r="B1232" s="265">
        <v>40661</v>
      </c>
      <c r="C1232" s="184">
        <v>0.108112612</v>
      </c>
      <c r="D1232" s="184">
        <v>0.108112612</v>
      </c>
      <c r="E1232" s="188">
        <f t="shared" si="18"/>
        <v>-2.2245818913921291</v>
      </c>
      <c r="F1232" s="361"/>
      <c r="G1232" s="210"/>
    </row>
    <row r="1233" spans="2:7" x14ac:dyDescent="0.2">
      <c r="B1233" s="265">
        <v>40662</v>
      </c>
      <c r="C1233" s="184">
        <v>1.429083E-3</v>
      </c>
      <c r="D1233" s="184">
        <v>1.429083E-3</v>
      </c>
      <c r="E1233" s="188">
        <f t="shared" si="18"/>
        <v>-6.5507222991459066</v>
      </c>
      <c r="F1233" s="361"/>
      <c r="G1233" s="210"/>
    </row>
    <row r="1234" spans="2:7" x14ac:dyDescent="0.2">
      <c r="B1234" s="265">
        <v>40663</v>
      </c>
      <c r="C1234" s="184">
        <v>0.26011975300000001</v>
      </c>
      <c r="D1234" s="184">
        <v>0.26011975300000001</v>
      </c>
      <c r="E1234" s="188">
        <f t="shared" si="18"/>
        <v>-1.3466131655433775</v>
      </c>
      <c r="F1234" s="361"/>
      <c r="G1234" s="210"/>
    </row>
    <row r="1235" spans="2:7" x14ac:dyDescent="0.2">
      <c r="B1235" s="265">
        <v>40664</v>
      </c>
      <c r="C1235" s="184">
        <v>0.24419122500000001</v>
      </c>
      <c r="D1235" s="184">
        <v>0.24419122500000001</v>
      </c>
      <c r="E1235" s="188">
        <f t="shared" si="18"/>
        <v>-1.4098036516120958</v>
      </c>
      <c r="F1235" s="361"/>
      <c r="G1235" s="210"/>
    </row>
    <row r="1236" spans="2:7" x14ac:dyDescent="0.2">
      <c r="B1236" s="265">
        <v>40665</v>
      </c>
      <c r="C1236" s="184">
        <v>0.13658843800000001</v>
      </c>
      <c r="D1236" s="184">
        <v>0.13658843800000001</v>
      </c>
      <c r="E1236" s="188">
        <f t="shared" ref="E1236:E1299" si="19">IF(C1236=0,"",LN(C1236))</f>
        <v>-1.9907829767161567</v>
      </c>
      <c r="F1236" s="361"/>
      <c r="G1236" s="210"/>
    </row>
    <row r="1237" spans="2:7" x14ac:dyDescent="0.2">
      <c r="B1237" s="265">
        <v>40666</v>
      </c>
      <c r="C1237" s="184">
        <v>4.1871310000000002E-3</v>
      </c>
      <c r="D1237" s="184">
        <v>4.1871310000000002E-3</v>
      </c>
      <c r="E1237" s="188">
        <f t="shared" si="19"/>
        <v>-5.47573950511668</v>
      </c>
      <c r="F1237" s="361"/>
      <c r="G1237" s="210"/>
    </row>
    <row r="1238" spans="2:7" x14ac:dyDescent="0.2">
      <c r="B1238" s="265">
        <v>40667</v>
      </c>
      <c r="C1238" s="184">
        <v>4.9947696E-2</v>
      </c>
      <c r="D1238" s="184">
        <v>4.9947696E-2</v>
      </c>
      <c r="E1238" s="188">
        <f t="shared" si="19"/>
        <v>-2.9967789010775432</v>
      </c>
      <c r="F1238" s="361"/>
      <c r="G1238" s="210"/>
    </row>
    <row r="1239" spans="2:7" x14ac:dyDescent="0.2">
      <c r="B1239" s="265">
        <v>40668</v>
      </c>
      <c r="C1239" s="184">
        <v>2.3739832999999998E-2</v>
      </c>
      <c r="D1239" s="184">
        <v>2.3739832999999998E-2</v>
      </c>
      <c r="E1239" s="188">
        <f t="shared" si="19"/>
        <v>-3.7406009243662171</v>
      </c>
      <c r="F1239" s="361"/>
      <c r="G1239" s="210"/>
    </row>
    <row r="1240" spans="2:7" x14ac:dyDescent="0.2">
      <c r="B1240" s="265">
        <v>40669</v>
      </c>
      <c r="C1240" s="184">
        <v>0.102099332</v>
      </c>
      <c r="D1240" s="184">
        <v>0.102099332</v>
      </c>
      <c r="E1240" s="188">
        <f t="shared" si="19"/>
        <v>-2.281809096438209</v>
      </c>
      <c r="F1240" s="361"/>
      <c r="G1240" s="210"/>
    </row>
    <row r="1241" spans="2:7" x14ac:dyDescent="0.2">
      <c r="B1241" s="265">
        <v>40670</v>
      </c>
      <c r="C1241" s="184">
        <v>0.22741307099999999</v>
      </c>
      <c r="D1241" s="184">
        <v>0.22741307099999999</v>
      </c>
      <c r="E1241" s="188">
        <f t="shared" si="19"/>
        <v>-1.4809872191065436</v>
      </c>
      <c r="F1241" s="361"/>
      <c r="G1241" s="210"/>
    </row>
    <row r="1242" spans="2:7" x14ac:dyDescent="0.2">
      <c r="B1242" s="265">
        <v>40671</v>
      </c>
      <c r="C1242" s="184">
        <v>2.4205659999999999E-3</v>
      </c>
      <c r="D1242" s="184">
        <v>2.4205659999999999E-3</v>
      </c>
      <c r="E1242" s="188">
        <f t="shared" si="19"/>
        <v>-6.0237538818626897</v>
      </c>
      <c r="F1242" s="361"/>
      <c r="G1242" s="210"/>
    </row>
    <row r="1243" spans="2:7" x14ac:dyDescent="0.2">
      <c r="B1243" s="265">
        <v>40672</v>
      </c>
      <c r="C1243" s="184">
        <v>7.3333820000000003E-3</v>
      </c>
      <c r="D1243" s="184">
        <v>7.3333820000000003E-3</v>
      </c>
      <c r="E1243" s="188">
        <f t="shared" si="19"/>
        <v>-4.915318477950315</v>
      </c>
      <c r="F1243" s="361"/>
      <c r="G1243" s="210"/>
    </row>
    <row r="1244" spans="2:7" x14ac:dyDescent="0.2">
      <c r="B1244" s="265">
        <v>40673</v>
      </c>
      <c r="C1244" s="184">
        <v>4.5809972999999997E-2</v>
      </c>
      <c r="D1244" s="184">
        <v>4.5809972999999997E-2</v>
      </c>
      <c r="E1244" s="188">
        <f t="shared" si="19"/>
        <v>-3.0832534604746229</v>
      </c>
      <c r="F1244" s="361"/>
      <c r="G1244" s="210"/>
    </row>
    <row r="1245" spans="2:7" x14ac:dyDescent="0.2">
      <c r="B1245" s="265">
        <v>40674</v>
      </c>
      <c r="C1245" s="184">
        <v>0.40693652699999999</v>
      </c>
      <c r="D1245" s="184">
        <v>0.40693652699999999</v>
      </c>
      <c r="E1245" s="188">
        <f t="shared" si="19"/>
        <v>-0.89909805901847839</v>
      </c>
      <c r="F1245" s="361"/>
      <c r="G1245" s="210"/>
    </row>
    <row r="1246" spans="2:7" x14ac:dyDescent="0.2">
      <c r="B1246" s="265">
        <v>40675</v>
      </c>
      <c r="C1246" s="184">
        <v>0.59570692700000005</v>
      </c>
      <c r="D1246" s="184">
        <v>0.59570692700000005</v>
      </c>
      <c r="E1246" s="188">
        <f t="shared" si="19"/>
        <v>-0.51800646607869283</v>
      </c>
      <c r="F1246" s="361"/>
      <c r="G1246" s="210"/>
    </row>
    <row r="1247" spans="2:7" x14ac:dyDescent="0.2">
      <c r="B1247" s="265">
        <v>40676</v>
      </c>
      <c r="C1247" s="184">
        <v>0.814230381</v>
      </c>
      <c r="D1247" s="184">
        <v>0.814230381</v>
      </c>
      <c r="E1247" s="188">
        <f t="shared" si="19"/>
        <v>-0.20551192968162402</v>
      </c>
      <c r="F1247" s="361"/>
      <c r="G1247" s="210"/>
    </row>
    <row r="1248" spans="2:7" x14ac:dyDescent="0.2">
      <c r="B1248" s="265">
        <v>40677</v>
      </c>
      <c r="C1248" s="184">
        <v>0.103311185</v>
      </c>
      <c r="D1248" s="184">
        <v>0.103311185</v>
      </c>
      <c r="E1248" s="188">
        <f t="shared" si="19"/>
        <v>-2.2700096318545562</v>
      </c>
      <c r="F1248" s="361"/>
      <c r="G1248" s="210"/>
    </row>
    <row r="1249" spans="2:7" x14ac:dyDescent="0.2">
      <c r="B1249" s="265">
        <v>40678</v>
      </c>
      <c r="C1249" s="184">
        <v>2.9269330000000001E-3</v>
      </c>
      <c r="D1249" s="184">
        <v>2.9269330000000001E-3</v>
      </c>
      <c r="E1249" s="188">
        <f t="shared" si="19"/>
        <v>-5.8338001618657733</v>
      </c>
      <c r="F1249" s="361"/>
      <c r="G1249" s="210"/>
    </row>
    <row r="1250" spans="2:7" x14ac:dyDescent="0.2">
      <c r="B1250" s="265">
        <v>40679</v>
      </c>
      <c r="C1250" s="184">
        <v>0.25159469800000001</v>
      </c>
      <c r="D1250" s="184">
        <v>0.25159469800000001</v>
      </c>
      <c r="E1250" s="188">
        <f t="shared" si="19"/>
        <v>-1.3799358275098486</v>
      </c>
      <c r="F1250" s="361"/>
      <c r="G1250" s="210"/>
    </row>
    <row r="1251" spans="2:7" x14ac:dyDescent="0.2">
      <c r="B1251" s="265">
        <v>40680</v>
      </c>
      <c r="C1251" s="184">
        <v>1.3759152E-2</v>
      </c>
      <c r="D1251" s="184">
        <v>1.3759152E-2</v>
      </c>
      <c r="E1251" s="188">
        <f t="shared" si="19"/>
        <v>-4.2860510762829938</v>
      </c>
      <c r="F1251" s="361"/>
      <c r="G1251" s="210"/>
    </row>
    <row r="1252" spans="2:7" x14ac:dyDescent="0.2">
      <c r="B1252" s="265">
        <v>40681</v>
      </c>
      <c r="C1252" s="184">
        <v>0.25827570399999999</v>
      </c>
      <c r="D1252" s="184">
        <v>0.25827570399999999</v>
      </c>
      <c r="E1252" s="188">
        <f t="shared" si="19"/>
        <v>-1.3537276444735546</v>
      </c>
      <c r="F1252" s="361"/>
      <c r="G1252" s="210"/>
    </row>
    <row r="1253" spans="2:7" x14ac:dyDescent="0.2">
      <c r="B1253" s="265">
        <v>40682</v>
      </c>
      <c r="C1253" s="184">
        <v>6.2909769999999997E-3</v>
      </c>
      <c r="D1253" s="184">
        <v>6.2909769999999997E-3</v>
      </c>
      <c r="E1253" s="188">
        <f t="shared" si="19"/>
        <v>-5.0686388944174592</v>
      </c>
      <c r="F1253" s="361"/>
      <c r="G1253" s="210"/>
    </row>
    <row r="1254" spans="2:7" x14ac:dyDescent="0.2">
      <c r="B1254" s="265">
        <v>40683</v>
      </c>
      <c r="C1254" s="184">
        <v>7.8785859999999999E-3</v>
      </c>
      <c r="D1254" s="184">
        <v>7.8785859999999999E-3</v>
      </c>
      <c r="E1254" s="188">
        <f t="shared" si="19"/>
        <v>-4.8436068328382893</v>
      </c>
      <c r="F1254" s="361"/>
      <c r="G1254" s="210"/>
    </row>
    <row r="1255" spans="2:7" x14ac:dyDescent="0.2">
      <c r="B1255" s="265">
        <v>40684</v>
      </c>
      <c r="C1255" s="184">
        <v>7.6560377999999998E-2</v>
      </c>
      <c r="D1255" s="184">
        <v>7.6560377999999998E-2</v>
      </c>
      <c r="E1255" s="188">
        <f t="shared" si="19"/>
        <v>-2.5696755945455516</v>
      </c>
      <c r="F1255" s="361"/>
      <c r="G1255" s="210"/>
    </row>
    <row r="1256" spans="2:7" x14ac:dyDescent="0.2">
      <c r="B1256" s="265">
        <v>40685</v>
      </c>
      <c r="C1256" s="184">
        <v>0.12700814599999999</v>
      </c>
      <c r="D1256" s="184">
        <v>0.12700814599999999</v>
      </c>
      <c r="E1256" s="188">
        <f t="shared" si="19"/>
        <v>-2.0635040528482556</v>
      </c>
      <c r="F1256" s="361"/>
      <c r="G1256" s="210"/>
    </row>
    <row r="1257" spans="2:7" x14ac:dyDescent="0.2">
      <c r="B1257" s="265">
        <v>40686</v>
      </c>
      <c r="C1257" s="184">
        <v>3.2435570000000002E-3</v>
      </c>
      <c r="D1257" s="184">
        <v>3.2435570000000002E-3</v>
      </c>
      <c r="E1257" s="188">
        <f t="shared" si="19"/>
        <v>-5.7310847118568224</v>
      </c>
      <c r="F1257" s="361"/>
      <c r="G1257" s="210"/>
    </row>
    <row r="1258" spans="2:7" x14ac:dyDescent="0.2">
      <c r="B1258" s="265">
        <v>40687</v>
      </c>
      <c r="C1258" s="184">
        <v>7.7484210000000001E-3</v>
      </c>
      <c r="D1258" s="184">
        <v>7.7484210000000001E-3</v>
      </c>
      <c r="E1258" s="188">
        <f t="shared" si="19"/>
        <v>-4.8602661983105726</v>
      </c>
      <c r="F1258" s="361"/>
      <c r="G1258" s="210"/>
    </row>
    <row r="1259" spans="2:7" x14ac:dyDescent="0.2">
      <c r="B1259" s="265">
        <v>40688</v>
      </c>
      <c r="C1259" s="184">
        <v>1.5525921E-2</v>
      </c>
      <c r="D1259" s="184">
        <v>1.5525921E-2</v>
      </c>
      <c r="E1259" s="188">
        <f t="shared" si="19"/>
        <v>-4.165244329250676</v>
      </c>
      <c r="F1259" s="361"/>
      <c r="G1259" s="210"/>
    </row>
    <row r="1260" spans="2:7" x14ac:dyDescent="0.2">
      <c r="B1260" s="265">
        <v>40689</v>
      </c>
      <c r="C1260" s="184">
        <v>1.6637157E-2</v>
      </c>
      <c r="D1260" s="184">
        <v>1.6637157E-2</v>
      </c>
      <c r="E1260" s="188">
        <f t="shared" si="19"/>
        <v>-4.0961167115515584</v>
      </c>
      <c r="F1260" s="361"/>
      <c r="G1260" s="210"/>
    </row>
    <row r="1261" spans="2:7" x14ac:dyDescent="0.2">
      <c r="B1261" s="265">
        <v>40690</v>
      </c>
      <c r="C1261" s="184">
        <v>3.4073495000000002E-2</v>
      </c>
      <c r="D1261" s="184">
        <v>3.4073495000000002E-2</v>
      </c>
      <c r="E1261" s="188">
        <f t="shared" si="19"/>
        <v>-3.3792354696530067</v>
      </c>
      <c r="F1261" s="361"/>
      <c r="G1261" s="210"/>
    </row>
    <row r="1262" spans="2:7" x14ac:dyDescent="0.2">
      <c r="B1262" s="265">
        <v>40691</v>
      </c>
      <c r="C1262" s="184">
        <v>0.20648693400000001</v>
      </c>
      <c r="D1262" s="184">
        <v>0.20648693400000001</v>
      </c>
      <c r="E1262" s="188">
        <f t="shared" si="19"/>
        <v>-1.577518142190657</v>
      </c>
      <c r="F1262" s="361"/>
      <c r="G1262" s="210"/>
    </row>
    <row r="1263" spans="2:7" x14ac:dyDescent="0.2">
      <c r="B1263" s="265">
        <v>40692</v>
      </c>
      <c r="C1263" s="184">
        <v>3.1399219999999999E-3</v>
      </c>
      <c r="D1263" s="184">
        <v>3.1399219999999999E-3</v>
      </c>
      <c r="E1263" s="188">
        <f t="shared" si="19"/>
        <v>-5.7635573201348436</v>
      </c>
      <c r="F1263" s="361"/>
      <c r="G1263" s="210"/>
    </row>
    <row r="1264" spans="2:7" x14ac:dyDescent="0.2">
      <c r="B1264" s="265">
        <v>40693</v>
      </c>
      <c r="C1264" s="184">
        <v>3.2706343999999998E-2</v>
      </c>
      <c r="D1264" s="184">
        <v>3.2706343999999998E-2</v>
      </c>
      <c r="E1264" s="188">
        <f t="shared" si="19"/>
        <v>-3.4201862137794743</v>
      </c>
      <c r="F1264" s="361"/>
      <c r="G1264" s="210"/>
    </row>
    <row r="1265" spans="2:7" x14ac:dyDescent="0.2">
      <c r="B1265" s="265">
        <v>40694</v>
      </c>
      <c r="C1265" s="184">
        <v>5.2690339000000003E-2</v>
      </c>
      <c r="D1265" s="184">
        <v>5.2690339000000003E-2</v>
      </c>
      <c r="E1265" s="188">
        <f t="shared" si="19"/>
        <v>-2.9433231609232227</v>
      </c>
      <c r="F1265" s="361"/>
      <c r="G1265" s="210"/>
    </row>
    <row r="1266" spans="2:7" x14ac:dyDescent="0.2">
      <c r="B1266" s="265">
        <v>40695</v>
      </c>
      <c r="C1266" s="184">
        <v>7.2256550000000003E-2</v>
      </c>
      <c r="D1266" s="184">
        <v>7.2256550000000003E-2</v>
      </c>
      <c r="E1266" s="188">
        <f t="shared" si="19"/>
        <v>-2.6275322986592866</v>
      </c>
      <c r="F1266" s="361"/>
      <c r="G1266" s="210"/>
    </row>
    <row r="1267" spans="2:7" x14ac:dyDescent="0.2">
      <c r="B1267" s="265">
        <v>40696</v>
      </c>
      <c r="C1267" s="184">
        <v>2.7783345000000001E-2</v>
      </c>
      <c r="D1267" s="184">
        <v>2.7783345000000001E-2</v>
      </c>
      <c r="E1267" s="188">
        <f t="shared" si="19"/>
        <v>-3.5833185385375153</v>
      </c>
      <c r="F1267" s="361"/>
      <c r="G1267" s="210"/>
    </row>
    <row r="1268" spans="2:7" x14ac:dyDescent="0.2">
      <c r="B1268" s="265">
        <v>40697</v>
      </c>
      <c r="C1268" s="184">
        <v>3.1112664000000002E-2</v>
      </c>
      <c r="D1268" s="184">
        <v>3.1112664000000002E-2</v>
      </c>
      <c r="E1268" s="188">
        <f t="shared" si="19"/>
        <v>-3.4701403401090691</v>
      </c>
      <c r="F1268" s="361"/>
      <c r="G1268" s="210"/>
    </row>
    <row r="1269" spans="2:7" x14ac:dyDescent="0.2">
      <c r="B1269" s="265">
        <v>40698</v>
      </c>
      <c r="C1269" s="184">
        <v>0.97869295199999995</v>
      </c>
      <c r="D1269" s="184">
        <v>0.97869295199999995</v>
      </c>
      <c r="E1269" s="188">
        <f t="shared" si="19"/>
        <v>-2.1537319965891859E-2</v>
      </c>
      <c r="F1269" s="361"/>
      <c r="G1269" s="210"/>
    </row>
    <row r="1270" spans="2:7" x14ac:dyDescent="0.2">
      <c r="B1270" s="265">
        <v>40699</v>
      </c>
      <c r="C1270" s="184">
        <v>8.9036911999999996E-2</v>
      </c>
      <c r="D1270" s="184">
        <v>8.9036911999999996E-2</v>
      </c>
      <c r="E1270" s="188">
        <f t="shared" si="19"/>
        <v>-2.4187042536584773</v>
      </c>
      <c r="F1270" s="361"/>
      <c r="G1270" s="210"/>
    </row>
    <row r="1271" spans="2:7" x14ac:dyDescent="0.2">
      <c r="B1271" s="265">
        <v>40700</v>
      </c>
      <c r="C1271" s="184">
        <v>6.0381362000000001E-2</v>
      </c>
      <c r="D1271" s="184">
        <v>6.0381362000000001E-2</v>
      </c>
      <c r="E1271" s="188">
        <f t="shared" si="19"/>
        <v>-2.8070747978197277</v>
      </c>
      <c r="F1271" s="361"/>
      <c r="G1271" s="210"/>
    </row>
    <row r="1272" spans="2:7" x14ac:dyDescent="0.2">
      <c r="B1272" s="265">
        <v>40701</v>
      </c>
      <c r="C1272" s="184">
        <v>0.63739478900000002</v>
      </c>
      <c r="D1272" s="184">
        <v>0.63739478900000002</v>
      </c>
      <c r="E1272" s="188">
        <f t="shared" si="19"/>
        <v>-0.45036605243238254</v>
      </c>
      <c r="F1272" s="361"/>
      <c r="G1272" s="210"/>
    </row>
    <row r="1273" spans="2:7" x14ac:dyDescent="0.2">
      <c r="B1273" s="265">
        <v>40702</v>
      </c>
      <c r="C1273" s="184">
        <v>0.13942759399999999</v>
      </c>
      <c r="D1273" s="184">
        <v>0.13942759399999999</v>
      </c>
      <c r="E1273" s="188">
        <f t="shared" si="19"/>
        <v>-1.9702098518948314</v>
      </c>
      <c r="F1273" s="361"/>
      <c r="G1273" s="210"/>
    </row>
    <row r="1274" spans="2:7" x14ac:dyDescent="0.2">
      <c r="B1274" s="265">
        <v>40703</v>
      </c>
      <c r="C1274" s="184">
        <v>9.6554680000000004E-3</v>
      </c>
      <c r="D1274" s="184">
        <v>9.6554680000000004E-3</v>
      </c>
      <c r="E1274" s="188">
        <f t="shared" si="19"/>
        <v>-4.640230891982255</v>
      </c>
      <c r="F1274" s="361"/>
      <c r="G1274" s="210"/>
    </row>
    <row r="1275" spans="2:7" x14ac:dyDescent="0.2">
      <c r="B1275" s="265">
        <v>40704</v>
      </c>
      <c r="C1275" s="184">
        <v>2.1868500000000002E-3</v>
      </c>
      <c r="D1275" s="184">
        <v>2.1868500000000002E-3</v>
      </c>
      <c r="E1275" s="188">
        <f t="shared" si="19"/>
        <v>-6.1252931267453334</v>
      </c>
      <c r="F1275" s="361"/>
      <c r="G1275" s="210"/>
    </row>
    <row r="1276" spans="2:7" x14ac:dyDescent="0.2">
      <c r="B1276" s="265">
        <v>40705</v>
      </c>
      <c r="C1276" s="184">
        <v>3.8760119999999999E-3</v>
      </c>
      <c r="D1276" s="184">
        <v>3.8760119999999999E-3</v>
      </c>
      <c r="E1276" s="188">
        <f t="shared" si="19"/>
        <v>-5.5529484889831773</v>
      </c>
      <c r="F1276" s="361"/>
      <c r="G1276" s="210"/>
    </row>
    <row r="1277" spans="2:7" x14ac:dyDescent="0.2">
      <c r="B1277" s="265">
        <v>40706</v>
      </c>
      <c r="C1277" s="184">
        <v>9.0154169999999995E-3</v>
      </c>
      <c r="D1277" s="184">
        <v>9.0154169999999995E-3</v>
      </c>
      <c r="E1277" s="188">
        <f t="shared" si="19"/>
        <v>-4.708819167157043</v>
      </c>
      <c r="F1277" s="361"/>
      <c r="G1277" s="210"/>
    </row>
    <row r="1278" spans="2:7" x14ac:dyDescent="0.2">
      <c r="B1278" s="265">
        <v>40707</v>
      </c>
      <c r="C1278" s="184">
        <v>2.0586630000000001E-3</v>
      </c>
      <c r="D1278" s="184">
        <v>2.0586630000000001E-3</v>
      </c>
      <c r="E1278" s="188">
        <f t="shared" si="19"/>
        <v>-6.1856985360174406</v>
      </c>
      <c r="F1278" s="361"/>
      <c r="G1278" s="210"/>
    </row>
    <row r="1279" spans="2:7" x14ac:dyDescent="0.2">
      <c r="B1279" s="265">
        <v>40708</v>
      </c>
      <c r="C1279" s="184">
        <v>1.7008740000000001E-2</v>
      </c>
      <c r="D1279" s="184">
        <v>1.7008740000000001E-2</v>
      </c>
      <c r="E1279" s="188">
        <f t="shared" si="19"/>
        <v>-4.0740279493920601</v>
      </c>
      <c r="F1279" s="361"/>
      <c r="G1279" s="210"/>
    </row>
    <row r="1280" spans="2:7" x14ac:dyDescent="0.2">
      <c r="B1280" s="265">
        <v>40709</v>
      </c>
      <c r="C1280" s="184">
        <v>1.5592445999999999E-2</v>
      </c>
      <c r="D1280" s="184">
        <v>1.5592445999999999E-2</v>
      </c>
      <c r="E1280" s="188">
        <f t="shared" si="19"/>
        <v>-4.1609687127734567</v>
      </c>
      <c r="F1280" s="361"/>
      <c r="G1280" s="210"/>
    </row>
    <row r="1281" spans="2:7" x14ac:dyDescent="0.2">
      <c r="B1281" s="265">
        <v>40710</v>
      </c>
      <c r="C1281" s="184">
        <v>9.3167349999999996E-3</v>
      </c>
      <c r="D1281" s="184">
        <v>9.3167349999999996E-3</v>
      </c>
      <c r="E1281" s="188">
        <f t="shared" si="19"/>
        <v>-4.6759430335500971</v>
      </c>
      <c r="F1281" s="361"/>
      <c r="G1281" s="210"/>
    </row>
    <row r="1282" spans="2:7" x14ac:dyDescent="0.2">
      <c r="B1282" s="265">
        <v>40711</v>
      </c>
      <c r="C1282" s="184">
        <v>0.21625297800000001</v>
      </c>
      <c r="D1282" s="184">
        <v>0.21625297800000001</v>
      </c>
      <c r="E1282" s="188">
        <f t="shared" si="19"/>
        <v>-1.5313063621667031</v>
      </c>
      <c r="F1282" s="361"/>
      <c r="G1282" s="210"/>
    </row>
    <row r="1283" spans="2:7" x14ac:dyDescent="0.2">
      <c r="B1283" s="265">
        <v>40712</v>
      </c>
      <c r="C1283" s="184">
        <v>2.5375012999999998E-2</v>
      </c>
      <c r="D1283" s="184">
        <v>2.5375012999999998E-2</v>
      </c>
      <c r="E1283" s="188">
        <f t="shared" si="19"/>
        <v>-3.6739903293050462</v>
      </c>
      <c r="F1283" s="361"/>
      <c r="G1283" s="210"/>
    </row>
    <row r="1284" spans="2:7" x14ac:dyDescent="0.2">
      <c r="B1284" s="265">
        <v>40713</v>
      </c>
      <c r="C1284" s="184">
        <v>0.13015781700000001</v>
      </c>
      <c r="D1284" s="184">
        <v>0.13015781700000001</v>
      </c>
      <c r="E1284" s="188">
        <f t="shared" si="19"/>
        <v>-2.0390075878776428</v>
      </c>
      <c r="F1284" s="361"/>
      <c r="G1284" s="210"/>
    </row>
    <row r="1285" spans="2:7" x14ac:dyDescent="0.2">
      <c r="B1285" s="265">
        <v>40714</v>
      </c>
      <c r="C1285" s="184">
        <v>2.2290422460000001</v>
      </c>
      <c r="D1285" s="184">
        <v>2.2290422460000001</v>
      </c>
      <c r="E1285" s="188">
        <f t="shared" si="19"/>
        <v>0.8015720071178023</v>
      </c>
      <c r="F1285" s="361"/>
      <c r="G1285" s="210"/>
    </row>
    <row r="1286" spans="2:7" x14ac:dyDescent="0.2">
      <c r="B1286" s="265">
        <v>40715</v>
      </c>
      <c r="C1286" s="184">
        <v>0.97542209199999996</v>
      </c>
      <c r="D1286" s="184">
        <v>0.97542209199999996</v>
      </c>
      <c r="E1286" s="188">
        <f t="shared" si="19"/>
        <v>-2.4884986793101974E-2</v>
      </c>
      <c r="F1286" s="361"/>
      <c r="G1286" s="210"/>
    </row>
    <row r="1287" spans="2:7" x14ac:dyDescent="0.2">
      <c r="B1287" s="265">
        <v>40716</v>
      </c>
      <c r="C1287" s="184">
        <v>2.1577802E-2</v>
      </c>
      <c r="D1287" s="184">
        <v>2.1577802E-2</v>
      </c>
      <c r="E1287" s="188">
        <f t="shared" si="19"/>
        <v>-3.8360901779076939</v>
      </c>
      <c r="F1287" s="361"/>
      <c r="G1287" s="210"/>
    </row>
    <row r="1288" spans="2:7" x14ac:dyDescent="0.2">
      <c r="B1288" s="265">
        <v>40717</v>
      </c>
      <c r="C1288" s="184">
        <v>2.19326E-2</v>
      </c>
      <c r="D1288" s="184">
        <v>2.19326E-2</v>
      </c>
      <c r="E1288" s="188">
        <f t="shared" si="19"/>
        <v>-3.8197811645283815</v>
      </c>
      <c r="F1288" s="361"/>
      <c r="G1288" s="210"/>
    </row>
    <row r="1289" spans="2:7" x14ac:dyDescent="0.2">
      <c r="B1289" s="265">
        <v>40718</v>
      </c>
      <c r="C1289" s="184">
        <v>3.1309739999999999E-3</v>
      </c>
      <c r="D1289" s="184">
        <v>3.1309739999999999E-3</v>
      </c>
      <c r="E1289" s="188">
        <f t="shared" si="19"/>
        <v>-5.7664111407285592</v>
      </c>
      <c r="F1289" s="361"/>
      <c r="G1289" s="210"/>
    </row>
    <row r="1290" spans="2:7" x14ac:dyDescent="0.2">
      <c r="B1290" s="265">
        <v>40719</v>
      </c>
      <c r="C1290" s="184">
        <v>0.107275974</v>
      </c>
      <c r="D1290" s="184">
        <v>0.107275974</v>
      </c>
      <c r="E1290" s="188">
        <f t="shared" si="19"/>
        <v>-2.2323505686771115</v>
      </c>
      <c r="F1290" s="361"/>
      <c r="G1290" s="210"/>
    </row>
    <row r="1291" spans="2:7" x14ac:dyDescent="0.2">
      <c r="B1291" s="265">
        <v>40720</v>
      </c>
      <c r="C1291" s="184">
        <v>0.23218439099999999</v>
      </c>
      <c r="D1291" s="184">
        <v>0.23218439099999999</v>
      </c>
      <c r="E1291" s="188">
        <f t="shared" si="19"/>
        <v>-1.460223434200083</v>
      </c>
      <c r="F1291" s="361"/>
      <c r="G1291" s="210"/>
    </row>
    <row r="1292" spans="2:7" x14ac:dyDescent="0.2">
      <c r="B1292" s="265">
        <v>40721</v>
      </c>
      <c r="C1292" s="184">
        <v>1.934585E-3</v>
      </c>
      <c r="D1292" s="184">
        <v>1.934585E-3</v>
      </c>
      <c r="E1292" s="188">
        <f t="shared" si="19"/>
        <v>-6.2478624457866703</v>
      </c>
      <c r="F1292" s="361"/>
      <c r="G1292" s="210"/>
    </row>
    <row r="1293" spans="2:7" x14ac:dyDescent="0.2">
      <c r="B1293" s="265">
        <v>40722</v>
      </c>
      <c r="C1293" s="184">
        <v>3.3233525E-2</v>
      </c>
      <c r="D1293" s="184">
        <v>3.3233525E-2</v>
      </c>
      <c r="E1293" s="188">
        <f t="shared" si="19"/>
        <v>-3.4041961233971794</v>
      </c>
      <c r="F1293" s="361"/>
      <c r="G1293" s="210"/>
    </row>
    <row r="1294" spans="2:7" x14ac:dyDescent="0.2">
      <c r="B1294" s="265">
        <v>40723</v>
      </c>
      <c r="C1294" s="184">
        <v>4.6380179999999998E-3</v>
      </c>
      <c r="D1294" s="184">
        <v>4.6380179999999998E-3</v>
      </c>
      <c r="E1294" s="188">
        <f t="shared" si="19"/>
        <v>-5.3734681591731457</v>
      </c>
      <c r="F1294" s="361"/>
      <c r="G1294" s="210"/>
    </row>
    <row r="1295" spans="2:7" x14ac:dyDescent="0.2">
      <c r="B1295" s="265">
        <v>40724</v>
      </c>
      <c r="C1295" s="184">
        <v>3.467282E-2</v>
      </c>
      <c r="D1295" s="184">
        <v>3.467282E-2</v>
      </c>
      <c r="E1295" s="188">
        <f t="shared" si="19"/>
        <v>-3.3617991842601351</v>
      </c>
      <c r="F1295" s="361"/>
      <c r="G1295" s="210"/>
    </row>
    <row r="1296" spans="2:7" x14ac:dyDescent="0.2">
      <c r="B1296" s="265">
        <v>40725</v>
      </c>
      <c r="C1296" s="184">
        <v>2.3175845E-2</v>
      </c>
      <c r="D1296" s="184">
        <v>2.3175845E-2</v>
      </c>
      <c r="E1296" s="188">
        <f t="shared" si="19"/>
        <v>-3.7646447064905071</v>
      </c>
      <c r="F1296" s="361"/>
      <c r="G1296" s="210"/>
    </row>
    <row r="1297" spans="2:7" x14ac:dyDescent="0.2">
      <c r="B1297" s="265">
        <v>40726</v>
      </c>
      <c r="C1297" s="184">
        <v>1.7636371000000001E-2</v>
      </c>
      <c r="D1297" s="184">
        <v>1.7636371000000001E-2</v>
      </c>
      <c r="E1297" s="188">
        <f t="shared" si="19"/>
        <v>-4.0377919751914932</v>
      </c>
      <c r="F1297" s="361"/>
      <c r="G1297" s="210"/>
    </row>
    <row r="1298" spans="2:7" x14ac:dyDescent="0.2">
      <c r="B1298" s="265">
        <v>40727</v>
      </c>
      <c r="C1298" s="184">
        <v>3.3413946999999999E-2</v>
      </c>
      <c r="D1298" s="184">
        <v>3.3413946999999999E-2</v>
      </c>
      <c r="E1298" s="188">
        <f t="shared" si="19"/>
        <v>-3.3987818913092975</v>
      </c>
      <c r="F1298" s="361"/>
      <c r="G1298" s="210"/>
    </row>
    <row r="1299" spans="2:7" x14ac:dyDescent="0.2">
      <c r="B1299" s="265">
        <v>40728</v>
      </c>
      <c r="C1299" s="184">
        <v>3.9832681000000002E-2</v>
      </c>
      <c r="D1299" s="184">
        <v>3.9832681000000002E-2</v>
      </c>
      <c r="E1299" s="188">
        <f t="shared" si="19"/>
        <v>-3.2230675729818166</v>
      </c>
      <c r="F1299" s="361"/>
      <c r="G1299" s="210"/>
    </row>
    <row r="1300" spans="2:7" x14ac:dyDescent="0.2">
      <c r="B1300" s="265">
        <v>40729</v>
      </c>
      <c r="C1300" s="184">
        <v>0.321663908</v>
      </c>
      <c r="D1300" s="184">
        <v>0.321663908</v>
      </c>
      <c r="E1300" s="188">
        <f t="shared" ref="E1300:E1363" si="20">IF(C1300=0,"",LN(C1300))</f>
        <v>-1.1342480425138395</v>
      </c>
      <c r="F1300" s="361"/>
      <c r="G1300" s="210"/>
    </row>
    <row r="1301" spans="2:7" x14ac:dyDescent="0.2">
      <c r="B1301" s="265">
        <v>40730</v>
      </c>
      <c r="C1301" s="184">
        <v>1.7774613000000002E-2</v>
      </c>
      <c r="D1301" s="184">
        <v>1.7774613000000002E-2</v>
      </c>
      <c r="E1301" s="188">
        <f t="shared" si="20"/>
        <v>-4.0299840756817478</v>
      </c>
      <c r="F1301" s="361"/>
      <c r="G1301" s="210"/>
    </row>
    <row r="1302" spans="2:7" x14ac:dyDescent="0.2">
      <c r="B1302" s="265">
        <v>40731</v>
      </c>
      <c r="C1302" s="184">
        <v>0.90133702199999999</v>
      </c>
      <c r="D1302" s="184">
        <v>0.90133702199999999</v>
      </c>
      <c r="E1302" s="188">
        <f t="shared" si="20"/>
        <v>-0.10387603804014482</v>
      </c>
      <c r="F1302" s="361"/>
      <c r="G1302" s="210"/>
    </row>
    <row r="1303" spans="2:7" x14ac:dyDescent="0.2">
      <c r="B1303" s="265">
        <v>40732</v>
      </c>
      <c r="C1303" s="184">
        <v>0.156882831</v>
      </c>
      <c r="D1303" s="184">
        <v>0.156882831</v>
      </c>
      <c r="E1303" s="188">
        <f t="shared" si="20"/>
        <v>-1.8522560516168871</v>
      </c>
      <c r="F1303" s="361"/>
      <c r="G1303" s="210"/>
    </row>
    <row r="1304" spans="2:7" x14ac:dyDescent="0.2">
      <c r="B1304" s="265">
        <v>40733</v>
      </c>
      <c r="C1304" s="184">
        <v>3.6270619999999999E-3</v>
      </c>
      <c r="D1304" s="184">
        <v>3.6270619999999999E-3</v>
      </c>
      <c r="E1304" s="188">
        <f t="shared" si="20"/>
        <v>-5.6193323248103786</v>
      </c>
      <c r="F1304" s="361"/>
      <c r="G1304" s="210"/>
    </row>
    <row r="1305" spans="2:7" x14ac:dyDescent="0.2">
      <c r="B1305" s="265">
        <v>40734</v>
      </c>
      <c r="C1305" s="184">
        <v>0.50657438399999999</v>
      </c>
      <c r="D1305" s="184">
        <v>0.50657438399999999</v>
      </c>
      <c r="E1305" s="188">
        <f t="shared" si="20"/>
        <v>-0.68008410724095891</v>
      </c>
      <c r="F1305" s="361"/>
      <c r="G1305" s="210"/>
    </row>
    <row r="1306" spans="2:7" x14ac:dyDescent="0.2">
      <c r="B1306" s="265">
        <v>40735</v>
      </c>
      <c r="C1306" s="184">
        <v>8.7317029000000004E-2</v>
      </c>
      <c r="D1306" s="184">
        <v>8.7317029000000004E-2</v>
      </c>
      <c r="E1306" s="188">
        <f t="shared" si="20"/>
        <v>-2.4382097721577485</v>
      </c>
      <c r="F1306" s="361"/>
      <c r="G1306" s="210"/>
    </row>
    <row r="1307" spans="2:7" x14ac:dyDescent="0.2">
      <c r="B1307" s="265">
        <v>40736</v>
      </c>
      <c r="C1307" s="184">
        <v>2.8073407000000002E-2</v>
      </c>
      <c r="D1307" s="184">
        <v>2.8073407000000002E-2</v>
      </c>
      <c r="E1307" s="188">
        <f t="shared" si="20"/>
        <v>-3.572932520840117</v>
      </c>
      <c r="F1307" s="361"/>
      <c r="G1307" s="210"/>
    </row>
    <row r="1308" spans="2:7" x14ac:dyDescent="0.2">
      <c r="B1308" s="265">
        <v>40737</v>
      </c>
      <c r="C1308" s="184">
        <v>0.35495665799999998</v>
      </c>
      <c r="D1308" s="184">
        <v>0.35495665799999998</v>
      </c>
      <c r="E1308" s="188">
        <f t="shared" si="20"/>
        <v>-1.0357595871011742</v>
      </c>
      <c r="F1308" s="361"/>
      <c r="G1308" s="210"/>
    </row>
    <row r="1309" spans="2:7" x14ac:dyDescent="0.2">
      <c r="B1309" s="265">
        <v>40738</v>
      </c>
      <c r="C1309" s="184">
        <v>0.223399914</v>
      </c>
      <c r="D1309" s="184">
        <v>0.223399914</v>
      </c>
      <c r="E1309" s="188">
        <f t="shared" si="20"/>
        <v>-1.4987917773068242</v>
      </c>
      <c r="F1309" s="361"/>
      <c r="G1309" s="210"/>
    </row>
    <row r="1310" spans="2:7" x14ac:dyDescent="0.2">
      <c r="B1310" s="265">
        <v>40739</v>
      </c>
      <c r="C1310" s="184">
        <v>1.0294075999999999E-2</v>
      </c>
      <c r="D1310" s="184">
        <v>1.0294075999999999E-2</v>
      </c>
      <c r="E1310" s="188">
        <f t="shared" si="20"/>
        <v>-4.5761866948373084</v>
      </c>
      <c r="F1310" s="361"/>
      <c r="G1310" s="210"/>
    </row>
    <row r="1311" spans="2:7" x14ac:dyDescent="0.2">
      <c r="B1311" s="265">
        <v>40740</v>
      </c>
      <c r="C1311" s="184">
        <v>4.9155615E-2</v>
      </c>
      <c r="D1311" s="184">
        <v>4.9155615E-2</v>
      </c>
      <c r="E1311" s="188">
        <f t="shared" si="20"/>
        <v>-3.0127641967981234</v>
      </c>
      <c r="F1311" s="361"/>
      <c r="G1311" s="210"/>
    </row>
    <row r="1312" spans="2:7" x14ac:dyDescent="0.2">
      <c r="B1312" s="265">
        <v>40741</v>
      </c>
      <c r="C1312" s="184">
        <v>5.2524700000000004E-3</v>
      </c>
      <c r="D1312" s="184">
        <v>5.2524700000000004E-3</v>
      </c>
      <c r="E1312" s="188">
        <f t="shared" si="20"/>
        <v>-5.2490568368273509</v>
      </c>
      <c r="F1312" s="361"/>
      <c r="G1312" s="210"/>
    </row>
    <row r="1313" spans="2:7" x14ac:dyDescent="0.2">
      <c r="B1313" s="265">
        <v>40742</v>
      </c>
      <c r="C1313" s="184">
        <v>4.2213505999999998E-2</v>
      </c>
      <c r="D1313" s="184">
        <v>4.2213505999999998E-2</v>
      </c>
      <c r="E1313" s="188">
        <f t="shared" si="20"/>
        <v>-3.1650150617510482</v>
      </c>
      <c r="F1313" s="361"/>
      <c r="G1313" s="210"/>
    </row>
    <row r="1314" spans="2:7" x14ac:dyDescent="0.2">
      <c r="B1314" s="265">
        <v>40743</v>
      </c>
      <c r="C1314" s="184">
        <v>7.1191705999999993E-2</v>
      </c>
      <c r="D1314" s="184">
        <v>7.1191705999999993E-2</v>
      </c>
      <c r="E1314" s="188">
        <f t="shared" si="20"/>
        <v>-2.6423789561135949</v>
      </c>
      <c r="F1314" s="361"/>
      <c r="G1314" s="210"/>
    </row>
    <row r="1315" spans="2:7" x14ac:dyDescent="0.2">
      <c r="B1315" s="265">
        <v>40744</v>
      </c>
      <c r="C1315" s="184">
        <v>1.1195406E-2</v>
      </c>
      <c r="D1315" s="184">
        <v>1.1195406E-2</v>
      </c>
      <c r="E1315" s="188">
        <f t="shared" si="20"/>
        <v>-4.492251763398758</v>
      </c>
      <c r="F1315" s="361"/>
      <c r="G1315" s="210"/>
    </row>
    <row r="1316" spans="2:7" x14ac:dyDescent="0.2">
      <c r="B1316" s="265">
        <v>40745</v>
      </c>
      <c r="C1316" s="184">
        <v>8.2548622000000002E-2</v>
      </c>
      <c r="D1316" s="184">
        <v>8.2548622000000002E-2</v>
      </c>
      <c r="E1316" s="188">
        <f t="shared" si="20"/>
        <v>-2.4943678016687141</v>
      </c>
      <c r="F1316" s="361"/>
      <c r="G1316" s="210"/>
    </row>
    <row r="1317" spans="2:7" x14ac:dyDescent="0.2">
      <c r="B1317" s="265">
        <v>40746</v>
      </c>
      <c r="C1317" s="184">
        <v>3.5041909999999998E-3</v>
      </c>
      <c r="D1317" s="184">
        <v>3.5041909999999998E-3</v>
      </c>
      <c r="E1317" s="188">
        <f t="shared" si="20"/>
        <v>-5.6537955982611408</v>
      </c>
      <c r="F1317" s="361"/>
      <c r="G1317" s="210"/>
    </row>
    <row r="1318" spans="2:7" x14ac:dyDescent="0.2">
      <c r="B1318" s="265">
        <v>40747</v>
      </c>
      <c r="C1318" s="184">
        <v>6.775044E-3</v>
      </c>
      <c r="D1318" s="184">
        <v>6.775044E-3</v>
      </c>
      <c r="E1318" s="188">
        <f t="shared" si="20"/>
        <v>-4.9945094177725169</v>
      </c>
      <c r="F1318" s="361"/>
      <c r="G1318" s="210"/>
    </row>
    <row r="1319" spans="2:7" x14ac:dyDescent="0.2">
      <c r="B1319" s="265">
        <v>40748</v>
      </c>
      <c r="C1319" s="184">
        <v>1.8065017999999999E-2</v>
      </c>
      <c r="D1319" s="184">
        <v>1.8065017999999999E-2</v>
      </c>
      <c r="E1319" s="188">
        <f t="shared" si="20"/>
        <v>-4.0137779179811481</v>
      </c>
      <c r="F1319" s="361"/>
      <c r="G1319" s="210"/>
    </row>
    <row r="1320" spans="2:7" x14ac:dyDescent="0.2">
      <c r="B1320" s="265">
        <v>40749</v>
      </c>
      <c r="C1320" s="184">
        <v>0.16360818999999999</v>
      </c>
      <c r="D1320" s="184">
        <v>0.16360818999999999</v>
      </c>
      <c r="E1320" s="188">
        <f t="shared" si="20"/>
        <v>-1.8102807949418123</v>
      </c>
      <c r="F1320" s="361"/>
      <c r="G1320" s="210"/>
    </row>
    <row r="1321" spans="2:7" x14ac:dyDescent="0.2">
      <c r="B1321" s="265">
        <v>40750</v>
      </c>
      <c r="C1321" s="184">
        <v>1.6738106999999999E-2</v>
      </c>
      <c r="D1321" s="184">
        <v>1.6738106999999999E-2</v>
      </c>
      <c r="E1321" s="188">
        <f t="shared" si="20"/>
        <v>-4.0900673027523844</v>
      </c>
      <c r="F1321" s="361"/>
      <c r="G1321" s="210"/>
    </row>
    <row r="1322" spans="2:7" x14ac:dyDescent="0.2">
      <c r="B1322" s="265">
        <v>40751</v>
      </c>
      <c r="C1322" s="184">
        <v>1.2323936000000001E-2</v>
      </c>
      <c r="D1322" s="184">
        <v>1.2323936000000001E-2</v>
      </c>
      <c r="E1322" s="188">
        <f t="shared" si="20"/>
        <v>-4.3962118913803172</v>
      </c>
      <c r="F1322" s="361"/>
      <c r="G1322" s="210"/>
    </row>
    <row r="1323" spans="2:7" x14ac:dyDescent="0.2">
      <c r="B1323" s="265">
        <v>40752</v>
      </c>
      <c r="C1323" s="184">
        <v>0.41535727900000002</v>
      </c>
      <c r="D1323" s="184">
        <v>0.41535727900000002</v>
      </c>
      <c r="E1323" s="188">
        <f t="shared" si="20"/>
        <v>-0.8786162158716837</v>
      </c>
      <c r="F1323" s="361"/>
      <c r="G1323" s="210"/>
    </row>
    <row r="1324" spans="2:7" x14ac:dyDescent="0.2">
      <c r="B1324" s="265">
        <v>40753</v>
      </c>
      <c r="C1324" s="184">
        <v>6.9633679000000004E-2</v>
      </c>
      <c r="D1324" s="184">
        <v>6.9633679000000004E-2</v>
      </c>
      <c r="E1324" s="188">
        <f t="shared" si="20"/>
        <v>-2.6645069350023931</v>
      </c>
      <c r="F1324" s="361"/>
      <c r="G1324" s="210"/>
    </row>
    <row r="1325" spans="2:7" x14ac:dyDescent="0.2">
      <c r="B1325" s="265">
        <v>40754</v>
      </c>
      <c r="C1325" s="184">
        <v>0.30925055099999998</v>
      </c>
      <c r="D1325" s="184">
        <v>0.30925055099999998</v>
      </c>
      <c r="E1325" s="188">
        <f t="shared" si="20"/>
        <v>-1.1736034859811353</v>
      </c>
      <c r="F1325" s="361"/>
      <c r="G1325" s="210"/>
    </row>
    <row r="1326" spans="2:7" x14ac:dyDescent="0.2">
      <c r="B1326" s="265">
        <v>40755</v>
      </c>
      <c r="C1326" s="184">
        <v>2.408182E-3</v>
      </c>
      <c r="D1326" s="184">
        <v>2.408182E-3</v>
      </c>
      <c r="E1326" s="188">
        <f t="shared" si="20"/>
        <v>-6.028883172996343</v>
      </c>
      <c r="F1326" s="361"/>
      <c r="G1326" s="210"/>
    </row>
    <row r="1327" spans="2:7" x14ac:dyDescent="0.2">
      <c r="B1327" s="265">
        <v>40756</v>
      </c>
      <c r="C1327" s="184">
        <v>2.1385299999999999E-2</v>
      </c>
      <c r="D1327" s="184">
        <v>2.1385299999999999E-2</v>
      </c>
      <c r="E1327" s="188">
        <f t="shared" si="20"/>
        <v>-3.8450515088769972</v>
      </c>
      <c r="F1327" s="361"/>
      <c r="G1327" s="210"/>
    </row>
    <row r="1328" spans="2:7" x14ac:dyDescent="0.2">
      <c r="B1328" s="265">
        <v>40757</v>
      </c>
      <c r="C1328" s="184">
        <v>3.1426403999999998E-2</v>
      </c>
      <c r="D1328" s="184">
        <v>3.1426403999999998E-2</v>
      </c>
      <c r="E1328" s="188">
        <f t="shared" si="20"/>
        <v>-3.4601068476995533</v>
      </c>
      <c r="F1328" s="361"/>
      <c r="G1328" s="210"/>
    </row>
    <row r="1329" spans="2:7" x14ac:dyDescent="0.2">
      <c r="B1329" s="265">
        <v>40758</v>
      </c>
      <c r="C1329" s="184">
        <v>0.12372111600000001</v>
      </c>
      <c r="D1329" s="184">
        <v>0.12372111600000001</v>
      </c>
      <c r="E1329" s="188">
        <f t="shared" si="20"/>
        <v>-2.0897253108373772</v>
      </c>
      <c r="F1329" s="361"/>
      <c r="G1329" s="210"/>
    </row>
    <row r="1330" spans="2:7" x14ac:dyDescent="0.2">
      <c r="B1330" s="265">
        <v>40759</v>
      </c>
      <c r="C1330" s="184">
        <v>0.89835880499999998</v>
      </c>
      <c r="D1330" s="184">
        <v>0.89835880499999998</v>
      </c>
      <c r="E1330" s="188">
        <f t="shared" si="20"/>
        <v>-0.10718573034920072</v>
      </c>
      <c r="F1330" s="361"/>
      <c r="G1330" s="210"/>
    </row>
    <row r="1331" spans="2:7" x14ac:dyDescent="0.2">
      <c r="B1331" s="265">
        <v>40760</v>
      </c>
      <c r="C1331" s="184">
        <v>2.1315430000000001E-3</v>
      </c>
      <c r="D1331" s="184">
        <v>2.1315430000000001E-3</v>
      </c>
      <c r="E1331" s="188">
        <f t="shared" si="20"/>
        <v>-6.1509091483758169</v>
      </c>
      <c r="F1331" s="361"/>
      <c r="G1331" s="210"/>
    </row>
    <row r="1332" spans="2:7" x14ac:dyDescent="0.2">
      <c r="B1332" s="265">
        <v>40761</v>
      </c>
      <c r="C1332" s="184">
        <v>8.0836614000000001E-2</v>
      </c>
      <c r="D1332" s="184">
        <v>8.0836614000000001E-2</v>
      </c>
      <c r="E1332" s="188">
        <f t="shared" si="20"/>
        <v>-2.5153252725292705</v>
      </c>
      <c r="F1332" s="361"/>
      <c r="G1332" s="210"/>
    </row>
    <row r="1333" spans="2:7" x14ac:dyDescent="0.2">
      <c r="B1333" s="265">
        <v>40762</v>
      </c>
      <c r="C1333" s="184">
        <v>0.226070302</v>
      </c>
      <c r="D1333" s="184">
        <v>0.226070302</v>
      </c>
      <c r="E1333" s="188">
        <f t="shared" si="20"/>
        <v>-1.48690925728588</v>
      </c>
      <c r="F1333" s="361"/>
      <c r="G1333" s="210"/>
    </row>
    <row r="1334" spans="2:7" x14ac:dyDescent="0.2">
      <c r="B1334" s="265">
        <v>40763</v>
      </c>
      <c r="C1334" s="184">
        <v>5.9145182999999997E-2</v>
      </c>
      <c r="D1334" s="184">
        <v>5.9145182999999997E-2</v>
      </c>
      <c r="E1334" s="188">
        <f t="shared" si="20"/>
        <v>-2.8277601288984298</v>
      </c>
      <c r="F1334" s="361"/>
      <c r="G1334" s="210"/>
    </row>
    <row r="1335" spans="2:7" x14ac:dyDescent="0.2">
      <c r="B1335" s="265">
        <v>40764</v>
      </c>
      <c r="C1335" s="184">
        <v>5.0271159000000003E-2</v>
      </c>
      <c r="D1335" s="184">
        <v>5.0271159000000003E-2</v>
      </c>
      <c r="E1335" s="188">
        <f t="shared" si="20"/>
        <v>-2.9903237460431287</v>
      </c>
      <c r="F1335" s="361"/>
      <c r="G1335" s="210"/>
    </row>
    <row r="1336" spans="2:7" x14ac:dyDescent="0.2">
      <c r="B1336" s="265">
        <v>40765</v>
      </c>
      <c r="C1336" s="184">
        <v>0.137499909</v>
      </c>
      <c r="D1336" s="184">
        <v>0.137499909</v>
      </c>
      <c r="E1336" s="188">
        <f t="shared" si="20"/>
        <v>-1.984132023693912</v>
      </c>
      <c r="F1336" s="361"/>
      <c r="G1336" s="210"/>
    </row>
    <row r="1337" spans="2:7" x14ac:dyDescent="0.2">
      <c r="B1337" s="265">
        <v>40766</v>
      </c>
      <c r="C1337" s="184">
        <v>2.07133E-2</v>
      </c>
      <c r="D1337" s="184">
        <v>2.07133E-2</v>
      </c>
      <c r="E1337" s="188">
        <f t="shared" si="20"/>
        <v>-3.876979272956032</v>
      </c>
      <c r="F1337" s="361"/>
      <c r="G1337" s="210"/>
    </row>
    <row r="1338" spans="2:7" x14ac:dyDescent="0.2">
      <c r="B1338" s="265">
        <v>40767</v>
      </c>
      <c r="C1338" s="184">
        <v>0.107702059</v>
      </c>
      <c r="D1338" s="184">
        <v>0.107702059</v>
      </c>
      <c r="E1338" s="188">
        <f t="shared" si="20"/>
        <v>-2.2283865770823907</v>
      </c>
      <c r="F1338" s="361"/>
      <c r="G1338" s="210"/>
    </row>
    <row r="1339" spans="2:7" x14ac:dyDescent="0.2">
      <c r="B1339" s="265">
        <v>40768</v>
      </c>
      <c r="C1339" s="184">
        <v>4.7732614E-2</v>
      </c>
      <c r="D1339" s="184">
        <v>4.7732614E-2</v>
      </c>
      <c r="E1339" s="188">
        <f t="shared" si="20"/>
        <v>-3.042140383069655</v>
      </c>
      <c r="F1339" s="361"/>
      <c r="G1339" s="210"/>
    </row>
    <row r="1340" spans="2:7" x14ac:dyDescent="0.2">
      <c r="B1340" s="265">
        <v>40769</v>
      </c>
      <c r="C1340" s="184">
        <v>0.11307868</v>
      </c>
      <c r="D1340" s="184">
        <v>0.11307868</v>
      </c>
      <c r="E1340" s="188">
        <f t="shared" si="20"/>
        <v>-2.1796714193766302</v>
      </c>
      <c r="F1340" s="361"/>
      <c r="G1340" s="210"/>
    </row>
    <row r="1341" spans="2:7" x14ac:dyDescent="0.2">
      <c r="B1341" s="265">
        <v>40770</v>
      </c>
      <c r="C1341" s="184">
        <v>8.861954E-3</v>
      </c>
      <c r="D1341" s="184">
        <v>8.861954E-3</v>
      </c>
      <c r="E1341" s="188">
        <f t="shared" si="20"/>
        <v>-4.7259879969201846</v>
      </c>
      <c r="F1341" s="361"/>
      <c r="G1341" s="210"/>
    </row>
    <row r="1342" spans="2:7" x14ac:dyDescent="0.2">
      <c r="B1342" s="265">
        <v>40771</v>
      </c>
      <c r="C1342" s="184">
        <v>3.2010872000000003E-2</v>
      </c>
      <c r="D1342" s="184">
        <v>3.2010872000000003E-2</v>
      </c>
      <c r="E1342" s="188">
        <f t="shared" si="20"/>
        <v>-3.4416796838843724</v>
      </c>
      <c r="F1342" s="361"/>
      <c r="G1342" s="210"/>
    </row>
    <row r="1343" spans="2:7" x14ac:dyDescent="0.2">
      <c r="B1343" s="265">
        <v>40772</v>
      </c>
      <c r="C1343" s="184">
        <v>2.6757657000000001E-2</v>
      </c>
      <c r="D1343" s="184">
        <v>2.6757657000000001E-2</v>
      </c>
      <c r="E1343" s="188">
        <f t="shared" si="20"/>
        <v>-3.6209346036091761</v>
      </c>
      <c r="F1343" s="361"/>
      <c r="G1343" s="210"/>
    </row>
    <row r="1344" spans="2:7" x14ac:dyDescent="0.2">
      <c r="B1344" s="265">
        <v>40773</v>
      </c>
      <c r="C1344" s="184">
        <v>1.7536050000000001E-3</v>
      </c>
      <c r="D1344" s="184">
        <v>1.7536050000000001E-3</v>
      </c>
      <c r="E1344" s="188">
        <f t="shared" si="20"/>
        <v>-6.3460816099372703</v>
      </c>
      <c r="F1344" s="361"/>
      <c r="G1344" s="210"/>
    </row>
    <row r="1345" spans="2:7" x14ac:dyDescent="0.2">
      <c r="B1345" s="265">
        <v>40774</v>
      </c>
      <c r="C1345" s="184">
        <v>0.21105745100000001</v>
      </c>
      <c r="D1345" s="184">
        <v>0.21105745100000001</v>
      </c>
      <c r="E1345" s="188">
        <f t="shared" si="20"/>
        <v>-1.5556249029465863</v>
      </c>
      <c r="F1345" s="361"/>
      <c r="G1345" s="210"/>
    </row>
    <row r="1346" spans="2:7" x14ac:dyDescent="0.2">
      <c r="B1346" s="265">
        <v>40775</v>
      </c>
      <c r="C1346" s="184">
        <v>7.3573436000000006E-2</v>
      </c>
      <c r="D1346" s="184">
        <v>7.3573436000000006E-2</v>
      </c>
      <c r="E1346" s="188">
        <f t="shared" si="20"/>
        <v>-2.6094712423090618</v>
      </c>
      <c r="F1346" s="361"/>
      <c r="G1346" s="210"/>
    </row>
    <row r="1347" spans="2:7" x14ac:dyDescent="0.2">
      <c r="B1347" s="265">
        <v>40776</v>
      </c>
      <c r="C1347" s="184">
        <v>7.6046400000000002E-3</v>
      </c>
      <c r="D1347" s="184">
        <v>7.6046400000000002E-3</v>
      </c>
      <c r="E1347" s="188">
        <f t="shared" si="20"/>
        <v>-4.8789966916694318</v>
      </c>
      <c r="F1347" s="361"/>
      <c r="G1347" s="210"/>
    </row>
    <row r="1348" spans="2:7" x14ac:dyDescent="0.2">
      <c r="B1348" s="265">
        <v>40777</v>
      </c>
      <c r="C1348" s="184">
        <v>7.7532052000000004E-2</v>
      </c>
      <c r="D1348" s="184">
        <v>7.7532052000000004E-2</v>
      </c>
      <c r="E1348" s="188">
        <f t="shared" si="20"/>
        <v>-2.5570638539275214</v>
      </c>
      <c r="F1348" s="361"/>
      <c r="G1348" s="210"/>
    </row>
    <row r="1349" spans="2:7" x14ac:dyDescent="0.2">
      <c r="B1349" s="265">
        <v>40778</v>
      </c>
      <c r="C1349" s="184">
        <v>0.20508612800000001</v>
      </c>
      <c r="D1349" s="184">
        <v>0.20508612800000001</v>
      </c>
      <c r="E1349" s="188">
        <f t="shared" si="20"/>
        <v>-1.5843252514910258</v>
      </c>
      <c r="F1349" s="361"/>
      <c r="G1349" s="210"/>
    </row>
    <row r="1350" spans="2:7" x14ac:dyDescent="0.2">
      <c r="B1350" s="265">
        <v>40779</v>
      </c>
      <c r="C1350" s="184">
        <v>6.8265620999999999E-2</v>
      </c>
      <c r="D1350" s="184">
        <v>6.8265620999999999E-2</v>
      </c>
      <c r="E1350" s="188">
        <f t="shared" si="20"/>
        <v>-2.684348991985019</v>
      </c>
      <c r="F1350" s="361"/>
      <c r="G1350" s="210"/>
    </row>
    <row r="1351" spans="2:7" x14ac:dyDescent="0.2">
      <c r="B1351" s="265">
        <v>40780</v>
      </c>
      <c r="C1351" s="184">
        <v>1.2766978E-2</v>
      </c>
      <c r="D1351" s="184">
        <v>1.2766978E-2</v>
      </c>
      <c r="E1351" s="188">
        <f t="shared" si="20"/>
        <v>-4.3608932853380136</v>
      </c>
      <c r="F1351" s="361"/>
      <c r="G1351" s="210"/>
    </row>
    <row r="1352" spans="2:7" x14ac:dyDescent="0.2">
      <c r="B1352" s="265">
        <v>40781</v>
      </c>
      <c r="C1352" s="184">
        <v>0.136276855</v>
      </c>
      <c r="D1352" s="184">
        <v>0.136276855</v>
      </c>
      <c r="E1352" s="188">
        <f t="shared" si="20"/>
        <v>-1.9930667639431863</v>
      </c>
      <c r="F1352" s="361"/>
      <c r="G1352" s="210"/>
    </row>
    <row r="1353" spans="2:7" x14ac:dyDescent="0.2">
      <c r="B1353" s="265">
        <v>40782</v>
      </c>
      <c r="C1353" s="184">
        <v>7.4080409999999999E-2</v>
      </c>
      <c r="D1353" s="184">
        <v>7.4080409999999999E-2</v>
      </c>
      <c r="E1353" s="188">
        <f t="shared" si="20"/>
        <v>-2.6026041541022935</v>
      </c>
      <c r="F1353" s="361"/>
      <c r="G1353" s="210"/>
    </row>
    <row r="1354" spans="2:7" x14ac:dyDescent="0.2">
      <c r="B1354" s="265">
        <v>40783</v>
      </c>
      <c r="C1354" s="184">
        <v>1.1422909999999999E-3</v>
      </c>
      <c r="D1354" s="184">
        <v>1.1422909999999999E-3</v>
      </c>
      <c r="E1354" s="188">
        <f t="shared" si="20"/>
        <v>-6.774719384096346</v>
      </c>
      <c r="F1354" s="361"/>
      <c r="G1354" s="210"/>
    </row>
    <row r="1355" spans="2:7" x14ac:dyDescent="0.2">
      <c r="B1355" s="265">
        <v>40784</v>
      </c>
      <c r="C1355" s="184">
        <v>1.521366E-2</v>
      </c>
      <c r="D1355" s="184">
        <v>1.521366E-2</v>
      </c>
      <c r="E1355" s="188">
        <f t="shared" si="20"/>
        <v>-4.1855615704942624</v>
      </c>
      <c r="F1355" s="361"/>
      <c r="G1355" s="210"/>
    </row>
    <row r="1356" spans="2:7" x14ac:dyDescent="0.2">
      <c r="B1356" s="265">
        <v>40785</v>
      </c>
      <c r="C1356" s="184">
        <v>1.915983E-3</v>
      </c>
      <c r="D1356" s="184">
        <v>1.915983E-3</v>
      </c>
      <c r="E1356" s="188">
        <f t="shared" si="20"/>
        <v>-6.2575244721241878</v>
      </c>
      <c r="F1356" s="361"/>
      <c r="G1356" s="210"/>
    </row>
    <row r="1357" spans="2:7" x14ac:dyDescent="0.2">
      <c r="B1357" s="265">
        <v>40786</v>
      </c>
      <c r="C1357" s="184">
        <v>7.2700968000000005E-2</v>
      </c>
      <c r="D1357" s="184">
        <v>7.2700968000000005E-2</v>
      </c>
      <c r="E1357" s="188">
        <f t="shared" si="20"/>
        <v>-2.6214005795381845</v>
      </c>
      <c r="F1357" s="361"/>
      <c r="G1357" s="210"/>
    </row>
    <row r="1358" spans="2:7" x14ac:dyDescent="0.2">
      <c r="B1358" s="265">
        <v>40787</v>
      </c>
      <c r="C1358" s="184">
        <v>9.7983840000000003E-3</v>
      </c>
      <c r="D1358" s="184">
        <v>9.7983840000000003E-3</v>
      </c>
      <c r="E1358" s="188">
        <f t="shared" si="20"/>
        <v>-4.625537804861958</v>
      </c>
      <c r="F1358" s="361"/>
      <c r="G1358" s="210"/>
    </row>
    <row r="1359" spans="2:7" x14ac:dyDescent="0.2">
      <c r="B1359" s="265">
        <v>40788</v>
      </c>
      <c r="C1359" s="184">
        <v>1.2168747000000001E-2</v>
      </c>
      <c r="D1359" s="184">
        <v>1.2168747000000001E-2</v>
      </c>
      <c r="E1359" s="188">
        <f t="shared" si="20"/>
        <v>-4.4088843353769223</v>
      </c>
      <c r="F1359" s="361"/>
      <c r="G1359" s="210"/>
    </row>
    <row r="1360" spans="2:7" x14ac:dyDescent="0.2">
      <c r="B1360" s="265">
        <v>40789</v>
      </c>
      <c r="C1360" s="184">
        <v>0.14951117</v>
      </c>
      <c r="D1360" s="184">
        <v>0.14951117</v>
      </c>
      <c r="E1360" s="188">
        <f t="shared" si="20"/>
        <v>-1.9003841732234128</v>
      </c>
      <c r="F1360" s="361"/>
      <c r="G1360" s="210"/>
    </row>
    <row r="1361" spans="2:7" x14ac:dyDescent="0.2">
      <c r="B1361" s="265">
        <v>40790</v>
      </c>
      <c r="C1361" s="184">
        <v>0.369397749</v>
      </c>
      <c r="D1361" s="184">
        <v>0.369397749</v>
      </c>
      <c r="E1361" s="188">
        <f t="shared" si="20"/>
        <v>-0.99588130490096727</v>
      </c>
      <c r="F1361" s="361"/>
      <c r="G1361" s="210"/>
    </row>
    <row r="1362" spans="2:7" x14ac:dyDescent="0.2">
      <c r="B1362" s="265">
        <v>40791</v>
      </c>
      <c r="C1362" s="184">
        <v>2.190893E-2</v>
      </c>
      <c r="D1362" s="184">
        <v>2.190893E-2</v>
      </c>
      <c r="E1362" s="188">
        <f t="shared" si="20"/>
        <v>-3.8208609627151633</v>
      </c>
      <c r="F1362" s="361"/>
      <c r="G1362" s="210"/>
    </row>
    <row r="1363" spans="2:7" x14ac:dyDescent="0.2">
      <c r="B1363" s="265">
        <v>40792</v>
      </c>
      <c r="C1363" s="184">
        <v>1.126690671</v>
      </c>
      <c r="D1363" s="184">
        <v>1.126690671</v>
      </c>
      <c r="E1363" s="188">
        <f t="shared" si="20"/>
        <v>0.11928472622115795</v>
      </c>
      <c r="F1363" s="361"/>
      <c r="G1363" s="210"/>
    </row>
    <row r="1364" spans="2:7" x14ac:dyDescent="0.2">
      <c r="B1364" s="265">
        <v>40793</v>
      </c>
      <c r="C1364" s="184">
        <v>1.841681E-3</v>
      </c>
      <c r="D1364" s="184">
        <v>1.841681E-3</v>
      </c>
      <c r="E1364" s="188">
        <f t="shared" ref="E1364:E1427" si="21">IF(C1364=0,"",LN(C1364))</f>
        <v>-6.2970765374712858</v>
      </c>
      <c r="F1364" s="361"/>
      <c r="G1364" s="210"/>
    </row>
    <row r="1365" spans="2:7" x14ac:dyDescent="0.2">
      <c r="B1365" s="265">
        <v>40794</v>
      </c>
      <c r="C1365" s="184">
        <v>1.2065439999999999E-3</v>
      </c>
      <c r="D1365" s="184">
        <v>1.2065439999999999E-3</v>
      </c>
      <c r="E1365" s="188">
        <f t="shared" si="21"/>
        <v>-6.7199952044386002</v>
      </c>
      <c r="F1365" s="361"/>
      <c r="G1365" s="210"/>
    </row>
    <row r="1366" spans="2:7" x14ac:dyDescent="0.2">
      <c r="B1366" s="265">
        <v>40795</v>
      </c>
      <c r="C1366" s="184">
        <v>2.3336857999999999E-2</v>
      </c>
      <c r="D1366" s="184">
        <v>2.3336857999999999E-2</v>
      </c>
      <c r="E1366" s="188">
        <f t="shared" si="21"/>
        <v>-3.7577212798660122</v>
      </c>
      <c r="F1366" s="361"/>
      <c r="G1366" s="210"/>
    </row>
    <row r="1367" spans="2:7" x14ac:dyDescent="0.2">
      <c r="B1367" s="265">
        <v>40796</v>
      </c>
      <c r="C1367" s="184">
        <v>2.0219035999999999E-2</v>
      </c>
      <c r="D1367" s="184">
        <v>2.0219035999999999E-2</v>
      </c>
      <c r="E1367" s="188">
        <f t="shared" si="21"/>
        <v>-3.9011307420950714</v>
      </c>
      <c r="F1367" s="361"/>
      <c r="G1367" s="210"/>
    </row>
    <row r="1368" spans="2:7" x14ac:dyDescent="0.2">
      <c r="B1368" s="265">
        <v>40797</v>
      </c>
      <c r="C1368" s="184">
        <v>0.12638301499999999</v>
      </c>
      <c r="D1368" s="184">
        <v>0.12638301499999999</v>
      </c>
      <c r="E1368" s="188">
        <f t="shared" si="21"/>
        <v>-2.0684381812985091</v>
      </c>
      <c r="F1368" s="361"/>
      <c r="G1368" s="210"/>
    </row>
    <row r="1369" spans="2:7" x14ac:dyDescent="0.2">
      <c r="B1369" s="265">
        <v>40798</v>
      </c>
      <c r="C1369" s="184">
        <v>1.4483070000000001E-2</v>
      </c>
      <c r="D1369" s="184">
        <v>1.4483070000000001E-2</v>
      </c>
      <c r="E1369" s="188">
        <f t="shared" si="21"/>
        <v>-4.2347748979223185</v>
      </c>
      <c r="F1369" s="361"/>
      <c r="G1369" s="210"/>
    </row>
    <row r="1370" spans="2:7" x14ac:dyDescent="0.2">
      <c r="B1370" s="265">
        <v>40799</v>
      </c>
      <c r="C1370" s="184">
        <v>7.9170879999999992E-3</v>
      </c>
      <c r="D1370" s="184">
        <v>7.9170879999999992E-3</v>
      </c>
      <c r="E1370" s="188">
        <f t="shared" si="21"/>
        <v>-4.8387318175331551</v>
      </c>
      <c r="F1370" s="361"/>
      <c r="G1370" s="210"/>
    </row>
    <row r="1371" spans="2:7" x14ac:dyDescent="0.2">
      <c r="B1371" s="265">
        <v>40800</v>
      </c>
      <c r="C1371" s="184">
        <v>4.2252540000000003E-3</v>
      </c>
      <c r="D1371" s="184">
        <v>4.2252540000000003E-3</v>
      </c>
      <c r="E1371" s="188">
        <f t="shared" si="21"/>
        <v>-5.4666759016368394</v>
      </c>
      <c r="F1371" s="361"/>
      <c r="G1371" s="210"/>
    </row>
    <row r="1372" spans="2:7" x14ac:dyDescent="0.2">
      <c r="B1372" s="265">
        <v>40801</v>
      </c>
      <c r="C1372" s="184">
        <v>6.2222800000000002E-3</v>
      </c>
      <c r="D1372" s="184">
        <v>6.2222800000000002E-3</v>
      </c>
      <c r="E1372" s="188">
        <f t="shared" si="21"/>
        <v>-5.0796188799120339</v>
      </c>
      <c r="F1372" s="361"/>
      <c r="G1372" s="210"/>
    </row>
    <row r="1373" spans="2:7" x14ac:dyDescent="0.2">
      <c r="B1373" s="265">
        <v>40802</v>
      </c>
      <c r="C1373" s="184">
        <v>0.163633941</v>
      </c>
      <c r="D1373" s="184">
        <v>0.163633941</v>
      </c>
      <c r="E1373" s="188">
        <f t="shared" si="21"/>
        <v>-1.8101234130058466</v>
      </c>
      <c r="F1373" s="361"/>
      <c r="G1373" s="210"/>
    </row>
    <row r="1374" spans="2:7" x14ac:dyDescent="0.2">
      <c r="B1374" s="265">
        <v>40803</v>
      </c>
      <c r="C1374" s="184">
        <v>7.7295658000000003E-2</v>
      </c>
      <c r="D1374" s="184">
        <v>7.7295658000000003E-2</v>
      </c>
      <c r="E1374" s="188">
        <f t="shared" si="21"/>
        <v>-2.5601174957296573</v>
      </c>
      <c r="F1374" s="361"/>
      <c r="G1374" s="210"/>
    </row>
    <row r="1375" spans="2:7" x14ac:dyDescent="0.2">
      <c r="B1375" s="265">
        <v>40804</v>
      </c>
      <c r="C1375" s="184">
        <v>6.244599E-3</v>
      </c>
      <c r="D1375" s="184">
        <v>6.244599E-3</v>
      </c>
      <c r="E1375" s="188">
        <f t="shared" si="21"/>
        <v>-5.0760383488353291</v>
      </c>
      <c r="F1375" s="361"/>
      <c r="G1375" s="210"/>
    </row>
    <row r="1376" spans="2:7" x14ac:dyDescent="0.2">
      <c r="B1376" s="265">
        <v>40805</v>
      </c>
      <c r="C1376" s="184">
        <v>0.17604233999999999</v>
      </c>
      <c r="D1376" s="184">
        <v>0.17604233999999999</v>
      </c>
      <c r="E1376" s="188">
        <f t="shared" si="21"/>
        <v>-1.7370307446940523</v>
      </c>
      <c r="F1376" s="361"/>
      <c r="G1376" s="210"/>
    </row>
    <row r="1377" spans="2:7" x14ac:dyDescent="0.2">
      <c r="B1377" s="265">
        <v>40806</v>
      </c>
      <c r="C1377" s="184">
        <v>0.106866923</v>
      </c>
      <c r="D1377" s="184">
        <v>0.106866923</v>
      </c>
      <c r="E1377" s="188">
        <f t="shared" si="21"/>
        <v>-2.2361709288500977</v>
      </c>
      <c r="F1377" s="361"/>
      <c r="G1377" s="210"/>
    </row>
    <row r="1378" spans="2:7" x14ac:dyDescent="0.2">
      <c r="B1378" s="265">
        <v>40807</v>
      </c>
      <c r="C1378" s="184">
        <v>4.796949E-3</v>
      </c>
      <c r="D1378" s="184">
        <v>4.796949E-3</v>
      </c>
      <c r="E1378" s="188">
        <f t="shared" si="21"/>
        <v>-5.3397751881635047</v>
      </c>
      <c r="F1378" s="361"/>
      <c r="G1378" s="210"/>
    </row>
    <row r="1379" spans="2:7" x14ac:dyDescent="0.2">
      <c r="B1379" s="265">
        <v>40808</v>
      </c>
      <c r="C1379" s="184">
        <v>0.16521709300000001</v>
      </c>
      <c r="D1379" s="184">
        <v>0.16521709300000001</v>
      </c>
      <c r="E1379" s="188">
        <f t="shared" si="21"/>
        <v>-1.8004949547247553</v>
      </c>
      <c r="F1379" s="361"/>
      <c r="G1379" s="210"/>
    </row>
    <row r="1380" spans="2:7" x14ac:dyDescent="0.2">
      <c r="B1380" s="265">
        <v>40809</v>
      </c>
      <c r="C1380" s="184">
        <v>3.7148199999999999E-2</v>
      </c>
      <c r="D1380" s="184">
        <v>3.7148199999999999E-2</v>
      </c>
      <c r="E1380" s="188">
        <f t="shared" si="21"/>
        <v>-3.2928399612129424</v>
      </c>
      <c r="F1380" s="361"/>
      <c r="G1380" s="210"/>
    </row>
    <row r="1381" spans="2:7" x14ac:dyDescent="0.2">
      <c r="B1381" s="265">
        <v>40810</v>
      </c>
      <c r="C1381" s="184">
        <v>1.211188E-3</v>
      </c>
      <c r="D1381" s="184">
        <v>1.211188E-3</v>
      </c>
      <c r="E1381" s="188">
        <f t="shared" si="21"/>
        <v>-6.7161535828598922</v>
      </c>
      <c r="F1381" s="361"/>
      <c r="G1381" s="210"/>
    </row>
    <row r="1382" spans="2:7" x14ac:dyDescent="0.2">
      <c r="B1382" s="265">
        <v>40811</v>
      </c>
      <c r="C1382" s="184">
        <v>1.3795996E-2</v>
      </c>
      <c r="D1382" s="184">
        <v>1.3795996E-2</v>
      </c>
      <c r="E1382" s="188">
        <f t="shared" si="21"/>
        <v>-4.2833768738466977</v>
      </c>
      <c r="F1382" s="361"/>
      <c r="G1382" s="210"/>
    </row>
    <row r="1383" spans="2:7" x14ac:dyDescent="0.2">
      <c r="B1383" s="265">
        <v>40812</v>
      </c>
      <c r="C1383" s="184">
        <v>7.5939597999999997E-2</v>
      </c>
      <c r="D1383" s="184">
        <v>7.5939597999999997E-2</v>
      </c>
      <c r="E1383" s="188">
        <f t="shared" si="21"/>
        <v>-2.5778170178453763</v>
      </c>
      <c r="F1383" s="361"/>
      <c r="G1383" s="210"/>
    </row>
    <row r="1384" spans="2:7" x14ac:dyDescent="0.2">
      <c r="B1384" s="265">
        <v>40813</v>
      </c>
      <c r="C1384" s="184">
        <v>1.2216609999999999E-2</v>
      </c>
      <c r="D1384" s="184">
        <v>1.2216609999999999E-2</v>
      </c>
      <c r="E1384" s="188">
        <f t="shared" si="21"/>
        <v>-4.4049587778003767</v>
      </c>
      <c r="F1384" s="361"/>
      <c r="G1384" s="210"/>
    </row>
    <row r="1385" spans="2:7" x14ac:dyDescent="0.2">
      <c r="B1385" s="265">
        <v>40814</v>
      </c>
      <c r="C1385" s="184">
        <v>4.7080117149999996</v>
      </c>
      <c r="D1385" s="184">
        <v>4.7080117149999996</v>
      </c>
      <c r="E1385" s="188">
        <f t="shared" si="21"/>
        <v>1.5492656777126914</v>
      </c>
      <c r="F1385" s="361"/>
      <c r="G1385" s="210"/>
    </row>
    <row r="1386" spans="2:7" x14ac:dyDescent="0.2">
      <c r="B1386" s="265">
        <v>40815</v>
      </c>
      <c r="C1386" s="184">
        <v>2.1993155390000001</v>
      </c>
      <c r="D1386" s="184">
        <v>2.1993155390000001</v>
      </c>
      <c r="E1386" s="188">
        <f t="shared" si="21"/>
        <v>0.7881461933204631</v>
      </c>
      <c r="F1386" s="361"/>
      <c r="G1386" s="210"/>
    </row>
    <row r="1387" spans="2:7" x14ac:dyDescent="0.2">
      <c r="B1387" s="265">
        <v>40816</v>
      </c>
      <c r="C1387" s="184">
        <v>0.124237086</v>
      </c>
      <c r="D1387" s="184">
        <v>0.124237086</v>
      </c>
      <c r="E1387" s="188">
        <f t="shared" si="21"/>
        <v>-2.0855635550207614</v>
      </c>
      <c r="F1387" s="361"/>
      <c r="G1387" s="210"/>
    </row>
    <row r="1388" spans="2:7" x14ac:dyDescent="0.2">
      <c r="B1388" s="265">
        <v>40817</v>
      </c>
      <c r="C1388" s="184">
        <v>4.7284040000000003E-3</v>
      </c>
      <c r="D1388" s="184">
        <v>4.7284040000000003E-3</v>
      </c>
      <c r="E1388" s="188">
        <f t="shared" si="21"/>
        <v>-5.354167554136291</v>
      </c>
      <c r="F1388" s="361"/>
      <c r="G1388" s="210"/>
    </row>
    <row r="1389" spans="2:7" x14ac:dyDescent="0.2">
      <c r="B1389" s="265">
        <v>40818</v>
      </c>
      <c r="C1389" s="184">
        <v>9.2763829999999992E-3</v>
      </c>
      <c r="D1389" s="184">
        <v>9.2763829999999992E-3</v>
      </c>
      <c r="E1389" s="188">
        <f t="shared" si="21"/>
        <v>-4.6802835710923762</v>
      </c>
      <c r="F1389" s="361"/>
      <c r="G1389" s="210"/>
    </row>
    <row r="1390" spans="2:7" x14ac:dyDescent="0.2">
      <c r="B1390" s="265">
        <v>40819</v>
      </c>
      <c r="C1390" s="184">
        <v>1.7085705999999999E-2</v>
      </c>
      <c r="D1390" s="184">
        <v>1.7085705999999999E-2</v>
      </c>
      <c r="E1390" s="188">
        <f t="shared" si="21"/>
        <v>-4.0695130714708698</v>
      </c>
      <c r="F1390" s="361"/>
      <c r="G1390" s="210"/>
    </row>
    <row r="1391" spans="2:7" x14ac:dyDescent="0.2">
      <c r="B1391" s="265">
        <v>40820</v>
      </c>
      <c r="C1391" s="184">
        <v>4.0883441999999999E-2</v>
      </c>
      <c r="D1391" s="184">
        <v>4.0883441999999999E-2</v>
      </c>
      <c r="E1391" s="188">
        <f t="shared" si="21"/>
        <v>-3.1970301389794482</v>
      </c>
      <c r="F1391" s="361"/>
      <c r="G1391" s="210"/>
    </row>
    <row r="1392" spans="2:7" x14ac:dyDescent="0.2">
      <c r="B1392" s="265">
        <v>40821</v>
      </c>
      <c r="C1392" s="184">
        <v>1.2379154E-2</v>
      </c>
      <c r="D1392" s="184">
        <v>1.2379154E-2</v>
      </c>
      <c r="E1392" s="188">
        <f t="shared" si="21"/>
        <v>-4.3917413500865479</v>
      </c>
      <c r="F1392" s="361"/>
      <c r="G1392" s="210"/>
    </row>
    <row r="1393" spans="2:7" x14ac:dyDescent="0.2">
      <c r="B1393" s="265">
        <v>40822</v>
      </c>
      <c r="C1393" s="184">
        <v>0.38104930300000001</v>
      </c>
      <c r="D1393" s="184">
        <v>0.38104930300000001</v>
      </c>
      <c r="E1393" s="188">
        <f t="shared" si="21"/>
        <v>-0.96482650802796222</v>
      </c>
      <c r="F1393" s="361"/>
      <c r="G1393" s="210"/>
    </row>
    <row r="1394" spans="2:7" x14ac:dyDescent="0.2">
      <c r="B1394" s="265">
        <v>40823</v>
      </c>
      <c r="C1394" s="184">
        <v>2.448272E-3</v>
      </c>
      <c r="D1394" s="184">
        <v>2.448272E-3</v>
      </c>
      <c r="E1394" s="188">
        <f t="shared" si="21"/>
        <v>-6.0123728093933284</v>
      </c>
      <c r="F1394" s="361"/>
      <c r="G1394" s="210"/>
    </row>
    <row r="1395" spans="2:7" x14ac:dyDescent="0.2">
      <c r="B1395" s="265">
        <v>40824</v>
      </c>
      <c r="C1395" s="184">
        <v>4.1558050000000003E-3</v>
      </c>
      <c r="D1395" s="184">
        <v>4.1558050000000003E-3</v>
      </c>
      <c r="E1395" s="188">
        <f t="shared" si="21"/>
        <v>-5.483249126961435</v>
      </c>
      <c r="F1395" s="361"/>
      <c r="G1395" s="210"/>
    </row>
    <row r="1396" spans="2:7" x14ac:dyDescent="0.2">
      <c r="B1396" s="265">
        <v>40825</v>
      </c>
      <c r="C1396" s="184">
        <v>0.19450889699999999</v>
      </c>
      <c r="D1396" s="184">
        <v>0.19450889699999999</v>
      </c>
      <c r="E1396" s="188">
        <f t="shared" si="21"/>
        <v>-1.6372773740392208</v>
      </c>
      <c r="F1396" s="361"/>
      <c r="G1396" s="210"/>
    </row>
    <row r="1397" spans="2:7" x14ac:dyDescent="0.2">
      <c r="B1397" s="265">
        <v>40826</v>
      </c>
      <c r="C1397" s="184">
        <v>2.9776791E-2</v>
      </c>
      <c r="D1397" s="184">
        <v>2.9776791E-2</v>
      </c>
      <c r="E1397" s="188">
        <f t="shared" si="21"/>
        <v>-3.5140260144162787</v>
      </c>
      <c r="F1397" s="361"/>
      <c r="G1397" s="210"/>
    </row>
    <row r="1398" spans="2:7" x14ac:dyDescent="0.2">
      <c r="B1398" s="265">
        <v>40827</v>
      </c>
      <c r="C1398" s="184">
        <v>0.91698833300000004</v>
      </c>
      <c r="D1398" s="184">
        <v>0.91698833300000004</v>
      </c>
      <c r="E1398" s="188">
        <f t="shared" si="21"/>
        <v>-8.6660529816424942E-2</v>
      </c>
      <c r="F1398" s="361"/>
      <c r="G1398" s="210"/>
    </row>
    <row r="1399" spans="2:7" x14ac:dyDescent="0.2">
      <c r="B1399" s="265">
        <v>40828</v>
      </c>
      <c r="C1399" s="184">
        <v>0.24772260700000001</v>
      </c>
      <c r="D1399" s="184">
        <v>0.24772260700000001</v>
      </c>
      <c r="E1399" s="188">
        <f t="shared" si="21"/>
        <v>-1.395445678988968</v>
      </c>
      <c r="F1399" s="361"/>
      <c r="G1399" s="210"/>
    </row>
    <row r="1400" spans="2:7" x14ac:dyDescent="0.2">
      <c r="B1400" s="265">
        <v>40829</v>
      </c>
      <c r="C1400" s="184">
        <v>0.101219874</v>
      </c>
      <c r="D1400" s="184">
        <v>0.101219874</v>
      </c>
      <c r="E1400" s="188">
        <f t="shared" si="21"/>
        <v>-2.2904601580102577</v>
      </c>
      <c r="F1400" s="361"/>
      <c r="G1400" s="210"/>
    </row>
    <row r="1401" spans="2:7" x14ac:dyDescent="0.2">
      <c r="B1401" s="265">
        <v>40830</v>
      </c>
      <c r="C1401" s="184">
        <v>1.7420397000000001E-2</v>
      </c>
      <c r="D1401" s="184">
        <v>1.7420397000000001E-2</v>
      </c>
      <c r="E1401" s="188">
        <f t="shared" si="21"/>
        <v>-4.0501135179207957</v>
      </c>
      <c r="F1401" s="361"/>
      <c r="G1401" s="210"/>
    </row>
    <row r="1402" spans="2:7" x14ac:dyDescent="0.2">
      <c r="B1402" s="265">
        <v>40831</v>
      </c>
      <c r="C1402" s="184">
        <v>0.108371204</v>
      </c>
      <c r="D1402" s="184">
        <v>0.108371204</v>
      </c>
      <c r="E1402" s="188">
        <f t="shared" si="21"/>
        <v>-2.2221928710231325</v>
      </c>
      <c r="F1402" s="361"/>
      <c r="G1402" s="210"/>
    </row>
    <row r="1403" spans="2:7" x14ac:dyDescent="0.2">
      <c r="B1403" s="265">
        <v>40832</v>
      </c>
      <c r="C1403" s="184">
        <v>4.9378646999999998E-2</v>
      </c>
      <c r="D1403" s="184">
        <v>4.9378646999999998E-2</v>
      </c>
      <c r="E1403" s="188">
        <f t="shared" si="21"/>
        <v>-3.0082371951974705</v>
      </c>
      <c r="F1403" s="361"/>
      <c r="G1403" s="210"/>
    </row>
    <row r="1404" spans="2:7" x14ac:dyDescent="0.2">
      <c r="B1404" s="265">
        <v>40833</v>
      </c>
      <c r="C1404" s="184">
        <v>4.1180749000000003E-2</v>
      </c>
      <c r="D1404" s="184">
        <v>4.1180749000000003E-2</v>
      </c>
      <c r="E1404" s="188">
        <f t="shared" si="21"/>
        <v>-3.1897843891069106</v>
      </c>
      <c r="F1404" s="361"/>
      <c r="G1404" s="210"/>
    </row>
    <row r="1405" spans="2:7" x14ac:dyDescent="0.2">
      <c r="B1405" s="265">
        <v>40834</v>
      </c>
      <c r="C1405" s="184">
        <v>5.1941799999999996E-3</v>
      </c>
      <c r="D1405" s="184">
        <v>5.1941799999999996E-3</v>
      </c>
      <c r="E1405" s="188">
        <f t="shared" si="21"/>
        <v>-5.2602165109704817</v>
      </c>
      <c r="F1405" s="361"/>
      <c r="G1405" s="210"/>
    </row>
    <row r="1406" spans="2:7" x14ac:dyDescent="0.2">
      <c r="B1406" s="265">
        <v>40835</v>
      </c>
      <c r="C1406" s="184">
        <v>0.106207789</v>
      </c>
      <c r="D1406" s="184">
        <v>0.106207789</v>
      </c>
      <c r="E1406" s="188">
        <f t="shared" si="21"/>
        <v>-2.2423578301142175</v>
      </c>
      <c r="F1406" s="361"/>
      <c r="G1406" s="210"/>
    </row>
    <row r="1407" spans="2:7" x14ac:dyDescent="0.2">
      <c r="B1407" s="265">
        <v>40836</v>
      </c>
      <c r="C1407" s="184">
        <v>0.12555856300000001</v>
      </c>
      <c r="D1407" s="184">
        <v>0.12555856300000001</v>
      </c>
      <c r="E1407" s="188">
        <f t="shared" si="21"/>
        <v>-2.0749829918014959</v>
      </c>
      <c r="F1407" s="361"/>
      <c r="G1407" s="210"/>
    </row>
    <row r="1408" spans="2:7" x14ac:dyDescent="0.2">
      <c r="B1408" s="265">
        <v>40837</v>
      </c>
      <c r="C1408" s="184">
        <v>6.2554836000000003E-2</v>
      </c>
      <c r="D1408" s="184">
        <v>6.2554836000000003E-2</v>
      </c>
      <c r="E1408" s="188">
        <f t="shared" si="21"/>
        <v>-2.7717117309091206</v>
      </c>
      <c r="F1408" s="361"/>
      <c r="G1408" s="210"/>
    </row>
    <row r="1409" spans="2:7" x14ac:dyDescent="0.2">
      <c r="B1409" s="265">
        <v>40838</v>
      </c>
      <c r="C1409" s="184">
        <v>1.148194E-3</v>
      </c>
      <c r="D1409" s="184">
        <v>1.148194E-3</v>
      </c>
      <c r="E1409" s="188">
        <f t="shared" si="21"/>
        <v>-6.7695650058148491</v>
      </c>
      <c r="F1409" s="361"/>
      <c r="G1409" s="210"/>
    </row>
    <row r="1410" spans="2:7" x14ac:dyDescent="0.2">
      <c r="B1410" s="265">
        <v>40839</v>
      </c>
      <c r="C1410" s="184">
        <v>7.9237920000000007E-3</v>
      </c>
      <c r="D1410" s="184">
        <v>7.9237920000000007E-3</v>
      </c>
      <c r="E1410" s="188">
        <f t="shared" si="21"/>
        <v>-4.8378853998593589</v>
      </c>
      <c r="F1410" s="361"/>
      <c r="G1410" s="210"/>
    </row>
    <row r="1411" spans="2:7" x14ac:dyDescent="0.2">
      <c r="B1411" s="265">
        <v>40840</v>
      </c>
      <c r="C1411" s="184">
        <v>0.280222798</v>
      </c>
      <c r="D1411" s="184">
        <v>0.280222798</v>
      </c>
      <c r="E1411" s="188">
        <f t="shared" si="21"/>
        <v>-1.272170285077125</v>
      </c>
      <c r="F1411" s="361"/>
      <c r="G1411" s="210"/>
    </row>
    <row r="1412" spans="2:7" x14ac:dyDescent="0.2">
      <c r="B1412" s="265">
        <v>40841</v>
      </c>
      <c r="C1412" s="184">
        <v>1.7667016000000001E-2</v>
      </c>
      <c r="D1412" s="184">
        <v>1.7667016000000001E-2</v>
      </c>
      <c r="E1412" s="188">
        <f t="shared" si="21"/>
        <v>-4.0360558807087141</v>
      </c>
      <c r="F1412" s="361"/>
      <c r="G1412" s="210"/>
    </row>
    <row r="1413" spans="2:7" x14ac:dyDescent="0.2">
      <c r="B1413" s="265">
        <v>40842</v>
      </c>
      <c r="C1413" s="184">
        <v>1.8753509999999999E-3</v>
      </c>
      <c r="D1413" s="184">
        <v>1.8753509999999999E-3</v>
      </c>
      <c r="E1413" s="188">
        <f t="shared" si="21"/>
        <v>-6.2789594370794966</v>
      </c>
      <c r="F1413" s="361"/>
      <c r="G1413" s="210"/>
    </row>
    <row r="1414" spans="2:7" x14ac:dyDescent="0.2">
      <c r="B1414" s="265">
        <v>40843</v>
      </c>
      <c r="C1414" s="184">
        <v>4.3887409999999998E-3</v>
      </c>
      <c r="D1414" s="184">
        <v>4.3887409999999998E-3</v>
      </c>
      <c r="E1414" s="188">
        <f t="shared" si="21"/>
        <v>-5.4287128811815419</v>
      </c>
      <c r="F1414" s="361"/>
      <c r="G1414" s="210"/>
    </row>
    <row r="1415" spans="2:7" x14ac:dyDescent="0.2">
      <c r="B1415" s="265">
        <v>40844</v>
      </c>
      <c r="C1415" s="184">
        <v>5.6418779000000002E-2</v>
      </c>
      <c r="D1415" s="184">
        <v>5.6418779000000002E-2</v>
      </c>
      <c r="E1415" s="188">
        <f t="shared" si="21"/>
        <v>-2.8749532149044259</v>
      </c>
      <c r="F1415" s="361"/>
      <c r="G1415" s="210"/>
    </row>
    <row r="1416" spans="2:7" x14ac:dyDescent="0.2">
      <c r="B1416" s="265">
        <v>40845</v>
      </c>
      <c r="C1416" s="184">
        <v>0.39779144500000002</v>
      </c>
      <c r="D1416" s="184">
        <v>0.39779144500000002</v>
      </c>
      <c r="E1416" s="188">
        <f t="shared" si="21"/>
        <v>-0.92182741857531769</v>
      </c>
      <c r="F1416" s="361"/>
      <c r="G1416" s="210"/>
    </row>
    <row r="1417" spans="2:7" x14ac:dyDescent="0.2">
      <c r="B1417" s="265">
        <v>40846</v>
      </c>
      <c r="C1417" s="184">
        <v>6.1724841000000003E-2</v>
      </c>
      <c r="D1417" s="184">
        <v>6.1724841000000003E-2</v>
      </c>
      <c r="E1417" s="188">
        <f t="shared" si="21"/>
        <v>-2.7850688196958884</v>
      </c>
      <c r="F1417" s="361"/>
      <c r="G1417" s="210"/>
    </row>
    <row r="1418" spans="2:7" x14ac:dyDescent="0.2">
      <c r="B1418" s="265">
        <v>40847</v>
      </c>
      <c r="C1418" s="184">
        <v>1.6636617999999999E-2</v>
      </c>
      <c r="D1418" s="184">
        <v>1.6636617999999999E-2</v>
      </c>
      <c r="E1418" s="188">
        <f t="shared" si="21"/>
        <v>-4.0961491094384854</v>
      </c>
      <c r="F1418" s="361"/>
      <c r="G1418" s="210"/>
    </row>
    <row r="1419" spans="2:7" x14ac:dyDescent="0.2">
      <c r="B1419" s="265">
        <v>40848</v>
      </c>
      <c r="C1419" s="184">
        <v>4.1780130999999998E-2</v>
      </c>
      <c r="D1419" s="184">
        <v>4.1780130999999998E-2</v>
      </c>
      <c r="E1419" s="188">
        <f t="shared" si="21"/>
        <v>-3.1753343873871156</v>
      </c>
      <c r="F1419" s="361"/>
      <c r="G1419" s="210"/>
    </row>
    <row r="1420" spans="2:7" x14ac:dyDescent="0.2">
      <c r="B1420" s="265">
        <v>40849</v>
      </c>
      <c r="C1420" s="184">
        <v>2.5268769999999999E-3</v>
      </c>
      <c r="D1420" s="184">
        <v>2.5268769999999999E-3</v>
      </c>
      <c r="E1420" s="188">
        <f t="shared" si="21"/>
        <v>-5.9807711260780856</v>
      </c>
      <c r="F1420" s="361"/>
      <c r="G1420" s="210"/>
    </row>
    <row r="1421" spans="2:7" x14ac:dyDescent="0.2">
      <c r="B1421" s="265">
        <v>40850</v>
      </c>
      <c r="C1421" s="184">
        <v>5.7583385000000001E-2</v>
      </c>
      <c r="D1421" s="184">
        <v>5.7583385000000001E-2</v>
      </c>
      <c r="E1421" s="188">
        <f t="shared" si="21"/>
        <v>-2.8545212077525082</v>
      </c>
      <c r="F1421" s="361"/>
      <c r="G1421" s="210"/>
    </row>
    <row r="1422" spans="2:7" x14ac:dyDescent="0.2">
      <c r="B1422" s="265">
        <v>40851</v>
      </c>
      <c r="C1422" s="184">
        <v>0.16647210300000001</v>
      </c>
      <c r="D1422" s="184">
        <v>0.16647210300000001</v>
      </c>
      <c r="E1422" s="188">
        <f t="shared" si="21"/>
        <v>-1.7929275331491819</v>
      </c>
      <c r="F1422" s="361"/>
      <c r="G1422" s="210"/>
    </row>
    <row r="1423" spans="2:7" x14ac:dyDescent="0.2">
      <c r="B1423" s="265">
        <v>40852</v>
      </c>
      <c r="C1423" s="184">
        <v>0.14835600800000001</v>
      </c>
      <c r="D1423" s="184">
        <v>0.14835600800000001</v>
      </c>
      <c r="E1423" s="188">
        <f t="shared" si="21"/>
        <v>-1.9081404342450039</v>
      </c>
      <c r="F1423" s="361"/>
      <c r="G1423" s="210"/>
    </row>
    <row r="1424" spans="2:7" x14ac:dyDescent="0.2">
      <c r="B1424" s="265">
        <v>40853</v>
      </c>
      <c r="C1424" s="184">
        <v>3.6957602999999999E-2</v>
      </c>
      <c r="D1424" s="184">
        <v>3.6957602999999999E-2</v>
      </c>
      <c r="E1424" s="188">
        <f t="shared" si="21"/>
        <v>-3.2979838882078623</v>
      </c>
      <c r="F1424" s="361"/>
      <c r="G1424" s="210"/>
    </row>
    <row r="1425" spans="2:7" x14ac:dyDescent="0.2">
      <c r="B1425" s="265">
        <v>40854</v>
      </c>
      <c r="C1425" s="184">
        <v>1.0118116E-2</v>
      </c>
      <c r="D1425" s="184">
        <v>1.0118116E-2</v>
      </c>
      <c r="E1425" s="188">
        <f t="shared" si="21"/>
        <v>-4.5934277984617653</v>
      </c>
      <c r="F1425" s="361"/>
      <c r="G1425" s="210"/>
    </row>
    <row r="1426" spans="2:7" x14ac:dyDescent="0.2">
      <c r="B1426" s="265">
        <v>40855</v>
      </c>
      <c r="C1426" s="184">
        <v>0.20927077799999999</v>
      </c>
      <c r="D1426" s="184">
        <v>0.20927077799999999</v>
      </c>
      <c r="E1426" s="188">
        <f t="shared" si="21"/>
        <v>-1.5641262770511826</v>
      </c>
      <c r="F1426" s="361"/>
      <c r="G1426" s="210"/>
    </row>
    <row r="1427" spans="2:7" x14ac:dyDescent="0.2">
      <c r="B1427" s="265">
        <v>40856</v>
      </c>
      <c r="C1427" s="184">
        <v>0.46841775000000002</v>
      </c>
      <c r="D1427" s="184">
        <v>0.46841775000000002</v>
      </c>
      <c r="E1427" s="188">
        <f t="shared" si="21"/>
        <v>-0.75839475301499937</v>
      </c>
      <c r="F1427" s="361"/>
      <c r="G1427" s="210"/>
    </row>
    <row r="1428" spans="2:7" x14ac:dyDescent="0.2">
      <c r="B1428" s="265">
        <v>40857</v>
      </c>
      <c r="C1428" s="184">
        <v>9.2959615999999995E-2</v>
      </c>
      <c r="D1428" s="184">
        <v>9.2959615999999995E-2</v>
      </c>
      <c r="E1428" s="188">
        <f t="shared" ref="E1428:E1491" si="22">IF(C1428=0,"",LN(C1428))</f>
        <v>-2.3755901166960181</v>
      </c>
      <c r="F1428" s="361"/>
      <c r="G1428" s="210"/>
    </row>
    <row r="1429" spans="2:7" x14ac:dyDescent="0.2">
      <c r="B1429" s="265">
        <v>40858</v>
      </c>
      <c r="C1429" s="184">
        <v>8.7108119999999997E-2</v>
      </c>
      <c r="D1429" s="184">
        <v>8.7108119999999997E-2</v>
      </c>
      <c r="E1429" s="188">
        <f t="shared" si="22"/>
        <v>-2.4406051732921616</v>
      </c>
      <c r="F1429" s="361"/>
      <c r="G1429" s="210"/>
    </row>
    <row r="1430" spans="2:7" x14ac:dyDescent="0.2">
      <c r="B1430" s="265">
        <v>40859</v>
      </c>
      <c r="C1430" s="184">
        <v>3.1563539000000002E-2</v>
      </c>
      <c r="D1430" s="184">
        <v>3.1563539000000002E-2</v>
      </c>
      <c r="E1430" s="188">
        <f t="shared" si="22"/>
        <v>-3.4557526536764893</v>
      </c>
      <c r="F1430" s="361"/>
      <c r="G1430" s="210"/>
    </row>
    <row r="1431" spans="2:7" x14ac:dyDescent="0.2">
      <c r="B1431" s="265">
        <v>40860</v>
      </c>
      <c r="C1431" s="184">
        <v>4.4656210000000003E-3</v>
      </c>
      <c r="D1431" s="184">
        <v>4.4656210000000003E-3</v>
      </c>
      <c r="E1431" s="188">
        <f t="shared" si="22"/>
        <v>-5.411346992577724</v>
      </c>
      <c r="F1431" s="361"/>
      <c r="G1431" s="210"/>
    </row>
    <row r="1432" spans="2:7" x14ac:dyDescent="0.2">
      <c r="B1432" s="265">
        <v>40861</v>
      </c>
      <c r="C1432" s="184">
        <v>5.9289268999999999E-2</v>
      </c>
      <c r="D1432" s="184">
        <v>5.9289268999999999E-2</v>
      </c>
      <c r="E1432" s="188">
        <f t="shared" si="22"/>
        <v>-2.8253269505680785</v>
      </c>
      <c r="F1432" s="361"/>
      <c r="G1432" s="210"/>
    </row>
    <row r="1433" spans="2:7" x14ac:dyDescent="0.2">
      <c r="B1433" s="265">
        <v>40862</v>
      </c>
      <c r="C1433" s="184">
        <v>2.117814E-3</v>
      </c>
      <c r="D1433" s="184">
        <v>2.117814E-3</v>
      </c>
      <c r="E1433" s="188">
        <f t="shared" si="22"/>
        <v>-6.1573708543560937</v>
      </c>
      <c r="F1433" s="361"/>
      <c r="G1433" s="210"/>
    </row>
    <row r="1434" spans="2:7" x14ac:dyDescent="0.2">
      <c r="B1434" s="265">
        <v>40863</v>
      </c>
      <c r="C1434" s="184">
        <v>0.211344118</v>
      </c>
      <c r="D1434" s="184">
        <v>0.211344118</v>
      </c>
      <c r="E1434" s="188">
        <f t="shared" si="22"/>
        <v>-1.5542675829693446</v>
      </c>
      <c r="F1434" s="361"/>
      <c r="G1434" s="210"/>
    </row>
    <row r="1435" spans="2:7" x14ac:dyDescent="0.2">
      <c r="B1435" s="265">
        <v>40864</v>
      </c>
      <c r="C1435" s="184">
        <v>3.8296706E-2</v>
      </c>
      <c r="D1435" s="184">
        <v>3.8296706E-2</v>
      </c>
      <c r="E1435" s="188">
        <f t="shared" si="22"/>
        <v>-3.2623913917161302</v>
      </c>
      <c r="F1435" s="361"/>
      <c r="G1435" s="210"/>
    </row>
    <row r="1436" spans="2:7" x14ac:dyDescent="0.2">
      <c r="B1436" s="265">
        <v>40865</v>
      </c>
      <c r="C1436" s="184">
        <v>0.55638113700000003</v>
      </c>
      <c r="D1436" s="184">
        <v>0.55638113700000003</v>
      </c>
      <c r="E1436" s="188">
        <f t="shared" si="22"/>
        <v>-0.58630172137668934</v>
      </c>
      <c r="F1436" s="361"/>
      <c r="G1436" s="210"/>
    </row>
    <row r="1437" spans="2:7" x14ac:dyDescent="0.2">
      <c r="B1437" s="265">
        <v>40866</v>
      </c>
      <c r="C1437" s="184">
        <v>0.17432397199999999</v>
      </c>
      <c r="D1437" s="184">
        <v>0.17432397199999999</v>
      </c>
      <c r="E1437" s="188">
        <f t="shared" si="22"/>
        <v>-1.746839802923857</v>
      </c>
      <c r="F1437" s="361"/>
      <c r="G1437" s="210"/>
    </row>
    <row r="1438" spans="2:7" x14ac:dyDescent="0.2">
      <c r="B1438" s="265">
        <v>40867</v>
      </c>
      <c r="C1438" s="184">
        <v>0.62008498099999998</v>
      </c>
      <c r="D1438" s="184">
        <v>0.62008498099999998</v>
      </c>
      <c r="E1438" s="188">
        <f t="shared" si="22"/>
        <v>-0.47789874420667117</v>
      </c>
      <c r="F1438" s="361"/>
      <c r="G1438" s="210"/>
    </row>
    <row r="1439" spans="2:7" x14ac:dyDescent="0.2">
      <c r="B1439" s="265">
        <v>40868</v>
      </c>
      <c r="C1439" s="184">
        <v>2.7950729000000001E-2</v>
      </c>
      <c r="D1439" s="184">
        <v>2.7950729000000001E-2</v>
      </c>
      <c r="E1439" s="188">
        <f t="shared" si="22"/>
        <v>-3.5773119974313627</v>
      </c>
      <c r="F1439" s="361"/>
      <c r="G1439" s="210"/>
    </row>
    <row r="1440" spans="2:7" x14ac:dyDescent="0.2">
      <c r="B1440" s="265">
        <v>40869</v>
      </c>
      <c r="C1440" s="184">
        <v>8.5168434000000001E-2</v>
      </c>
      <c r="D1440" s="184">
        <v>8.5168434000000001E-2</v>
      </c>
      <c r="E1440" s="188">
        <f t="shared" si="22"/>
        <v>-2.4631244067540861</v>
      </c>
      <c r="F1440" s="361"/>
      <c r="G1440" s="210"/>
    </row>
    <row r="1441" spans="2:7" x14ac:dyDescent="0.2">
      <c r="B1441" s="265">
        <v>40870</v>
      </c>
      <c r="C1441" s="184">
        <v>7.323815E-3</v>
      </c>
      <c r="D1441" s="184">
        <v>7.323815E-3</v>
      </c>
      <c r="E1441" s="188">
        <f t="shared" si="22"/>
        <v>-4.916623911909979</v>
      </c>
      <c r="F1441" s="361"/>
      <c r="G1441" s="210"/>
    </row>
    <row r="1442" spans="2:7" x14ac:dyDescent="0.2">
      <c r="B1442" s="265">
        <v>40871</v>
      </c>
      <c r="C1442" s="184">
        <v>1.0395056999999999E-2</v>
      </c>
      <c r="D1442" s="184">
        <v>1.0395056999999999E-2</v>
      </c>
      <c r="E1442" s="188">
        <f t="shared" si="22"/>
        <v>-4.5664248742817115</v>
      </c>
      <c r="F1442" s="361"/>
      <c r="G1442" s="210"/>
    </row>
    <row r="1443" spans="2:7" x14ac:dyDescent="0.2">
      <c r="B1443" s="265">
        <v>40872</v>
      </c>
      <c r="C1443" s="184">
        <v>2.0529379999999998E-3</v>
      </c>
      <c r="D1443" s="184">
        <v>2.0529379999999998E-3</v>
      </c>
      <c r="E1443" s="188">
        <f t="shared" si="22"/>
        <v>-6.188483341109106</v>
      </c>
      <c r="F1443" s="361"/>
      <c r="G1443" s="210"/>
    </row>
    <row r="1444" spans="2:7" x14ac:dyDescent="0.2">
      <c r="B1444" s="265">
        <v>40873</v>
      </c>
      <c r="C1444" s="184">
        <v>0.29458139500000002</v>
      </c>
      <c r="D1444" s="184">
        <v>0.29458139500000002</v>
      </c>
      <c r="E1444" s="188">
        <f t="shared" si="22"/>
        <v>-1.2221999303762463</v>
      </c>
      <c r="F1444" s="361"/>
      <c r="G1444" s="210"/>
    </row>
    <row r="1445" spans="2:7" x14ac:dyDescent="0.2">
      <c r="B1445" s="265">
        <v>40874</v>
      </c>
      <c r="C1445" s="184">
        <v>0.79753962300000003</v>
      </c>
      <c r="D1445" s="184">
        <v>0.79753962300000003</v>
      </c>
      <c r="E1445" s="188">
        <f t="shared" si="22"/>
        <v>-0.22622376154480786</v>
      </c>
      <c r="F1445" s="361"/>
      <c r="G1445" s="210"/>
    </row>
    <row r="1446" spans="2:7" x14ac:dyDescent="0.2">
      <c r="B1446" s="265">
        <v>40875</v>
      </c>
      <c r="C1446" s="184">
        <v>8.0052224000000005E-2</v>
      </c>
      <c r="D1446" s="184">
        <v>8.0052224000000005E-2</v>
      </c>
      <c r="E1446" s="188">
        <f t="shared" si="22"/>
        <v>-2.5250760572894908</v>
      </c>
      <c r="F1446" s="361"/>
      <c r="G1446" s="210"/>
    </row>
    <row r="1447" spans="2:7" x14ac:dyDescent="0.2">
      <c r="B1447" s="265">
        <v>40876</v>
      </c>
      <c r="C1447" s="184">
        <v>3.8310722999999998E-2</v>
      </c>
      <c r="D1447" s="184">
        <v>3.8310722999999998E-2</v>
      </c>
      <c r="E1447" s="188">
        <f t="shared" si="22"/>
        <v>-3.262025448090573</v>
      </c>
      <c r="F1447" s="361"/>
      <c r="G1447" s="210"/>
    </row>
    <row r="1448" spans="2:7" x14ac:dyDescent="0.2">
      <c r="B1448" s="265">
        <v>40877</v>
      </c>
      <c r="C1448" s="184">
        <v>0.126854622</v>
      </c>
      <c r="D1448" s="184">
        <v>0.126854622</v>
      </c>
      <c r="E1448" s="188">
        <f t="shared" si="22"/>
        <v>-2.0647135568643451</v>
      </c>
      <c r="F1448" s="361"/>
      <c r="G1448" s="210"/>
    </row>
    <row r="1449" spans="2:7" x14ac:dyDescent="0.2">
      <c r="B1449" s="265">
        <v>40878</v>
      </c>
      <c r="C1449" s="184">
        <v>2.48621E-3</v>
      </c>
      <c r="D1449" s="184">
        <v>2.48621E-3</v>
      </c>
      <c r="E1449" s="188">
        <f t="shared" si="22"/>
        <v>-5.9969958164121904</v>
      </c>
      <c r="F1449" s="361"/>
      <c r="G1449" s="210"/>
    </row>
    <row r="1450" spans="2:7" x14ac:dyDescent="0.2">
      <c r="B1450" s="265">
        <v>40879</v>
      </c>
      <c r="C1450" s="184">
        <v>1.7669509999999999E-2</v>
      </c>
      <c r="D1450" s="184">
        <v>1.7669509999999999E-2</v>
      </c>
      <c r="E1450" s="188">
        <f t="shared" si="22"/>
        <v>-4.0359147236518975</v>
      </c>
      <c r="F1450" s="361"/>
      <c r="G1450" s="210"/>
    </row>
    <row r="1451" spans="2:7" x14ac:dyDescent="0.2">
      <c r="B1451" s="265">
        <v>40880</v>
      </c>
      <c r="C1451" s="184">
        <v>0.235300642</v>
      </c>
      <c r="D1451" s="184">
        <v>0.235300642</v>
      </c>
      <c r="E1451" s="188">
        <f t="shared" si="22"/>
        <v>-1.4468912548207531</v>
      </c>
      <c r="F1451" s="361"/>
      <c r="G1451" s="210"/>
    </row>
    <row r="1452" spans="2:7" x14ac:dyDescent="0.2">
      <c r="B1452" s="265">
        <v>40881</v>
      </c>
      <c r="C1452" s="184">
        <v>6.5113560000000003E-3</v>
      </c>
      <c r="D1452" s="184">
        <v>6.5113560000000003E-3</v>
      </c>
      <c r="E1452" s="188">
        <f t="shared" si="22"/>
        <v>-5.0342075495211605</v>
      </c>
      <c r="F1452" s="361"/>
      <c r="G1452" s="210"/>
    </row>
    <row r="1453" spans="2:7" x14ac:dyDescent="0.2">
      <c r="B1453" s="265">
        <v>40882</v>
      </c>
      <c r="C1453" s="184">
        <v>7.9212899999999992E-3</v>
      </c>
      <c r="D1453" s="184">
        <v>7.9212899999999992E-3</v>
      </c>
      <c r="E1453" s="188">
        <f t="shared" si="22"/>
        <v>-4.8382012076312337</v>
      </c>
      <c r="F1453" s="361"/>
      <c r="G1453" s="210"/>
    </row>
    <row r="1454" spans="2:7" x14ac:dyDescent="0.2">
      <c r="B1454" s="265">
        <v>40883</v>
      </c>
      <c r="C1454" s="184">
        <v>0.14670364799999999</v>
      </c>
      <c r="D1454" s="184">
        <v>0.14670364799999999</v>
      </c>
      <c r="E1454" s="188">
        <f t="shared" si="22"/>
        <v>-1.9193407270667171</v>
      </c>
      <c r="F1454" s="361"/>
      <c r="G1454" s="210"/>
    </row>
    <row r="1455" spans="2:7" x14ac:dyDescent="0.2">
      <c r="B1455" s="265">
        <v>40884</v>
      </c>
      <c r="C1455" s="184">
        <v>1.3224227999999999E-2</v>
      </c>
      <c r="D1455" s="184">
        <v>1.3224227999999999E-2</v>
      </c>
      <c r="E1455" s="188">
        <f t="shared" si="22"/>
        <v>-4.3257046772327348</v>
      </c>
      <c r="F1455" s="361"/>
      <c r="G1455" s="210"/>
    </row>
    <row r="1456" spans="2:7" x14ac:dyDescent="0.2">
      <c r="B1456" s="265">
        <v>40885</v>
      </c>
      <c r="C1456" s="184">
        <v>0.25504269099999999</v>
      </c>
      <c r="D1456" s="184">
        <v>0.25504269099999999</v>
      </c>
      <c r="E1456" s="188">
        <f t="shared" si="22"/>
        <v>-1.3663243321498786</v>
      </c>
      <c r="F1456" s="361"/>
      <c r="G1456" s="210"/>
    </row>
    <row r="1457" spans="2:7" x14ac:dyDescent="0.2">
      <c r="B1457" s="265">
        <v>40886</v>
      </c>
      <c r="C1457" s="184">
        <v>0.54140594600000003</v>
      </c>
      <c r="D1457" s="184">
        <v>0.54140594600000003</v>
      </c>
      <c r="E1457" s="188">
        <f t="shared" si="22"/>
        <v>-0.61358591922463868</v>
      </c>
      <c r="F1457" s="361"/>
      <c r="G1457" s="210"/>
    </row>
    <row r="1458" spans="2:7" x14ac:dyDescent="0.2">
      <c r="B1458" s="265">
        <v>40887</v>
      </c>
      <c r="C1458" s="184">
        <v>0.90696013099999995</v>
      </c>
      <c r="D1458" s="184">
        <v>0.90696013099999995</v>
      </c>
      <c r="E1458" s="188">
        <f t="shared" si="22"/>
        <v>-9.7656786834240325E-2</v>
      </c>
      <c r="F1458" s="361"/>
      <c r="G1458" s="210"/>
    </row>
    <row r="1459" spans="2:7" x14ac:dyDescent="0.2">
      <c r="B1459" s="265">
        <v>40888</v>
      </c>
      <c r="C1459" s="184">
        <v>3.0560186819999999</v>
      </c>
      <c r="D1459" s="184">
        <v>3.0560186819999999</v>
      </c>
      <c r="E1459" s="188">
        <f t="shared" si="22"/>
        <v>1.1171129845054837</v>
      </c>
      <c r="F1459" s="361"/>
      <c r="G1459" s="210"/>
    </row>
    <row r="1460" spans="2:7" x14ac:dyDescent="0.2">
      <c r="B1460" s="265">
        <v>40889</v>
      </c>
      <c r="C1460" s="184">
        <v>7.4274015999999998E-2</v>
      </c>
      <c r="D1460" s="184">
        <v>7.4274015999999998E-2</v>
      </c>
      <c r="E1460" s="188">
        <f t="shared" si="22"/>
        <v>-2.5999941057858469</v>
      </c>
      <c r="F1460" s="361"/>
      <c r="G1460" s="210"/>
    </row>
    <row r="1461" spans="2:7" x14ac:dyDescent="0.2">
      <c r="B1461" s="265">
        <v>40890</v>
      </c>
      <c r="C1461" s="184">
        <v>1.3238990000000001E-2</v>
      </c>
      <c r="D1461" s="184">
        <v>1.3238990000000001E-2</v>
      </c>
      <c r="E1461" s="188">
        <f t="shared" si="22"/>
        <v>-4.3245890153709619</v>
      </c>
      <c r="F1461" s="361"/>
      <c r="G1461" s="210"/>
    </row>
    <row r="1462" spans="2:7" x14ac:dyDescent="0.2">
      <c r="B1462" s="265">
        <v>40891</v>
      </c>
      <c r="C1462" s="184">
        <v>0.36302885400000001</v>
      </c>
      <c r="D1462" s="184">
        <v>0.36302885400000001</v>
      </c>
      <c r="E1462" s="188">
        <f t="shared" si="22"/>
        <v>-1.0132729602729527</v>
      </c>
      <c r="F1462" s="361"/>
      <c r="G1462" s="210"/>
    </row>
    <row r="1463" spans="2:7" x14ac:dyDescent="0.2">
      <c r="B1463" s="265">
        <v>40892</v>
      </c>
      <c r="C1463" s="184">
        <v>5.1628436999999999E-2</v>
      </c>
      <c r="D1463" s="184">
        <v>5.1628436999999999E-2</v>
      </c>
      <c r="E1463" s="188">
        <f t="shared" si="22"/>
        <v>-2.9636826536458556</v>
      </c>
      <c r="F1463" s="361"/>
      <c r="G1463" s="210"/>
    </row>
    <row r="1464" spans="2:7" x14ac:dyDescent="0.2">
      <c r="B1464" s="265">
        <v>40893</v>
      </c>
      <c r="C1464" s="184">
        <v>5.2427437E-2</v>
      </c>
      <c r="D1464" s="184">
        <v>5.2427437E-2</v>
      </c>
      <c r="E1464" s="188">
        <f t="shared" si="22"/>
        <v>-2.9483252178191561</v>
      </c>
      <c r="F1464" s="361"/>
      <c r="G1464" s="210"/>
    </row>
    <row r="1465" spans="2:7" x14ac:dyDescent="0.2">
      <c r="B1465" s="265">
        <v>40894</v>
      </c>
      <c r="C1465" s="184">
        <v>1.22916E-3</v>
      </c>
      <c r="D1465" s="184">
        <v>1.22916E-3</v>
      </c>
      <c r="E1465" s="188">
        <f t="shared" si="22"/>
        <v>-6.7014242697278306</v>
      </c>
      <c r="F1465" s="361"/>
      <c r="G1465" s="210"/>
    </row>
    <row r="1466" spans="2:7" x14ac:dyDescent="0.2">
      <c r="B1466" s="265">
        <v>40895</v>
      </c>
      <c r="C1466" s="184">
        <v>7.4184941000000004E-2</v>
      </c>
      <c r="D1466" s="184">
        <v>7.4184941000000004E-2</v>
      </c>
      <c r="E1466" s="188">
        <f t="shared" si="22"/>
        <v>-2.6011941008887209</v>
      </c>
      <c r="F1466" s="361"/>
      <c r="G1466" s="210"/>
    </row>
    <row r="1467" spans="2:7" x14ac:dyDescent="0.2">
      <c r="B1467" s="265">
        <v>40896</v>
      </c>
      <c r="C1467" s="184">
        <v>3.8153723E-2</v>
      </c>
      <c r="D1467" s="184">
        <v>3.8153723E-2</v>
      </c>
      <c r="E1467" s="188">
        <f t="shared" si="22"/>
        <v>-3.2661319375465365</v>
      </c>
      <c r="F1467" s="361"/>
      <c r="G1467" s="210"/>
    </row>
    <row r="1468" spans="2:7" x14ac:dyDescent="0.2">
      <c r="B1468" s="265">
        <v>40897</v>
      </c>
      <c r="C1468" s="184">
        <v>6.1015584999999997E-2</v>
      </c>
      <c r="D1468" s="184">
        <v>6.1015584999999997E-2</v>
      </c>
      <c r="E1468" s="188">
        <f t="shared" si="22"/>
        <v>-2.79662595563802</v>
      </c>
      <c r="F1468" s="361"/>
      <c r="G1468" s="210"/>
    </row>
    <row r="1469" spans="2:7" x14ac:dyDescent="0.2">
      <c r="B1469" s="265">
        <v>40898</v>
      </c>
      <c r="C1469" s="184">
        <v>2.5665729999999999E-3</v>
      </c>
      <c r="D1469" s="184">
        <v>2.5665729999999999E-3</v>
      </c>
      <c r="E1469" s="188">
        <f t="shared" si="22"/>
        <v>-5.9651837329630064</v>
      </c>
      <c r="F1469" s="361"/>
      <c r="G1469" s="210"/>
    </row>
    <row r="1470" spans="2:7" x14ac:dyDescent="0.2">
      <c r="B1470" s="265">
        <v>40899</v>
      </c>
      <c r="C1470" s="184">
        <v>1.8439747999999999E-2</v>
      </c>
      <c r="D1470" s="184">
        <v>1.8439747999999999E-2</v>
      </c>
      <c r="E1470" s="188">
        <f t="shared" si="22"/>
        <v>-3.99324672689067</v>
      </c>
      <c r="F1470" s="361"/>
      <c r="G1470" s="210"/>
    </row>
    <row r="1471" spans="2:7" x14ac:dyDescent="0.2">
      <c r="B1471" s="265">
        <v>40900</v>
      </c>
      <c r="C1471" s="184">
        <v>0.13657609200000001</v>
      </c>
      <c r="D1471" s="184">
        <v>0.13657609200000001</v>
      </c>
      <c r="E1471" s="188">
        <f t="shared" si="22"/>
        <v>-1.9908733691255109</v>
      </c>
      <c r="F1471" s="361"/>
      <c r="G1471" s="210"/>
    </row>
    <row r="1472" spans="2:7" x14ac:dyDescent="0.2">
      <c r="B1472" s="265">
        <v>40901</v>
      </c>
      <c r="C1472" s="184">
        <v>0.13524008700000001</v>
      </c>
      <c r="D1472" s="184">
        <v>0.13524008700000001</v>
      </c>
      <c r="E1472" s="188">
        <f t="shared" si="22"/>
        <v>-2.0007036578418602</v>
      </c>
      <c r="F1472" s="361"/>
      <c r="G1472" s="210"/>
    </row>
    <row r="1473" spans="2:7" x14ac:dyDescent="0.2">
      <c r="B1473" s="265">
        <v>40902</v>
      </c>
      <c r="C1473" s="184">
        <v>3.2232689090000002</v>
      </c>
      <c r="D1473" s="184">
        <v>3.2232689090000002</v>
      </c>
      <c r="E1473" s="188">
        <f t="shared" si="22"/>
        <v>1.1703960337307555</v>
      </c>
      <c r="F1473" s="361"/>
      <c r="G1473" s="210"/>
    </row>
    <row r="1474" spans="2:7" x14ac:dyDescent="0.2">
      <c r="B1474" s="265">
        <v>40903</v>
      </c>
      <c r="C1474" s="184">
        <v>5.6197643999999998E-2</v>
      </c>
      <c r="D1474" s="184">
        <v>5.6197643999999998E-2</v>
      </c>
      <c r="E1474" s="188">
        <f t="shared" si="22"/>
        <v>-2.8788804446694161</v>
      </c>
      <c r="F1474" s="361"/>
      <c r="G1474" s="210"/>
    </row>
    <row r="1475" spans="2:7" x14ac:dyDescent="0.2">
      <c r="B1475" s="265">
        <v>40904</v>
      </c>
      <c r="C1475" s="184">
        <v>6.723382E-3</v>
      </c>
      <c r="D1475" s="184">
        <v>6.723382E-3</v>
      </c>
      <c r="E1475" s="188">
        <f t="shared" si="22"/>
        <v>-5.0021639772373439</v>
      </c>
      <c r="F1475" s="361"/>
      <c r="G1475" s="210"/>
    </row>
    <row r="1476" spans="2:7" x14ac:dyDescent="0.2">
      <c r="B1476" s="265">
        <v>40905</v>
      </c>
      <c r="C1476" s="184">
        <v>1.5730508000000001E-2</v>
      </c>
      <c r="D1476" s="184">
        <v>1.5730508000000001E-2</v>
      </c>
      <c r="E1476" s="188">
        <f t="shared" si="22"/>
        <v>-4.1521532674556729</v>
      </c>
      <c r="F1476" s="361"/>
      <c r="G1476" s="210"/>
    </row>
    <row r="1477" spans="2:7" x14ac:dyDescent="0.2">
      <c r="B1477" s="265">
        <v>40906</v>
      </c>
      <c r="C1477" s="184">
        <v>2.4683690000000002E-3</v>
      </c>
      <c r="D1477" s="184">
        <v>2.4683690000000002E-3</v>
      </c>
      <c r="E1477" s="188">
        <f t="shared" si="22"/>
        <v>-6.004197670338729</v>
      </c>
      <c r="F1477" s="361"/>
      <c r="G1477" s="210"/>
    </row>
    <row r="1478" spans="2:7" x14ac:dyDescent="0.2">
      <c r="B1478" s="265">
        <v>40907</v>
      </c>
      <c r="C1478" s="184">
        <v>5.7563659999999997E-3</v>
      </c>
      <c r="D1478" s="184">
        <v>5.7563659999999997E-3</v>
      </c>
      <c r="E1478" s="188">
        <f t="shared" si="22"/>
        <v>-5.1574489061550199</v>
      </c>
      <c r="F1478" s="361"/>
      <c r="G1478" s="210"/>
    </row>
    <row r="1479" spans="2:7" x14ac:dyDescent="0.2">
      <c r="B1479" s="265">
        <v>40908</v>
      </c>
      <c r="C1479" s="184">
        <v>1.2552822999999999E-2</v>
      </c>
      <c r="D1479" s="184">
        <v>1.2552822999999999E-2</v>
      </c>
      <c r="E1479" s="188">
        <f t="shared" si="22"/>
        <v>-4.3778096984605623</v>
      </c>
      <c r="F1479" s="361"/>
      <c r="G1479" s="210"/>
    </row>
    <row r="1480" spans="2:7" x14ac:dyDescent="0.2">
      <c r="B1480" s="265">
        <v>40909</v>
      </c>
      <c r="C1480" s="184">
        <v>9.9284572000000001E-2</v>
      </c>
      <c r="D1480" s="184">
        <v>9.9284572000000001E-2</v>
      </c>
      <c r="E1480" s="188">
        <f t="shared" si="22"/>
        <v>-2.3097650875748128</v>
      </c>
      <c r="F1480" s="361"/>
      <c r="G1480" s="210"/>
    </row>
    <row r="1481" spans="2:7" x14ac:dyDescent="0.2">
      <c r="B1481" s="265">
        <v>40910</v>
      </c>
      <c r="C1481" s="184">
        <v>1.8071110909999999</v>
      </c>
      <c r="D1481" s="184">
        <v>1.8071110909999999</v>
      </c>
      <c r="E1481" s="188">
        <f t="shared" si="22"/>
        <v>0.59172948786095247</v>
      </c>
      <c r="F1481" s="361"/>
      <c r="G1481" s="210"/>
    </row>
    <row r="1482" spans="2:7" x14ac:dyDescent="0.2">
      <c r="B1482" s="265">
        <v>40911</v>
      </c>
      <c r="C1482" s="184">
        <v>0.24564</v>
      </c>
      <c r="D1482" s="184">
        <v>0.24564</v>
      </c>
      <c r="E1482" s="188">
        <f t="shared" si="22"/>
        <v>-1.4038882295209385</v>
      </c>
      <c r="F1482" s="361"/>
      <c r="G1482" s="210"/>
    </row>
    <row r="1483" spans="2:7" x14ac:dyDescent="0.2">
      <c r="B1483" s="265">
        <v>40912</v>
      </c>
      <c r="C1483" s="184">
        <v>0.82044473100000004</v>
      </c>
      <c r="D1483" s="184">
        <v>0.82044473100000004</v>
      </c>
      <c r="E1483" s="188">
        <f t="shared" si="22"/>
        <v>-0.19790873086704025</v>
      </c>
      <c r="F1483" s="361"/>
      <c r="G1483" s="210"/>
    </row>
    <row r="1484" spans="2:7" x14ac:dyDescent="0.2">
      <c r="B1484" s="265">
        <v>40913</v>
      </c>
      <c r="C1484" s="184">
        <v>6.2393309999999999E-3</v>
      </c>
      <c r="D1484" s="184">
        <v>6.2393309999999999E-3</v>
      </c>
      <c r="E1484" s="188">
        <f t="shared" si="22"/>
        <v>-5.0768823138868298</v>
      </c>
      <c r="F1484" s="361"/>
      <c r="G1484" s="210"/>
    </row>
    <row r="1485" spans="2:7" x14ac:dyDescent="0.2">
      <c r="B1485" s="265">
        <v>40914</v>
      </c>
      <c r="C1485" s="184">
        <v>2.1554339999999999E-3</v>
      </c>
      <c r="D1485" s="184">
        <v>2.1554339999999999E-3</v>
      </c>
      <c r="E1485" s="188">
        <f t="shared" si="22"/>
        <v>-6.1397631835917261</v>
      </c>
      <c r="F1485" s="361"/>
      <c r="G1485" s="210"/>
    </row>
    <row r="1486" spans="2:7" x14ac:dyDescent="0.2">
      <c r="B1486" s="265">
        <v>40915</v>
      </c>
      <c r="C1486" s="184">
        <v>0.55821882199999995</v>
      </c>
      <c r="D1486" s="184">
        <v>0.55821882199999995</v>
      </c>
      <c r="E1486" s="188">
        <f t="shared" si="22"/>
        <v>-0.58300423935129353</v>
      </c>
      <c r="F1486" s="361"/>
      <c r="G1486" s="210"/>
    </row>
    <row r="1487" spans="2:7" x14ac:dyDescent="0.2">
      <c r="B1487" s="265">
        <v>40916</v>
      </c>
      <c r="C1487" s="184">
        <v>0.325457363</v>
      </c>
      <c r="D1487" s="184">
        <v>0.325457363</v>
      </c>
      <c r="E1487" s="188">
        <f t="shared" si="22"/>
        <v>-1.1225238151606656</v>
      </c>
      <c r="F1487" s="361"/>
      <c r="G1487" s="210"/>
    </row>
    <row r="1488" spans="2:7" x14ac:dyDescent="0.2">
      <c r="B1488" s="265">
        <v>40917</v>
      </c>
      <c r="C1488" s="184">
        <v>2.1614859999999998E-3</v>
      </c>
      <c r="D1488" s="184">
        <v>2.1614859999999998E-3</v>
      </c>
      <c r="E1488" s="188">
        <f t="shared" si="22"/>
        <v>-6.1369593308611394</v>
      </c>
      <c r="F1488" s="361"/>
      <c r="G1488" s="210"/>
    </row>
    <row r="1489" spans="2:7" x14ac:dyDescent="0.2">
      <c r="B1489" s="265">
        <v>40918</v>
      </c>
      <c r="C1489" s="184">
        <v>0.115140058</v>
      </c>
      <c r="D1489" s="184">
        <v>0.115140058</v>
      </c>
      <c r="E1489" s="188">
        <f t="shared" si="22"/>
        <v>-2.1616059960000165</v>
      </c>
      <c r="F1489" s="361"/>
      <c r="G1489" s="210"/>
    </row>
    <row r="1490" spans="2:7" x14ac:dyDescent="0.2">
      <c r="B1490" s="265">
        <v>40919</v>
      </c>
      <c r="C1490" s="184">
        <v>3.0843314479999999</v>
      </c>
      <c r="D1490" s="184">
        <v>3.0843314479999999</v>
      </c>
      <c r="E1490" s="188">
        <f t="shared" si="22"/>
        <v>1.1263349233373841</v>
      </c>
      <c r="F1490" s="361"/>
      <c r="G1490" s="210"/>
    </row>
    <row r="1491" spans="2:7" x14ac:dyDescent="0.2">
      <c r="B1491" s="265">
        <v>40920</v>
      </c>
      <c r="C1491" s="184">
        <v>0.102278039</v>
      </c>
      <c r="D1491" s="184">
        <v>0.102278039</v>
      </c>
      <c r="E1491" s="188">
        <f t="shared" si="22"/>
        <v>-2.2800603016017718</v>
      </c>
      <c r="F1491" s="361"/>
      <c r="G1491" s="210"/>
    </row>
    <row r="1492" spans="2:7" x14ac:dyDescent="0.2">
      <c r="B1492" s="265">
        <v>40921</v>
      </c>
      <c r="C1492" s="184">
        <v>5.1456831000000001E-2</v>
      </c>
      <c r="D1492" s="184">
        <v>5.1456831000000001E-2</v>
      </c>
      <c r="E1492" s="188">
        <f t="shared" ref="E1492:E1555" si="23">IF(C1492=0,"",LN(C1492))</f>
        <v>-2.9670120558358919</v>
      </c>
      <c r="F1492" s="361"/>
      <c r="G1492" s="210"/>
    </row>
    <row r="1493" spans="2:7" x14ac:dyDescent="0.2">
      <c r="B1493" s="265">
        <v>40922</v>
      </c>
      <c r="C1493" s="184">
        <v>0.56058317999999996</v>
      </c>
      <c r="D1493" s="184">
        <v>0.56058317999999996</v>
      </c>
      <c r="E1493" s="188">
        <f t="shared" si="23"/>
        <v>-0.57877764426917144</v>
      </c>
      <c r="F1493" s="361"/>
      <c r="G1493" s="210"/>
    </row>
    <row r="1494" spans="2:7" x14ac:dyDescent="0.2">
      <c r="B1494" s="265">
        <v>40923</v>
      </c>
      <c r="C1494" s="184">
        <v>0.33186173200000002</v>
      </c>
      <c r="D1494" s="184">
        <v>0.33186173200000002</v>
      </c>
      <c r="E1494" s="188">
        <f t="shared" si="23"/>
        <v>-1.1030368666928327</v>
      </c>
      <c r="F1494" s="361"/>
      <c r="G1494" s="210"/>
    </row>
    <row r="1495" spans="2:7" x14ac:dyDescent="0.2">
      <c r="B1495" s="265">
        <v>40924</v>
      </c>
      <c r="C1495" s="184">
        <v>0.329477081</v>
      </c>
      <c r="D1495" s="184">
        <v>0.329477081</v>
      </c>
      <c r="E1495" s="188">
        <f t="shared" si="23"/>
        <v>-1.1102484843631695</v>
      </c>
      <c r="F1495" s="361"/>
      <c r="G1495" s="210"/>
    </row>
    <row r="1496" spans="2:7" x14ac:dyDescent="0.2">
      <c r="B1496" s="265">
        <v>40925</v>
      </c>
      <c r="C1496" s="184">
        <v>0.14598130000000001</v>
      </c>
      <c r="D1496" s="184">
        <v>0.14598130000000001</v>
      </c>
      <c r="E1496" s="188">
        <f t="shared" si="23"/>
        <v>-1.9242767476688059</v>
      </c>
      <c r="F1496" s="361"/>
      <c r="G1496" s="210"/>
    </row>
    <row r="1497" spans="2:7" x14ac:dyDescent="0.2">
      <c r="B1497" s="265">
        <v>40926</v>
      </c>
      <c r="C1497" s="184">
        <v>3.0999557000000001E-2</v>
      </c>
      <c r="D1497" s="184">
        <v>3.0999557000000001E-2</v>
      </c>
      <c r="E1497" s="188">
        <f t="shared" si="23"/>
        <v>-3.473782364921679</v>
      </c>
      <c r="F1497" s="361"/>
      <c r="G1497" s="210"/>
    </row>
    <row r="1498" spans="2:7" x14ac:dyDescent="0.2">
      <c r="B1498" s="265">
        <v>40927</v>
      </c>
      <c r="C1498" s="184">
        <v>0.137130855</v>
      </c>
      <c r="D1498" s="184">
        <v>0.137130855</v>
      </c>
      <c r="E1498" s="188">
        <f t="shared" si="23"/>
        <v>-1.9868196630302841</v>
      </c>
      <c r="F1498" s="361"/>
      <c r="G1498" s="210"/>
    </row>
    <row r="1499" spans="2:7" x14ac:dyDescent="0.2">
      <c r="B1499" s="265">
        <v>40928</v>
      </c>
      <c r="C1499" s="184">
        <v>4.9816368E-2</v>
      </c>
      <c r="D1499" s="184">
        <v>4.9816368E-2</v>
      </c>
      <c r="E1499" s="188">
        <f t="shared" si="23"/>
        <v>-2.9994116742544312</v>
      </c>
      <c r="F1499" s="361"/>
      <c r="G1499" s="210"/>
    </row>
    <row r="1500" spans="2:7" x14ac:dyDescent="0.2">
      <c r="B1500" s="265">
        <v>40929</v>
      </c>
      <c r="C1500" s="184">
        <v>1.0118035080000001</v>
      </c>
      <c r="D1500" s="184">
        <v>1.0118035080000001</v>
      </c>
      <c r="E1500" s="188">
        <f t="shared" si="23"/>
        <v>1.1734389958045786E-2</v>
      </c>
      <c r="F1500" s="361"/>
      <c r="G1500" s="210"/>
    </row>
    <row r="1501" spans="2:7" x14ac:dyDescent="0.2">
      <c r="B1501" s="265">
        <v>40930</v>
      </c>
      <c r="C1501" s="184">
        <v>0.37605155499999998</v>
      </c>
      <c r="D1501" s="184">
        <v>0.37605155499999998</v>
      </c>
      <c r="E1501" s="188">
        <f t="shared" si="23"/>
        <v>-0.97802903062985536</v>
      </c>
      <c r="F1501" s="361"/>
      <c r="G1501" s="210"/>
    </row>
    <row r="1502" spans="2:7" x14ac:dyDescent="0.2">
      <c r="B1502" s="265">
        <v>40931</v>
      </c>
      <c r="C1502" s="184">
        <v>6.5178661999999998E-2</v>
      </c>
      <c r="D1502" s="184">
        <v>6.5178661999999998E-2</v>
      </c>
      <c r="E1502" s="188">
        <f t="shared" si="23"/>
        <v>-2.7306231335526734</v>
      </c>
      <c r="F1502" s="361"/>
      <c r="G1502" s="210"/>
    </row>
    <row r="1503" spans="2:7" x14ac:dyDescent="0.2">
      <c r="B1503" s="265">
        <v>40932</v>
      </c>
      <c r="C1503" s="184">
        <v>0.64544942500000002</v>
      </c>
      <c r="D1503" s="184">
        <v>0.64544942500000002</v>
      </c>
      <c r="E1503" s="188">
        <f t="shared" si="23"/>
        <v>-0.43780842188115954</v>
      </c>
      <c r="F1503" s="361"/>
      <c r="G1503" s="210"/>
    </row>
    <row r="1504" spans="2:7" x14ac:dyDescent="0.2">
      <c r="B1504" s="265">
        <v>40933</v>
      </c>
      <c r="C1504" s="184">
        <v>4.9294584000000002E-2</v>
      </c>
      <c r="D1504" s="184">
        <v>4.9294584000000002E-2</v>
      </c>
      <c r="E1504" s="188">
        <f t="shared" si="23"/>
        <v>-3.0099410619804963</v>
      </c>
      <c r="F1504" s="361"/>
      <c r="G1504" s="210"/>
    </row>
    <row r="1505" spans="2:7" x14ac:dyDescent="0.2">
      <c r="B1505" s="265">
        <v>40934</v>
      </c>
      <c r="C1505" s="184">
        <v>2.0487814E-2</v>
      </c>
      <c r="D1505" s="184">
        <v>2.0487814E-2</v>
      </c>
      <c r="E1505" s="188">
        <f t="shared" si="23"/>
        <v>-3.8879250086110893</v>
      </c>
      <c r="F1505" s="361"/>
      <c r="G1505" s="210"/>
    </row>
    <row r="1506" spans="2:7" x14ac:dyDescent="0.2">
      <c r="B1506" s="265">
        <v>40935</v>
      </c>
      <c r="C1506" s="184">
        <v>3.1435181E-2</v>
      </c>
      <c r="D1506" s="184">
        <v>3.1435181E-2</v>
      </c>
      <c r="E1506" s="188">
        <f t="shared" si="23"/>
        <v>-3.4598275992505352</v>
      </c>
      <c r="F1506" s="361"/>
      <c r="G1506" s="210"/>
    </row>
    <row r="1507" spans="2:7" x14ac:dyDescent="0.2">
      <c r="B1507" s="265">
        <v>40936</v>
      </c>
      <c r="C1507" s="184">
        <v>2.62364E-2</v>
      </c>
      <c r="D1507" s="184">
        <v>2.62364E-2</v>
      </c>
      <c r="E1507" s="188">
        <f t="shared" si="23"/>
        <v>-3.6406075194403118</v>
      </c>
      <c r="F1507" s="361"/>
      <c r="G1507" s="210"/>
    </row>
    <row r="1508" spans="2:7" x14ac:dyDescent="0.2">
      <c r="B1508" s="265">
        <v>40937</v>
      </c>
      <c r="C1508" s="184">
        <v>5.4151999999999999E-2</v>
      </c>
      <c r="D1508" s="184">
        <v>5.4151999999999999E-2</v>
      </c>
      <c r="E1508" s="188">
        <f t="shared" si="23"/>
        <v>-2.9159603717758307</v>
      </c>
      <c r="F1508" s="361"/>
      <c r="G1508" s="210"/>
    </row>
    <row r="1509" spans="2:7" x14ac:dyDescent="0.2">
      <c r="B1509" s="265">
        <v>40938</v>
      </c>
      <c r="C1509" s="184">
        <v>1.516987683</v>
      </c>
      <c r="D1509" s="184">
        <v>1.516987683</v>
      </c>
      <c r="E1509" s="188">
        <f t="shared" si="23"/>
        <v>0.41672658101899696</v>
      </c>
      <c r="F1509" s="361"/>
      <c r="G1509" s="210"/>
    </row>
    <row r="1510" spans="2:7" x14ac:dyDescent="0.2">
      <c r="B1510" s="265">
        <v>40939</v>
      </c>
      <c r="C1510" s="184">
        <v>0.161248217</v>
      </c>
      <c r="D1510" s="184">
        <v>0.161248217</v>
      </c>
      <c r="E1510" s="188">
        <f t="shared" si="23"/>
        <v>-1.8248103807317293</v>
      </c>
      <c r="F1510" s="361"/>
      <c r="G1510" s="210"/>
    </row>
    <row r="1511" spans="2:7" x14ac:dyDescent="0.2">
      <c r="B1511" s="265">
        <v>40940</v>
      </c>
      <c r="C1511" s="184">
        <v>8.3866819999999995E-3</v>
      </c>
      <c r="D1511" s="184">
        <v>8.3866819999999995E-3</v>
      </c>
      <c r="E1511" s="188">
        <f t="shared" si="23"/>
        <v>-4.781110307520791</v>
      </c>
      <c r="F1511" s="361"/>
      <c r="G1511" s="210"/>
    </row>
    <row r="1512" spans="2:7" x14ac:dyDescent="0.2">
      <c r="B1512" s="265">
        <v>40941</v>
      </c>
      <c r="C1512" s="184">
        <v>4.5393136000000001E-2</v>
      </c>
      <c r="D1512" s="184">
        <v>4.5393136000000001E-2</v>
      </c>
      <c r="E1512" s="188">
        <f t="shared" si="23"/>
        <v>-3.0923943747924212</v>
      </c>
      <c r="F1512" s="361"/>
      <c r="G1512" s="210"/>
    </row>
    <row r="1513" spans="2:7" x14ac:dyDescent="0.2">
      <c r="B1513" s="265">
        <v>40942</v>
      </c>
      <c r="C1513" s="184">
        <v>1.0906625E-2</v>
      </c>
      <c r="D1513" s="184">
        <v>1.0906625E-2</v>
      </c>
      <c r="E1513" s="188">
        <f t="shared" si="23"/>
        <v>-4.5183848762163965</v>
      </c>
      <c r="F1513" s="361"/>
      <c r="G1513" s="210"/>
    </row>
    <row r="1514" spans="2:7" x14ac:dyDescent="0.2">
      <c r="B1514" s="265">
        <v>40943</v>
      </c>
      <c r="C1514" s="184">
        <v>1.0118810000000001E-2</v>
      </c>
      <c r="D1514" s="184">
        <v>1.0118810000000001E-2</v>
      </c>
      <c r="E1514" s="188">
        <f t="shared" si="23"/>
        <v>-4.5933592109697443</v>
      </c>
      <c r="F1514" s="361"/>
      <c r="G1514" s="210"/>
    </row>
    <row r="1515" spans="2:7" x14ac:dyDescent="0.2">
      <c r="B1515" s="265">
        <v>40944</v>
      </c>
      <c r="C1515" s="184">
        <v>6.9033154870000004</v>
      </c>
      <c r="D1515" s="184">
        <v>0</v>
      </c>
      <c r="E1515" s="188">
        <f t="shared" si="23"/>
        <v>1.9320018015597982</v>
      </c>
      <c r="F1515" s="361"/>
      <c r="G1515" s="210"/>
    </row>
    <row r="1516" spans="2:7" x14ac:dyDescent="0.2">
      <c r="B1516" s="265">
        <v>40945</v>
      </c>
      <c r="C1516" s="184">
        <v>0.53299561399999995</v>
      </c>
      <c r="D1516" s="184">
        <v>0.53299561399999995</v>
      </c>
      <c r="E1516" s="188">
        <f t="shared" si="23"/>
        <v>-0.62924208374320834</v>
      </c>
      <c r="F1516" s="361"/>
      <c r="G1516" s="210"/>
    </row>
    <row r="1517" spans="2:7" x14ac:dyDescent="0.2">
      <c r="B1517" s="265">
        <v>40946</v>
      </c>
      <c r="C1517" s="184">
        <v>0.186015348</v>
      </c>
      <c r="D1517" s="184">
        <v>0.186015348</v>
      </c>
      <c r="E1517" s="188">
        <f t="shared" si="23"/>
        <v>-1.6819260925441721</v>
      </c>
      <c r="F1517" s="361"/>
      <c r="G1517" s="210"/>
    </row>
    <row r="1518" spans="2:7" x14ac:dyDescent="0.2">
      <c r="B1518" s="265">
        <v>40947</v>
      </c>
      <c r="C1518" s="184">
        <v>4.0801220000000003E-3</v>
      </c>
      <c r="D1518" s="184">
        <v>4.0801220000000003E-3</v>
      </c>
      <c r="E1518" s="188">
        <f t="shared" si="23"/>
        <v>-5.5016283890523372</v>
      </c>
      <c r="F1518" s="361"/>
      <c r="G1518" s="210"/>
    </row>
    <row r="1519" spans="2:7" x14ac:dyDescent="0.2">
      <c r="B1519" s="265">
        <v>40948</v>
      </c>
      <c r="C1519" s="184">
        <v>1.1116489999999999E-3</v>
      </c>
      <c r="D1519" s="184">
        <v>1.1116489999999999E-3</v>
      </c>
      <c r="E1519" s="188">
        <f t="shared" si="23"/>
        <v>-6.8019107804629124</v>
      </c>
      <c r="F1519" s="361"/>
      <c r="G1519" s="210"/>
    </row>
    <row r="1520" spans="2:7" x14ac:dyDescent="0.2">
      <c r="B1520" s="265">
        <v>40949</v>
      </c>
      <c r="C1520" s="184">
        <v>6.9964349999999996E-3</v>
      </c>
      <c r="D1520" s="184">
        <v>6.9964349999999996E-3</v>
      </c>
      <c r="E1520" s="188">
        <f t="shared" si="23"/>
        <v>-4.9623545453711273</v>
      </c>
      <c r="F1520" s="361"/>
      <c r="G1520" s="210"/>
    </row>
    <row r="1521" spans="2:7" x14ac:dyDescent="0.2">
      <c r="B1521" s="265">
        <v>40950</v>
      </c>
      <c r="C1521" s="184">
        <v>1.9655220000000001E-2</v>
      </c>
      <c r="D1521" s="184">
        <v>1.9655220000000001E-2</v>
      </c>
      <c r="E1521" s="188">
        <f t="shared" si="23"/>
        <v>-3.9294123270903145</v>
      </c>
      <c r="F1521" s="361"/>
      <c r="G1521" s="210"/>
    </row>
    <row r="1522" spans="2:7" x14ac:dyDescent="0.2">
      <c r="B1522" s="265">
        <v>40951</v>
      </c>
      <c r="C1522" s="184">
        <v>3.1937240000000002E-3</v>
      </c>
      <c r="D1522" s="184">
        <v>3.1937240000000002E-3</v>
      </c>
      <c r="E1522" s="188">
        <f t="shared" si="23"/>
        <v>-5.7465676449455927</v>
      </c>
      <c r="F1522" s="361"/>
      <c r="G1522" s="210"/>
    </row>
    <row r="1523" spans="2:7" x14ac:dyDescent="0.2">
      <c r="B1523" s="265">
        <v>40952</v>
      </c>
      <c r="C1523" s="184">
        <v>8.5630740000000004E-3</v>
      </c>
      <c r="D1523" s="184">
        <v>8.5630740000000004E-3</v>
      </c>
      <c r="E1523" s="188">
        <f t="shared" si="23"/>
        <v>-4.7602960411442883</v>
      </c>
      <c r="F1523" s="361"/>
      <c r="G1523" s="210"/>
    </row>
    <row r="1524" spans="2:7" x14ac:dyDescent="0.2">
      <c r="B1524" s="265">
        <v>40953</v>
      </c>
      <c r="C1524" s="184">
        <v>1.131864E-3</v>
      </c>
      <c r="D1524" s="184">
        <v>1.131864E-3</v>
      </c>
      <c r="E1524" s="188">
        <f t="shared" si="23"/>
        <v>-6.7838894477614513</v>
      </c>
      <c r="F1524" s="361"/>
      <c r="G1524" s="210"/>
    </row>
    <row r="1525" spans="2:7" x14ac:dyDescent="0.2">
      <c r="B1525" s="265">
        <v>40954</v>
      </c>
      <c r="C1525" s="184">
        <v>0.28304489999999999</v>
      </c>
      <c r="D1525" s="184">
        <v>0.28304489999999999</v>
      </c>
      <c r="E1525" s="188">
        <f t="shared" si="23"/>
        <v>-1.2621497366798127</v>
      </c>
      <c r="F1525" s="361"/>
      <c r="G1525" s="210"/>
    </row>
    <row r="1526" spans="2:7" x14ac:dyDescent="0.2">
      <c r="B1526" s="265">
        <v>40955</v>
      </c>
      <c r="C1526" s="184">
        <v>0.344497887</v>
      </c>
      <c r="D1526" s="184">
        <v>0.344497887</v>
      </c>
      <c r="E1526" s="188">
        <f t="shared" si="23"/>
        <v>-1.0656673220740844</v>
      </c>
      <c r="F1526" s="361"/>
      <c r="G1526" s="210"/>
    </row>
    <row r="1527" spans="2:7" x14ac:dyDescent="0.2">
      <c r="B1527" s="265">
        <v>40956</v>
      </c>
      <c r="C1527" s="184">
        <v>0.171484163</v>
      </c>
      <c r="D1527" s="184">
        <v>0.171484163</v>
      </c>
      <c r="E1527" s="188">
        <f t="shared" si="23"/>
        <v>-1.7632643606634379</v>
      </c>
      <c r="F1527" s="361"/>
      <c r="G1527" s="210"/>
    </row>
    <row r="1528" spans="2:7" x14ac:dyDescent="0.2">
      <c r="B1528" s="265">
        <v>40957</v>
      </c>
      <c r="C1528" s="184">
        <v>0.58703217200000002</v>
      </c>
      <c r="D1528" s="184">
        <v>0.58703217200000002</v>
      </c>
      <c r="E1528" s="188">
        <f t="shared" si="23"/>
        <v>-0.5326756531601754</v>
      </c>
      <c r="F1528" s="361"/>
      <c r="G1528" s="210"/>
    </row>
    <row r="1529" spans="2:7" x14ac:dyDescent="0.2">
      <c r="B1529" s="265">
        <v>40958</v>
      </c>
      <c r="C1529" s="184">
        <v>0.34048382300000002</v>
      </c>
      <c r="D1529" s="184">
        <v>0.34048382300000002</v>
      </c>
      <c r="E1529" s="188">
        <f t="shared" si="23"/>
        <v>-1.0773876640659712</v>
      </c>
      <c r="F1529" s="361"/>
      <c r="G1529" s="210"/>
    </row>
    <row r="1530" spans="2:7" x14ac:dyDescent="0.2">
      <c r="B1530" s="265">
        <v>40959</v>
      </c>
      <c r="C1530" s="184">
        <v>1.3154483999999999E-2</v>
      </c>
      <c r="D1530" s="184">
        <v>1.3154483999999999E-2</v>
      </c>
      <c r="E1530" s="188">
        <f t="shared" si="23"/>
        <v>-4.3309925898886057</v>
      </c>
      <c r="F1530" s="361"/>
      <c r="G1530" s="210"/>
    </row>
    <row r="1531" spans="2:7" x14ac:dyDescent="0.2">
      <c r="B1531" s="265">
        <v>40960</v>
      </c>
      <c r="C1531" s="184">
        <v>0.12154208499999999</v>
      </c>
      <c r="D1531" s="184">
        <v>0.12154208499999999</v>
      </c>
      <c r="E1531" s="188">
        <f t="shared" si="23"/>
        <v>-2.1074946975759294</v>
      </c>
      <c r="F1531" s="361"/>
      <c r="G1531" s="210"/>
    </row>
    <row r="1532" spans="2:7" x14ac:dyDescent="0.2">
      <c r="B1532" s="265">
        <v>40961</v>
      </c>
      <c r="C1532" s="184">
        <v>0.10678004300000001</v>
      </c>
      <c r="D1532" s="184">
        <v>0.10678004300000001</v>
      </c>
      <c r="E1532" s="188">
        <f t="shared" si="23"/>
        <v>-2.2369842332130436</v>
      </c>
      <c r="F1532" s="361"/>
      <c r="G1532" s="210"/>
    </row>
    <row r="1533" spans="2:7" x14ac:dyDescent="0.2">
      <c r="B1533" s="265">
        <v>40962</v>
      </c>
      <c r="C1533" s="184">
        <v>1.3524835000000001E-2</v>
      </c>
      <c r="D1533" s="184">
        <v>1.3524835000000001E-2</v>
      </c>
      <c r="E1533" s="188">
        <f t="shared" si="23"/>
        <v>-4.3032276539543224</v>
      </c>
      <c r="F1533" s="361"/>
      <c r="G1533" s="210"/>
    </row>
    <row r="1534" spans="2:7" x14ac:dyDescent="0.2">
      <c r="B1534" s="265">
        <v>40963</v>
      </c>
      <c r="C1534" s="184">
        <v>0.15462883699999999</v>
      </c>
      <c r="D1534" s="184">
        <v>0.15462883699999999</v>
      </c>
      <c r="E1534" s="188">
        <f t="shared" si="23"/>
        <v>-1.8667276337026721</v>
      </c>
      <c r="F1534" s="361"/>
      <c r="G1534" s="210"/>
    </row>
    <row r="1535" spans="2:7" x14ac:dyDescent="0.2">
      <c r="B1535" s="265">
        <v>40964</v>
      </c>
      <c r="C1535" s="184">
        <v>0.41631357299999999</v>
      </c>
      <c r="D1535" s="184">
        <v>0.41631357299999999</v>
      </c>
      <c r="E1535" s="188">
        <f t="shared" si="23"/>
        <v>-0.87631652142127814</v>
      </c>
      <c r="F1535" s="361"/>
      <c r="G1535" s="210"/>
    </row>
    <row r="1536" spans="2:7" x14ac:dyDescent="0.2">
      <c r="B1536" s="265">
        <v>40965</v>
      </c>
      <c r="C1536" s="184">
        <v>0.32706987599999998</v>
      </c>
      <c r="D1536" s="184">
        <v>0.32706987599999998</v>
      </c>
      <c r="E1536" s="188">
        <f t="shared" si="23"/>
        <v>-1.1175814428395336</v>
      </c>
      <c r="F1536" s="361"/>
      <c r="G1536" s="210"/>
    </row>
    <row r="1537" spans="2:7" x14ac:dyDescent="0.2">
      <c r="B1537" s="265">
        <v>40966</v>
      </c>
      <c r="C1537" s="184">
        <v>0.31358440900000001</v>
      </c>
      <c r="D1537" s="184">
        <v>0.31358440900000001</v>
      </c>
      <c r="E1537" s="188">
        <f t="shared" si="23"/>
        <v>-1.1596867079407551</v>
      </c>
      <c r="F1537" s="361"/>
      <c r="G1537" s="210"/>
    </row>
    <row r="1538" spans="2:7" x14ac:dyDescent="0.2">
      <c r="B1538" s="265">
        <v>40967</v>
      </c>
      <c r="C1538" s="184">
        <v>0.11168365500000001</v>
      </c>
      <c r="D1538" s="184">
        <v>0.11168365500000001</v>
      </c>
      <c r="E1538" s="188">
        <f t="shared" si="23"/>
        <v>-2.1920849130680753</v>
      </c>
      <c r="F1538" s="361"/>
      <c r="G1538" s="210"/>
    </row>
    <row r="1539" spans="2:7" x14ac:dyDescent="0.2">
      <c r="B1539" s="265">
        <v>40968</v>
      </c>
      <c r="C1539" s="184">
        <v>0.435602092</v>
      </c>
      <c r="D1539" s="184">
        <v>0.435602092</v>
      </c>
      <c r="E1539" s="188">
        <f t="shared" si="23"/>
        <v>-0.83102608536369771</v>
      </c>
      <c r="F1539" s="361"/>
      <c r="G1539" s="210"/>
    </row>
    <row r="1540" spans="2:7" x14ac:dyDescent="0.2">
      <c r="B1540" s="265">
        <v>40969</v>
      </c>
      <c r="C1540" s="184">
        <v>0.27413981100000001</v>
      </c>
      <c r="D1540" s="184">
        <v>0.27413981100000001</v>
      </c>
      <c r="E1540" s="188">
        <f t="shared" si="23"/>
        <v>-1.2941170436078986</v>
      </c>
      <c r="F1540" s="361"/>
      <c r="G1540" s="210"/>
    </row>
    <row r="1541" spans="2:7" x14ac:dyDescent="0.2">
      <c r="B1541" s="265">
        <v>40970</v>
      </c>
      <c r="C1541" s="184">
        <v>1.306452274</v>
      </c>
      <c r="D1541" s="184">
        <v>1.306452274</v>
      </c>
      <c r="E1541" s="188">
        <f t="shared" si="23"/>
        <v>0.26731527565191049</v>
      </c>
      <c r="F1541" s="361"/>
      <c r="G1541" s="210"/>
    </row>
    <row r="1542" spans="2:7" x14ac:dyDescent="0.2">
      <c r="B1542" s="265">
        <v>40971</v>
      </c>
      <c r="C1542" s="184">
        <v>5.7298891999999997E-2</v>
      </c>
      <c r="D1542" s="184">
        <v>5.7298891999999997E-2</v>
      </c>
      <c r="E1542" s="188">
        <f t="shared" si="23"/>
        <v>-2.8594739922721368</v>
      </c>
      <c r="F1542" s="361"/>
      <c r="G1542" s="210"/>
    </row>
    <row r="1543" spans="2:7" x14ac:dyDescent="0.2">
      <c r="B1543" s="265">
        <v>40972</v>
      </c>
      <c r="C1543" s="184">
        <v>0.71607007</v>
      </c>
      <c r="D1543" s="184">
        <v>0.71607007</v>
      </c>
      <c r="E1543" s="188">
        <f t="shared" si="23"/>
        <v>-0.33397725368128339</v>
      </c>
      <c r="F1543" s="361"/>
      <c r="G1543" s="210"/>
    </row>
    <row r="1544" spans="2:7" x14ac:dyDescent="0.2">
      <c r="B1544" s="265">
        <v>40973</v>
      </c>
      <c r="C1544" s="184">
        <v>8.6569239999999999E-3</v>
      </c>
      <c r="D1544" s="184">
        <v>8.6569239999999999E-3</v>
      </c>
      <c r="E1544" s="188">
        <f t="shared" si="23"/>
        <v>-4.749395815809792</v>
      </c>
      <c r="F1544" s="361"/>
      <c r="G1544" s="210"/>
    </row>
    <row r="1545" spans="2:7" x14ac:dyDescent="0.2">
      <c r="B1545" s="265">
        <v>40974</v>
      </c>
      <c r="C1545" s="184">
        <v>2.3174904999999999E-2</v>
      </c>
      <c r="D1545" s="184">
        <v>2.3174904999999999E-2</v>
      </c>
      <c r="E1545" s="188">
        <f t="shared" si="23"/>
        <v>-3.7646852667834962</v>
      </c>
      <c r="F1545" s="361"/>
      <c r="G1545" s="210"/>
    </row>
    <row r="1546" spans="2:7" x14ac:dyDescent="0.2">
      <c r="B1546" s="265">
        <v>40975</v>
      </c>
      <c r="C1546" s="184">
        <v>8.0618420999999996E-2</v>
      </c>
      <c r="D1546" s="184">
        <v>8.0618420999999996E-2</v>
      </c>
      <c r="E1546" s="188">
        <f t="shared" si="23"/>
        <v>-2.5180281071956618</v>
      </c>
      <c r="F1546" s="361"/>
      <c r="G1546" s="210"/>
    </row>
    <row r="1547" spans="2:7" x14ac:dyDescent="0.2">
      <c r="B1547" s="265">
        <v>40976</v>
      </c>
      <c r="C1547" s="184">
        <v>0.20573158799999999</v>
      </c>
      <c r="D1547" s="184">
        <v>0.20573158799999999</v>
      </c>
      <c r="E1547" s="188">
        <f t="shared" si="23"/>
        <v>-1.5811829306709784</v>
      </c>
      <c r="F1547" s="361"/>
      <c r="G1547" s="210"/>
    </row>
    <row r="1548" spans="2:7" x14ac:dyDescent="0.2">
      <c r="B1548" s="265">
        <v>40977</v>
      </c>
      <c r="C1548" s="184">
        <v>2.1121702999999999E-2</v>
      </c>
      <c r="D1548" s="184">
        <v>2.1121702999999999E-2</v>
      </c>
      <c r="E1548" s="188">
        <f t="shared" si="23"/>
        <v>-3.8574541889251637</v>
      </c>
      <c r="F1548" s="361"/>
      <c r="G1548" s="210"/>
    </row>
    <row r="1549" spans="2:7" x14ac:dyDescent="0.2">
      <c r="B1549" s="265">
        <v>40978</v>
      </c>
      <c r="C1549" s="184">
        <v>1.4483704E-2</v>
      </c>
      <c r="D1549" s="184">
        <v>1.4483704E-2</v>
      </c>
      <c r="E1549" s="188">
        <f t="shared" si="23"/>
        <v>-4.2347311236311187</v>
      </c>
      <c r="F1549" s="361"/>
      <c r="G1549" s="210"/>
    </row>
    <row r="1550" spans="2:7" x14ac:dyDescent="0.2">
      <c r="B1550" s="265">
        <v>40979</v>
      </c>
      <c r="C1550" s="184">
        <v>0.62616474</v>
      </c>
      <c r="D1550" s="184">
        <v>0.62616474</v>
      </c>
      <c r="E1550" s="188">
        <f t="shared" si="23"/>
        <v>-0.4681417795640338</v>
      </c>
      <c r="F1550" s="361"/>
      <c r="G1550" s="210"/>
    </row>
    <row r="1551" spans="2:7" x14ac:dyDescent="0.2">
      <c r="B1551" s="265">
        <v>40980</v>
      </c>
      <c r="C1551" s="184">
        <v>0.122513069</v>
      </c>
      <c r="D1551" s="184">
        <v>0.122513069</v>
      </c>
      <c r="E1551" s="188">
        <f t="shared" si="23"/>
        <v>-2.0995375689735858</v>
      </c>
      <c r="F1551" s="361"/>
      <c r="G1551" s="210"/>
    </row>
    <row r="1552" spans="2:7" x14ac:dyDescent="0.2">
      <c r="B1552" s="265">
        <v>40981</v>
      </c>
      <c r="C1552" s="184">
        <v>5.7086004000000003E-2</v>
      </c>
      <c r="D1552" s="184">
        <v>5.7086004000000003E-2</v>
      </c>
      <c r="E1552" s="188">
        <f t="shared" si="23"/>
        <v>-2.8631963062008547</v>
      </c>
      <c r="F1552" s="361"/>
      <c r="G1552" s="210"/>
    </row>
    <row r="1553" spans="2:7" x14ac:dyDescent="0.2">
      <c r="B1553" s="265">
        <v>40982</v>
      </c>
      <c r="C1553" s="184">
        <v>3.6912594E-2</v>
      </c>
      <c r="D1553" s="184">
        <v>3.6912594E-2</v>
      </c>
      <c r="E1553" s="188">
        <f t="shared" si="23"/>
        <v>-3.299202485352521</v>
      </c>
      <c r="F1553" s="361"/>
      <c r="G1553" s="210"/>
    </row>
    <row r="1554" spans="2:7" x14ac:dyDescent="0.2">
      <c r="B1554" s="265">
        <v>40983</v>
      </c>
      <c r="C1554" s="184">
        <v>1.0493796849999999</v>
      </c>
      <c r="D1554" s="184">
        <v>1.0493796849999999</v>
      </c>
      <c r="E1554" s="188">
        <f t="shared" si="23"/>
        <v>4.8199213401941415E-2</v>
      </c>
      <c r="F1554" s="361"/>
      <c r="G1554" s="210"/>
    </row>
    <row r="1555" spans="2:7" x14ac:dyDescent="0.2">
      <c r="B1555" s="265">
        <v>40984</v>
      </c>
      <c r="C1555" s="184">
        <v>5.5607138E-2</v>
      </c>
      <c r="D1555" s="184">
        <v>5.5607138E-2</v>
      </c>
      <c r="E1555" s="188">
        <f t="shared" si="23"/>
        <v>-2.8894437046708097</v>
      </c>
      <c r="F1555" s="361"/>
      <c r="G1555" s="210"/>
    </row>
    <row r="1556" spans="2:7" x14ac:dyDescent="0.2">
      <c r="B1556" s="265">
        <v>40985</v>
      </c>
      <c r="C1556" s="184">
        <v>5.6259903999999999E-2</v>
      </c>
      <c r="D1556" s="184">
        <v>5.6259903999999999E-2</v>
      </c>
      <c r="E1556" s="188">
        <f t="shared" ref="E1556:E1619" si="24">IF(C1556=0,"",LN(C1556))</f>
        <v>-2.8777731822851953</v>
      </c>
      <c r="F1556" s="361"/>
      <c r="G1556" s="210"/>
    </row>
    <row r="1557" spans="2:7" x14ac:dyDescent="0.2">
      <c r="B1557" s="265">
        <v>40986</v>
      </c>
      <c r="C1557" s="184">
        <v>0.94358570799999997</v>
      </c>
      <c r="D1557" s="184">
        <v>0.94358570799999997</v>
      </c>
      <c r="E1557" s="188">
        <f t="shared" si="24"/>
        <v>-5.8068077811733045E-2</v>
      </c>
      <c r="F1557" s="361"/>
      <c r="G1557" s="210"/>
    </row>
    <row r="1558" spans="2:7" x14ac:dyDescent="0.2">
      <c r="B1558" s="265">
        <v>40987</v>
      </c>
      <c r="C1558" s="184">
        <v>0.18772656300000001</v>
      </c>
      <c r="D1558" s="184">
        <v>0.18772656300000001</v>
      </c>
      <c r="E1558" s="188">
        <f t="shared" si="24"/>
        <v>-1.6727688270220609</v>
      </c>
      <c r="F1558" s="361"/>
      <c r="G1558" s="210"/>
    </row>
    <row r="1559" spans="2:7" x14ac:dyDescent="0.2">
      <c r="B1559" s="265">
        <v>40988</v>
      </c>
      <c r="C1559" s="184">
        <v>0.18534091599999999</v>
      </c>
      <c r="D1559" s="184">
        <v>0.18534091599999999</v>
      </c>
      <c r="E1559" s="188">
        <f t="shared" si="24"/>
        <v>-1.685558360567541</v>
      </c>
      <c r="F1559" s="361"/>
      <c r="G1559" s="210"/>
    </row>
    <row r="1560" spans="2:7" x14ac:dyDescent="0.2">
      <c r="B1560" s="265">
        <v>40989</v>
      </c>
      <c r="C1560" s="184">
        <v>0.51644699299999997</v>
      </c>
      <c r="D1560" s="184">
        <v>0.51644699299999997</v>
      </c>
      <c r="E1560" s="188">
        <f t="shared" si="24"/>
        <v>-0.66078262298811419</v>
      </c>
      <c r="F1560" s="361"/>
      <c r="G1560" s="210"/>
    </row>
    <row r="1561" spans="2:7" x14ac:dyDescent="0.2">
      <c r="B1561" s="265">
        <v>40990</v>
      </c>
      <c r="C1561" s="184">
        <v>5.3483542000000002E-2</v>
      </c>
      <c r="D1561" s="184">
        <v>5.3483542000000002E-2</v>
      </c>
      <c r="E1561" s="188">
        <f t="shared" si="24"/>
        <v>-2.9283812985750362</v>
      </c>
      <c r="F1561" s="361"/>
      <c r="G1561" s="210"/>
    </row>
    <row r="1562" spans="2:7" x14ac:dyDescent="0.2">
      <c r="B1562" s="265">
        <v>40991</v>
      </c>
      <c r="C1562" s="184">
        <v>0.100962203</v>
      </c>
      <c r="D1562" s="184">
        <v>0.100962203</v>
      </c>
      <c r="E1562" s="188">
        <f t="shared" si="24"/>
        <v>-2.2930090599043189</v>
      </c>
      <c r="F1562" s="361"/>
      <c r="G1562" s="210"/>
    </row>
    <row r="1563" spans="2:7" x14ac:dyDescent="0.2">
      <c r="B1563" s="265">
        <v>40992</v>
      </c>
      <c r="C1563" s="184">
        <v>0.17541874299999999</v>
      </c>
      <c r="D1563" s="184">
        <v>0.17541874299999999</v>
      </c>
      <c r="E1563" s="188">
        <f t="shared" si="24"/>
        <v>-1.740579346144135</v>
      </c>
      <c r="F1563" s="361"/>
      <c r="G1563" s="210"/>
    </row>
    <row r="1564" spans="2:7" x14ac:dyDescent="0.2">
      <c r="B1564" s="265">
        <v>40993</v>
      </c>
      <c r="C1564" s="184">
        <v>4.7823880000000003E-3</v>
      </c>
      <c r="D1564" s="184">
        <v>4.7823880000000003E-3</v>
      </c>
      <c r="E1564" s="188">
        <f t="shared" si="24"/>
        <v>-5.3428152756381504</v>
      </c>
      <c r="F1564" s="361"/>
      <c r="G1564" s="210"/>
    </row>
    <row r="1565" spans="2:7" x14ac:dyDescent="0.2">
      <c r="B1565" s="265">
        <v>40994</v>
      </c>
      <c r="C1565" s="184">
        <v>1.9673797999999999E-2</v>
      </c>
      <c r="D1565" s="184">
        <v>1.9673797999999999E-2</v>
      </c>
      <c r="E1565" s="188">
        <f t="shared" si="24"/>
        <v>-3.928467579302215</v>
      </c>
      <c r="F1565" s="361"/>
      <c r="G1565" s="210"/>
    </row>
    <row r="1566" spans="2:7" x14ac:dyDescent="0.2">
      <c r="B1566" s="265">
        <v>40995</v>
      </c>
      <c r="C1566" s="184">
        <v>8.8321199999999997E-4</v>
      </c>
      <c r="D1566" s="184">
        <v>8.8321199999999997E-4</v>
      </c>
      <c r="E1566" s="188">
        <f t="shared" si="24"/>
        <v>-7.0319452955772235</v>
      </c>
      <c r="F1566" s="361"/>
      <c r="G1566" s="210"/>
    </row>
    <row r="1567" spans="2:7" x14ac:dyDescent="0.2">
      <c r="B1567" s="265">
        <v>40996</v>
      </c>
      <c r="C1567" s="184">
        <v>1.3254670000000001E-3</v>
      </c>
      <c r="D1567" s="184">
        <v>1.3254670000000001E-3</v>
      </c>
      <c r="E1567" s="188">
        <f t="shared" si="24"/>
        <v>-6.6259904288106712</v>
      </c>
      <c r="F1567" s="361"/>
      <c r="G1567" s="210"/>
    </row>
    <row r="1568" spans="2:7" x14ac:dyDescent="0.2">
      <c r="B1568" s="265">
        <v>40997</v>
      </c>
      <c r="C1568" s="184">
        <v>0.31937499499999999</v>
      </c>
      <c r="D1568" s="184">
        <v>0.31937499499999999</v>
      </c>
      <c r="E1568" s="188">
        <f t="shared" si="24"/>
        <v>-1.1413893336797456</v>
      </c>
      <c r="F1568" s="361"/>
      <c r="G1568" s="210"/>
    </row>
    <row r="1569" spans="2:7" x14ac:dyDescent="0.2">
      <c r="B1569" s="265">
        <v>40998</v>
      </c>
      <c r="C1569" s="184">
        <v>8.1092479999999995E-3</v>
      </c>
      <c r="D1569" s="184">
        <v>8.1092479999999995E-3</v>
      </c>
      <c r="E1569" s="188">
        <f t="shared" si="24"/>
        <v>-4.8147501401848736</v>
      </c>
      <c r="F1569" s="361"/>
      <c r="G1569" s="210"/>
    </row>
    <row r="1570" spans="2:7" x14ac:dyDescent="0.2">
      <c r="B1570" s="265">
        <v>40999</v>
      </c>
      <c r="C1570" s="184">
        <v>2.0716963000000001E-2</v>
      </c>
      <c r="D1570" s="184">
        <v>2.0716963000000001E-2</v>
      </c>
      <c r="E1570" s="188">
        <f t="shared" si="24"/>
        <v>-3.8768024456928525</v>
      </c>
      <c r="F1570" s="361"/>
      <c r="G1570" s="210"/>
    </row>
    <row r="1571" spans="2:7" x14ac:dyDescent="0.2">
      <c r="B1571" s="265">
        <v>41000</v>
      </c>
      <c r="C1571" s="184">
        <v>0.62921912400000002</v>
      </c>
      <c r="D1571" s="184">
        <v>0.62921912400000002</v>
      </c>
      <c r="E1571" s="188">
        <f t="shared" si="24"/>
        <v>-0.46327571410860385</v>
      </c>
      <c r="F1571" s="361"/>
      <c r="G1571" s="210"/>
    </row>
    <row r="1572" spans="2:7" x14ac:dyDescent="0.2">
      <c r="B1572" s="265">
        <v>41001</v>
      </c>
      <c r="C1572" s="184">
        <v>2.1769772E-2</v>
      </c>
      <c r="D1572" s="184">
        <v>2.1769772E-2</v>
      </c>
      <c r="E1572" s="188">
        <f t="shared" si="24"/>
        <v>-3.8272328769186825</v>
      </c>
      <c r="F1572" s="361"/>
      <c r="G1572" s="210"/>
    </row>
    <row r="1573" spans="2:7" x14ac:dyDescent="0.2">
      <c r="B1573" s="265">
        <v>41002</v>
      </c>
      <c r="C1573" s="184">
        <v>2.3586033999999999E-2</v>
      </c>
      <c r="D1573" s="184">
        <v>2.3586033999999999E-2</v>
      </c>
      <c r="E1573" s="188">
        <f t="shared" si="24"/>
        <v>-3.747100521782285</v>
      </c>
      <c r="F1573" s="361"/>
      <c r="G1573" s="210"/>
    </row>
    <row r="1574" spans="2:7" x14ac:dyDescent="0.2">
      <c r="B1574" s="265">
        <v>41003</v>
      </c>
      <c r="C1574" s="184">
        <v>9.2787359999999992E-3</v>
      </c>
      <c r="D1574" s="184">
        <v>9.2787359999999992E-3</v>
      </c>
      <c r="E1574" s="188">
        <f t="shared" si="24"/>
        <v>-4.6800299483575811</v>
      </c>
      <c r="F1574" s="361"/>
      <c r="G1574" s="210"/>
    </row>
    <row r="1575" spans="2:7" x14ac:dyDescent="0.2">
      <c r="B1575" s="265">
        <v>41004</v>
      </c>
      <c r="C1575" s="184">
        <v>9.6855259999999999E-3</v>
      </c>
      <c r="D1575" s="184">
        <v>9.6855259999999999E-3</v>
      </c>
      <c r="E1575" s="188">
        <f t="shared" si="24"/>
        <v>-4.6371226728080739</v>
      </c>
      <c r="F1575" s="361"/>
      <c r="G1575" s="210"/>
    </row>
    <row r="1576" spans="2:7" x14ac:dyDescent="0.2">
      <c r="B1576" s="265">
        <v>41005</v>
      </c>
      <c r="C1576" s="184">
        <v>1.564663626</v>
      </c>
      <c r="D1576" s="184">
        <v>1.564663626</v>
      </c>
      <c r="E1576" s="188">
        <f t="shared" si="24"/>
        <v>0.44767086542692069</v>
      </c>
      <c r="F1576" s="361"/>
      <c r="G1576" s="210"/>
    </row>
    <row r="1577" spans="2:7" x14ac:dyDescent="0.2">
      <c r="B1577" s="265">
        <v>41006</v>
      </c>
      <c r="C1577" s="184">
        <v>2.0743565510000002</v>
      </c>
      <c r="D1577" s="184">
        <v>2.0743565510000002</v>
      </c>
      <c r="E1577" s="188">
        <f t="shared" si="24"/>
        <v>0.72965100968937069</v>
      </c>
      <c r="F1577" s="361"/>
      <c r="G1577" s="210"/>
    </row>
    <row r="1578" spans="2:7" x14ac:dyDescent="0.2">
      <c r="B1578" s="265">
        <v>41007</v>
      </c>
      <c r="C1578" s="184">
        <v>0.62040226700000001</v>
      </c>
      <c r="D1578" s="184">
        <v>0.62040226700000001</v>
      </c>
      <c r="E1578" s="188">
        <f t="shared" si="24"/>
        <v>-0.47738719359229664</v>
      </c>
      <c r="F1578" s="361"/>
      <c r="G1578" s="210"/>
    </row>
    <row r="1579" spans="2:7" x14ac:dyDescent="0.2">
      <c r="B1579" s="265">
        <v>41008</v>
      </c>
      <c r="C1579" s="184">
        <v>6.8244262E-2</v>
      </c>
      <c r="D1579" s="184">
        <v>6.8244262E-2</v>
      </c>
      <c r="E1579" s="188">
        <f t="shared" si="24"/>
        <v>-2.6846619217114958</v>
      </c>
      <c r="F1579" s="361"/>
      <c r="G1579" s="210"/>
    </row>
    <row r="1580" spans="2:7" x14ac:dyDescent="0.2">
      <c r="B1580" s="265">
        <v>41009</v>
      </c>
      <c r="C1580" s="184">
        <v>0.30929764900000001</v>
      </c>
      <c r="D1580" s="184">
        <v>0.30929764900000001</v>
      </c>
      <c r="E1580" s="188">
        <f t="shared" si="24"/>
        <v>-1.1734512003545954</v>
      </c>
      <c r="F1580" s="361"/>
      <c r="G1580" s="210"/>
    </row>
    <row r="1581" spans="2:7" x14ac:dyDescent="0.2">
      <c r="B1581" s="265">
        <v>41010</v>
      </c>
      <c r="C1581" s="184">
        <v>0.32516972399999999</v>
      </c>
      <c r="D1581" s="184">
        <v>0.32516972399999999</v>
      </c>
      <c r="E1581" s="188">
        <f t="shared" si="24"/>
        <v>-1.1234080052735176</v>
      </c>
      <c r="F1581" s="361"/>
      <c r="G1581" s="210"/>
    </row>
    <row r="1582" spans="2:7" x14ac:dyDescent="0.2">
      <c r="B1582" s="265">
        <v>41011</v>
      </c>
      <c r="C1582" s="184">
        <v>4.8590430000000004E-3</v>
      </c>
      <c r="D1582" s="184">
        <v>4.8590430000000004E-3</v>
      </c>
      <c r="E1582" s="188">
        <f t="shared" si="24"/>
        <v>-5.3269137740400057</v>
      </c>
      <c r="F1582" s="361"/>
      <c r="G1582" s="210"/>
    </row>
    <row r="1583" spans="2:7" x14ac:dyDescent="0.2">
      <c r="B1583" s="265">
        <v>41012</v>
      </c>
      <c r="C1583" s="184">
        <v>1.6564994E-2</v>
      </c>
      <c r="D1583" s="184">
        <v>1.6564994E-2</v>
      </c>
      <c r="E1583" s="188">
        <f t="shared" si="24"/>
        <v>-4.1004636054398214</v>
      </c>
      <c r="F1583" s="361"/>
      <c r="G1583" s="210"/>
    </row>
    <row r="1584" spans="2:7" x14ac:dyDescent="0.2">
      <c r="B1584" s="265">
        <v>41013</v>
      </c>
      <c r="C1584" s="184">
        <v>0.21801108799999999</v>
      </c>
      <c r="D1584" s="184">
        <v>0.21801108799999999</v>
      </c>
      <c r="E1584" s="188">
        <f t="shared" si="24"/>
        <v>-1.5232093551011743</v>
      </c>
      <c r="F1584" s="361"/>
      <c r="G1584" s="210"/>
    </row>
    <row r="1585" spans="2:7" x14ac:dyDescent="0.2">
      <c r="B1585" s="265">
        <v>41014</v>
      </c>
      <c r="C1585" s="184">
        <v>3.3786781000000002E-2</v>
      </c>
      <c r="D1585" s="184">
        <v>3.3786781000000002E-2</v>
      </c>
      <c r="E1585" s="188">
        <f t="shared" si="24"/>
        <v>-3.387685647665188</v>
      </c>
      <c r="F1585" s="361"/>
      <c r="G1585" s="210"/>
    </row>
    <row r="1586" spans="2:7" x14ac:dyDescent="0.2">
      <c r="B1586" s="265">
        <v>41015</v>
      </c>
      <c r="C1586" s="184">
        <v>0.496055093</v>
      </c>
      <c r="D1586" s="184">
        <v>0.496055093</v>
      </c>
      <c r="E1586" s="188">
        <f t="shared" si="24"/>
        <v>-0.70106828382876163</v>
      </c>
      <c r="F1586" s="361"/>
      <c r="G1586" s="210"/>
    </row>
    <row r="1587" spans="2:7" x14ac:dyDescent="0.2">
      <c r="B1587" s="265">
        <v>41016</v>
      </c>
      <c r="C1587" s="184">
        <v>1.5285889999999999E-3</v>
      </c>
      <c r="D1587" s="184">
        <v>1.5285889999999999E-3</v>
      </c>
      <c r="E1587" s="188">
        <f t="shared" si="24"/>
        <v>-6.4834101913085576</v>
      </c>
      <c r="F1587" s="361"/>
      <c r="G1587" s="210"/>
    </row>
    <row r="1588" spans="2:7" x14ac:dyDescent="0.2">
      <c r="B1588" s="265">
        <v>41017</v>
      </c>
      <c r="C1588" s="184">
        <v>0.18867948700000001</v>
      </c>
      <c r="D1588" s="184">
        <v>0.18867948700000001</v>
      </c>
      <c r="E1588" s="188">
        <f t="shared" si="24"/>
        <v>-1.6677055394588967</v>
      </c>
      <c r="F1588" s="361"/>
      <c r="G1588" s="210"/>
    </row>
    <row r="1589" spans="2:7" x14ac:dyDescent="0.2">
      <c r="B1589" s="265">
        <v>41018</v>
      </c>
      <c r="C1589" s="184">
        <v>7.4795115999999995E-2</v>
      </c>
      <c r="D1589" s="184">
        <v>7.4795115999999995E-2</v>
      </c>
      <c r="E1589" s="188">
        <f t="shared" si="24"/>
        <v>-2.5930026902511063</v>
      </c>
      <c r="F1589" s="361"/>
      <c r="G1589" s="210"/>
    </row>
    <row r="1590" spans="2:7" x14ac:dyDescent="0.2">
      <c r="B1590" s="265">
        <v>41019</v>
      </c>
      <c r="C1590" s="184">
        <v>9.9860580000000008E-3</v>
      </c>
      <c r="D1590" s="184">
        <v>9.9860580000000008E-3</v>
      </c>
      <c r="E1590" s="188">
        <f t="shared" si="24"/>
        <v>-4.6065653587892026</v>
      </c>
      <c r="F1590" s="361"/>
      <c r="G1590" s="210"/>
    </row>
    <row r="1591" spans="2:7" x14ac:dyDescent="0.2">
      <c r="B1591" s="265">
        <v>41020</v>
      </c>
      <c r="C1591" s="184">
        <v>1.3251621999999999E-2</v>
      </c>
      <c r="D1591" s="184">
        <v>1.3251621999999999E-2</v>
      </c>
      <c r="E1591" s="188">
        <f t="shared" si="24"/>
        <v>-4.3236353189476828</v>
      </c>
      <c r="F1591" s="361"/>
      <c r="G1591" s="210"/>
    </row>
    <row r="1592" spans="2:7" x14ac:dyDescent="0.2">
      <c r="B1592" s="265">
        <v>41021</v>
      </c>
      <c r="C1592" s="184">
        <v>0.21010182099999999</v>
      </c>
      <c r="D1592" s="184">
        <v>0.21010182099999999</v>
      </c>
      <c r="E1592" s="188">
        <f t="shared" si="24"/>
        <v>-1.5601630038674581</v>
      </c>
      <c r="F1592" s="361"/>
      <c r="G1592" s="210"/>
    </row>
    <row r="1593" spans="2:7" x14ac:dyDescent="0.2">
      <c r="B1593" s="265">
        <v>41022</v>
      </c>
      <c r="C1593" s="184">
        <v>4.7390485000000003E-2</v>
      </c>
      <c r="D1593" s="184">
        <v>4.7390485000000003E-2</v>
      </c>
      <c r="E1593" s="188">
        <f t="shared" si="24"/>
        <v>-3.0493338088283792</v>
      </c>
      <c r="F1593" s="361"/>
      <c r="G1593" s="210"/>
    </row>
    <row r="1594" spans="2:7" x14ac:dyDescent="0.2">
      <c r="B1594" s="265">
        <v>41023</v>
      </c>
      <c r="C1594" s="184">
        <v>0.35962805799999997</v>
      </c>
      <c r="D1594" s="184">
        <v>0.35962805799999997</v>
      </c>
      <c r="E1594" s="188">
        <f t="shared" si="24"/>
        <v>-1.0226849538445273</v>
      </c>
      <c r="F1594" s="361"/>
      <c r="G1594" s="210"/>
    </row>
    <row r="1595" spans="2:7" x14ac:dyDescent="0.2">
      <c r="B1595" s="265">
        <v>41024</v>
      </c>
      <c r="C1595" s="184">
        <v>0.145288738</v>
      </c>
      <c r="D1595" s="184">
        <v>0.145288738</v>
      </c>
      <c r="E1595" s="188">
        <f t="shared" si="24"/>
        <v>-1.9290322200127374</v>
      </c>
      <c r="F1595" s="361"/>
      <c r="G1595" s="210"/>
    </row>
    <row r="1596" spans="2:7" x14ac:dyDescent="0.2">
      <c r="B1596" s="265">
        <v>41025</v>
      </c>
      <c r="C1596" s="184">
        <v>0.28462147100000001</v>
      </c>
      <c r="D1596" s="184">
        <v>0.28462147100000001</v>
      </c>
      <c r="E1596" s="188">
        <f t="shared" si="24"/>
        <v>-1.2565951534454105</v>
      </c>
      <c r="F1596" s="361"/>
      <c r="G1596" s="210"/>
    </row>
    <row r="1597" spans="2:7" x14ac:dyDescent="0.2">
      <c r="B1597" s="265">
        <v>41026</v>
      </c>
      <c r="C1597" s="184">
        <v>2.0071193000000001E-2</v>
      </c>
      <c r="D1597" s="184">
        <v>2.0071193000000001E-2</v>
      </c>
      <c r="E1597" s="188">
        <f t="shared" si="24"/>
        <v>-3.908469675987329</v>
      </c>
      <c r="F1597" s="361"/>
      <c r="G1597" s="210"/>
    </row>
    <row r="1598" spans="2:7" x14ac:dyDescent="0.2">
      <c r="B1598" s="265">
        <v>41027</v>
      </c>
      <c r="C1598" s="184">
        <v>0.33214548700000002</v>
      </c>
      <c r="D1598" s="184">
        <v>0.33214548700000002</v>
      </c>
      <c r="E1598" s="188">
        <f t="shared" si="24"/>
        <v>-1.1021821921978772</v>
      </c>
      <c r="F1598" s="361"/>
      <c r="G1598" s="210"/>
    </row>
    <row r="1599" spans="2:7" x14ac:dyDescent="0.2">
      <c r="B1599" s="265">
        <v>41028</v>
      </c>
      <c r="C1599" s="184">
        <v>3.736821E-3</v>
      </c>
      <c r="D1599" s="184">
        <v>3.736821E-3</v>
      </c>
      <c r="E1599" s="188">
        <f t="shared" si="24"/>
        <v>-5.5895200290105356</v>
      </c>
      <c r="F1599" s="361"/>
      <c r="G1599" s="210"/>
    </row>
    <row r="1600" spans="2:7" x14ac:dyDescent="0.2">
      <c r="B1600" s="265">
        <v>41029</v>
      </c>
      <c r="C1600" s="184">
        <v>3.6600600000000001E-3</v>
      </c>
      <c r="D1600" s="184">
        <v>3.6600600000000001E-3</v>
      </c>
      <c r="E1600" s="188">
        <f t="shared" si="24"/>
        <v>-5.6102757382606105</v>
      </c>
      <c r="F1600" s="361"/>
      <c r="G1600" s="210"/>
    </row>
    <row r="1601" spans="2:7" x14ac:dyDescent="0.2">
      <c r="B1601" s="265">
        <v>41030</v>
      </c>
      <c r="C1601" s="184">
        <v>1.4437230000000001E-3</v>
      </c>
      <c r="D1601" s="184">
        <v>1.4437230000000001E-3</v>
      </c>
      <c r="E1601" s="188">
        <f t="shared" si="24"/>
        <v>-6.5405300851677435</v>
      </c>
      <c r="F1601" s="361"/>
      <c r="G1601" s="210"/>
    </row>
    <row r="1602" spans="2:7" x14ac:dyDescent="0.2">
      <c r="B1602" s="265">
        <v>41031</v>
      </c>
      <c r="C1602" s="184">
        <v>1.3707677999999999E-2</v>
      </c>
      <c r="D1602" s="184">
        <v>1.3707677999999999E-2</v>
      </c>
      <c r="E1602" s="188">
        <f t="shared" si="24"/>
        <v>-4.289799165178553</v>
      </c>
      <c r="F1602" s="361"/>
      <c r="G1602" s="210"/>
    </row>
    <row r="1603" spans="2:7" x14ac:dyDescent="0.2">
      <c r="B1603" s="265">
        <v>41032</v>
      </c>
      <c r="C1603" s="184">
        <v>0.290856165</v>
      </c>
      <c r="D1603" s="184">
        <v>0.290856165</v>
      </c>
      <c r="E1603" s="188">
        <f t="shared" si="24"/>
        <v>-1.2349264123569714</v>
      </c>
      <c r="F1603" s="361"/>
      <c r="G1603" s="210"/>
    </row>
    <row r="1604" spans="2:7" x14ac:dyDescent="0.2">
      <c r="B1604" s="265">
        <v>41033</v>
      </c>
      <c r="C1604" s="184">
        <v>1.7648114999999999E-2</v>
      </c>
      <c r="D1604" s="184">
        <v>1.7648114999999999E-2</v>
      </c>
      <c r="E1604" s="188">
        <f t="shared" si="24"/>
        <v>-4.0371263001730915</v>
      </c>
      <c r="F1604" s="361"/>
      <c r="G1604" s="210"/>
    </row>
    <row r="1605" spans="2:7" x14ac:dyDescent="0.2">
      <c r="B1605" s="265">
        <v>41034</v>
      </c>
      <c r="C1605" s="184">
        <v>0.579441761</v>
      </c>
      <c r="D1605" s="184">
        <v>0.579441761</v>
      </c>
      <c r="E1605" s="188">
        <f t="shared" si="24"/>
        <v>-0.54569011995844485</v>
      </c>
      <c r="F1605" s="361"/>
      <c r="G1605" s="210"/>
    </row>
    <row r="1606" spans="2:7" x14ac:dyDescent="0.2">
      <c r="B1606" s="265">
        <v>41035</v>
      </c>
      <c r="C1606" s="184">
        <v>4.4400822E-2</v>
      </c>
      <c r="D1606" s="184">
        <v>4.4400822E-2</v>
      </c>
      <c r="E1606" s="188">
        <f t="shared" si="24"/>
        <v>-3.1144972962018174</v>
      </c>
      <c r="F1606" s="361"/>
      <c r="G1606" s="210"/>
    </row>
    <row r="1607" spans="2:7" x14ac:dyDescent="0.2">
      <c r="B1607" s="265">
        <v>41036</v>
      </c>
      <c r="C1607" s="184">
        <v>4.5431260000000001E-2</v>
      </c>
      <c r="D1607" s="184">
        <v>4.5431260000000001E-2</v>
      </c>
      <c r="E1607" s="188">
        <f t="shared" si="24"/>
        <v>-3.0915548646185451</v>
      </c>
      <c r="F1607" s="361"/>
      <c r="G1607" s="210"/>
    </row>
    <row r="1608" spans="2:7" x14ac:dyDescent="0.2">
      <c r="B1608" s="265">
        <v>41037</v>
      </c>
      <c r="C1608" s="184">
        <v>0.16419451700000001</v>
      </c>
      <c r="D1608" s="184">
        <v>0.16419451700000001</v>
      </c>
      <c r="E1608" s="188">
        <f t="shared" si="24"/>
        <v>-1.8067034747259698</v>
      </c>
      <c r="F1608" s="361"/>
      <c r="G1608" s="210"/>
    </row>
    <row r="1609" spans="2:7" x14ac:dyDescent="0.2">
      <c r="B1609" s="265">
        <v>41038</v>
      </c>
      <c r="C1609" s="184">
        <v>9.6673783999999999E-2</v>
      </c>
      <c r="D1609" s="184">
        <v>9.6673783999999999E-2</v>
      </c>
      <c r="E1609" s="188">
        <f t="shared" si="24"/>
        <v>-2.3364130197938979</v>
      </c>
      <c r="F1609" s="361"/>
      <c r="G1609" s="210"/>
    </row>
    <row r="1610" spans="2:7" x14ac:dyDescent="0.2">
      <c r="B1610" s="265">
        <v>41039</v>
      </c>
      <c r="C1610" s="184">
        <v>0.29220862600000003</v>
      </c>
      <c r="D1610" s="184">
        <v>0.29220862600000003</v>
      </c>
      <c r="E1610" s="188">
        <f t="shared" si="24"/>
        <v>-1.2302872592251581</v>
      </c>
      <c r="F1610" s="361"/>
      <c r="G1610" s="210"/>
    </row>
    <row r="1611" spans="2:7" x14ac:dyDescent="0.2">
      <c r="B1611" s="265">
        <v>41040</v>
      </c>
      <c r="C1611" s="184">
        <v>3.5085937999999997E-2</v>
      </c>
      <c r="D1611" s="184">
        <v>3.5085937999999997E-2</v>
      </c>
      <c r="E1611" s="188">
        <f t="shared" si="24"/>
        <v>-3.3499548555632925</v>
      </c>
      <c r="F1611" s="361"/>
      <c r="G1611" s="210"/>
    </row>
    <row r="1612" spans="2:7" x14ac:dyDescent="0.2">
      <c r="B1612" s="265">
        <v>41041</v>
      </c>
      <c r="C1612" s="184">
        <v>1.5966963000000001E-2</v>
      </c>
      <c r="D1612" s="184">
        <v>1.5966963000000001E-2</v>
      </c>
      <c r="E1612" s="188">
        <f t="shared" si="24"/>
        <v>-4.1372335039066463</v>
      </c>
      <c r="F1612" s="361"/>
      <c r="G1612" s="210"/>
    </row>
    <row r="1613" spans="2:7" x14ac:dyDescent="0.2">
      <c r="B1613" s="265">
        <v>41042</v>
      </c>
      <c r="C1613" s="184">
        <v>9.9793861999999997E-2</v>
      </c>
      <c r="D1613" s="184">
        <v>9.9793861999999997E-2</v>
      </c>
      <c r="E1613" s="188">
        <f t="shared" si="24"/>
        <v>-2.3046486005621181</v>
      </c>
      <c r="F1613" s="361"/>
      <c r="G1613" s="210"/>
    </row>
    <row r="1614" spans="2:7" x14ac:dyDescent="0.2">
      <c r="B1614" s="265">
        <v>41043</v>
      </c>
      <c r="C1614" s="184">
        <v>0.230222909</v>
      </c>
      <c r="D1614" s="184">
        <v>0.230222909</v>
      </c>
      <c r="E1614" s="188">
        <f t="shared" si="24"/>
        <v>-1.4687072698353241</v>
      </c>
      <c r="F1614" s="361"/>
      <c r="G1614" s="210"/>
    </row>
    <row r="1615" spans="2:7" x14ac:dyDescent="0.2">
      <c r="B1615" s="265">
        <v>41044</v>
      </c>
      <c r="C1615" s="184">
        <v>0.247350979</v>
      </c>
      <c r="D1615" s="184">
        <v>0.247350979</v>
      </c>
      <c r="E1615" s="188">
        <f t="shared" si="24"/>
        <v>-1.3969469833619363</v>
      </c>
      <c r="F1615" s="361"/>
      <c r="G1615" s="210"/>
    </row>
    <row r="1616" spans="2:7" x14ac:dyDescent="0.2">
      <c r="B1616" s="265">
        <v>41045</v>
      </c>
      <c r="C1616" s="184">
        <v>1.8371419999999999E-2</v>
      </c>
      <c r="D1616" s="184">
        <v>1.8371419999999999E-2</v>
      </c>
      <c r="E1616" s="188">
        <f t="shared" si="24"/>
        <v>-3.9969590827970261</v>
      </c>
      <c r="F1616" s="361"/>
      <c r="G1616" s="210"/>
    </row>
    <row r="1617" spans="2:7" x14ac:dyDescent="0.2">
      <c r="B1617" s="265">
        <v>41046</v>
      </c>
      <c r="C1617" s="184">
        <v>9.0669104E-2</v>
      </c>
      <c r="D1617" s="184">
        <v>9.0669104E-2</v>
      </c>
      <c r="E1617" s="188">
        <f t="shared" si="24"/>
        <v>-2.4005386193626324</v>
      </c>
      <c r="F1617" s="361"/>
      <c r="G1617" s="210"/>
    </row>
    <row r="1618" spans="2:7" x14ac:dyDescent="0.2">
      <c r="B1618" s="265">
        <v>41047</v>
      </c>
      <c r="C1618" s="184">
        <v>2.0868420000000002E-3</v>
      </c>
      <c r="D1618" s="184">
        <v>2.0868420000000002E-3</v>
      </c>
      <c r="E1618" s="188">
        <f t="shared" si="24"/>
        <v>-6.1721033605090838</v>
      </c>
      <c r="F1618" s="361"/>
      <c r="G1618" s="210"/>
    </row>
    <row r="1619" spans="2:7" x14ac:dyDescent="0.2">
      <c r="B1619" s="265">
        <v>41048</v>
      </c>
      <c r="C1619" s="184">
        <v>0.15018869200000001</v>
      </c>
      <c r="D1619" s="184">
        <v>0.15018869200000001</v>
      </c>
      <c r="E1619" s="188">
        <f t="shared" si="24"/>
        <v>-1.8958628287712105</v>
      </c>
      <c r="F1619" s="361"/>
      <c r="G1619" s="210"/>
    </row>
    <row r="1620" spans="2:7" x14ac:dyDescent="0.2">
      <c r="B1620" s="265">
        <v>41049</v>
      </c>
      <c r="C1620" s="184">
        <v>0.12035067000000001</v>
      </c>
      <c r="D1620" s="184">
        <v>0.12035067000000001</v>
      </c>
      <c r="E1620" s="188">
        <f t="shared" ref="E1620:E1683" si="25">IF(C1620=0,"",LN(C1620))</f>
        <v>-2.1173455476725822</v>
      </c>
      <c r="F1620" s="361"/>
      <c r="G1620" s="210"/>
    </row>
    <row r="1621" spans="2:7" x14ac:dyDescent="0.2">
      <c r="B1621" s="265">
        <v>41050</v>
      </c>
      <c r="C1621" s="184">
        <v>0.234323698</v>
      </c>
      <c r="D1621" s="184">
        <v>0.234323698</v>
      </c>
      <c r="E1621" s="188">
        <f t="shared" si="25"/>
        <v>-1.4510517947503865</v>
      </c>
      <c r="F1621" s="361"/>
      <c r="G1621" s="210"/>
    </row>
    <row r="1622" spans="2:7" x14ac:dyDescent="0.2">
      <c r="B1622" s="265">
        <v>41051</v>
      </c>
      <c r="C1622" s="184">
        <v>1.270753E-2</v>
      </c>
      <c r="D1622" s="184">
        <v>1.270753E-2</v>
      </c>
      <c r="E1622" s="188">
        <f t="shared" si="25"/>
        <v>-4.3655605478354582</v>
      </c>
      <c r="F1622" s="361"/>
      <c r="G1622" s="210"/>
    </row>
    <row r="1623" spans="2:7" x14ac:dyDescent="0.2">
      <c r="B1623" s="265">
        <v>41052</v>
      </c>
      <c r="C1623" s="184">
        <v>0.92965879699999998</v>
      </c>
      <c r="D1623" s="184">
        <v>0.92965879699999998</v>
      </c>
      <c r="E1623" s="188">
        <f t="shared" si="25"/>
        <v>-7.2937645099819898E-2</v>
      </c>
      <c r="F1623" s="361"/>
      <c r="G1623" s="210"/>
    </row>
    <row r="1624" spans="2:7" x14ac:dyDescent="0.2">
      <c r="B1624" s="265">
        <v>41053</v>
      </c>
      <c r="C1624" s="184">
        <v>9.8891110000000008E-3</v>
      </c>
      <c r="D1624" s="184">
        <v>9.8891110000000008E-3</v>
      </c>
      <c r="E1624" s="188">
        <f t="shared" si="25"/>
        <v>-4.6163210261642966</v>
      </c>
      <c r="F1624" s="361"/>
      <c r="G1624" s="210"/>
    </row>
    <row r="1625" spans="2:7" x14ac:dyDescent="0.2">
      <c r="B1625" s="265">
        <v>41054</v>
      </c>
      <c r="C1625" s="184">
        <v>5.37494695</v>
      </c>
      <c r="D1625" s="184">
        <v>2.6893683000000002E-2</v>
      </c>
      <c r="E1625" s="188">
        <f t="shared" si="25"/>
        <v>1.6817487041975783</v>
      </c>
      <c r="F1625" s="361"/>
      <c r="G1625" s="210"/>
    </row>
    <row r="1626" spans="2:7" x14ac:dyDescent="0.2">
      <c r="B1626" s="265">
        <v>41055</v>
      </c>
      <c r="C1626" s="184">
        <v>0.16041814900000001</v>
      </c>
      <c r="D1626" s="184">
        <v>0.16041814900000001</v>
      </c>
      <c r="E1626" s="188">
        <f t="shared" si="25"/>
        <v>-1.8299714415714656</v>
      </c>
      <c r="F1626" s="361"/>
      <c r="G1626" s="210"/>
    </row>
    <row r="1627" spans="2:7" x14ac:dyDescent="0.2">
      <c r="B1627" s="265">
        <v>41056</v>
      </c>
      <c r="C1627" s="184">
        <v>5.8009329999999998E-2</v>
      </c>
      <c r="D1627" s="184">
        <v>5.8009329999999998E-2</v>
      </c>
      <c r="E1627" s="188">
        <f t="shared" si="25"/>
        <v>-2.8471514193036676</v>
      </c>
      <c r="F1627" s="361"/>
      <c r="G1627" s="210"/>
    </row>
    <row r="1628" spans="2:7" x14ac:dyDescent="0.2">
      <c r="B1628" s="265">
        <v>41057</v>
      </c>
      <c r="C1628" s="184">
        <v>0.29777468800000001</v>
      </c>
      <c r="D1628" s="184">
        <v>0.29777468800000001</v>
      </c>
      <c r="E1628" s="188">
        <f t="shared" si="25"/>
        <v>-1.2114181589866893</v>
      </c>
      <c r="F1628" s="361"/>
      <c r="G1628" s="210"/>
    </row>
    <row r="1629" spans="2:7" x14ac:dyDescent="0.2">
      <c r="B1629" s="265">
        <v>41058</v>
      </c>
      <c r="C1629" s="184">
        <v>0.40831724699999999</v>
      </c>
      <c r="D1629" s="184">
        <v>0.40831724699999999</v>
      </c>
      <c r="E1629" s="188">
        <f t="shared" si="25"/>
        <v>-0.89571084054946759</v>
      </c>
      <c r="F1629" s="361"/>
      <c r="G1629" s="210"/>
    </row>
    <row r="1630" spans="2:7" x14ac:dyDescent="0.2">
      <c r="B1630" s="265">
        <v>41059</v>
      </c>
      <c r="C1630" s="184">
        <v>3.0331055999999999E-2</v>
      </c>
      <c r="D1630" s="184">
        <v>3.0331055999999999E-2</v>
      </c>
      <c r="E1630" s="188">
        <f t="shared" si="25"/>
        <v>-3.4955831408748868</v>
      </c>
      <c r="F1630" s="361"/>
      <c r="G1630" s="210"/>
    </row>
    <row r="1631" spans="2:7" x14ac:dyDescent="0.2">
      <c r="B1631" s="265">
        <v>41060</v>
      </c>
      <c r="C1631" s="184">
        <v>9.6676320000000007E-3</v>
      </c>
      <c r="D1631" s="184">
        <v>9.6676320000000007E-3</v>
      </c>
      <c r="E1631" s="188">
        <f t="shared" si="25"/>
        <v>-4.6389718805806917</v>
      </c>
      <c r="F1631" s="361"/>
      <c r="G1631" s="210"/>
    </row>
    <row r="1632" spans="2:7" x14ac:dyDescent="0.2">
      <c r="B1632" s="265">
        <v>41061</v>
      </c>
      <c r="C1632" s="184">
        <v>3.1599292000000001E-2</v>
      </c>
      <c r="D1632" s="184">
        <v>3.1599292000000001E-2</v>
      </c>
      <c r="E1632" s="188">
        <f t="shared" si="25"/>
        <v>-3.4546205637035587</v>
      </c>
      <c r="F1632" s="361"/>
      <c r="G1632" s="210"/>
    </row>
    <row r="1633" spans="2:7" x14ac:dyDescent="0.2">
      <c r="B1633" s="265">
        <v>41062</v>
      </c>
      <c r="C1633" s="184">
        <v>7.0808310000000001E-3</v>
      </c>
      <c r="D1633" s="184">
        <v>7.0808310000000001E-3</v>
      </c>
      <c r="E1633" s="188">
        <f t="shared" si="25"/>
        <v>-4.9503640052828102</v>
      </c>
      <c r="F1633" s="361"/>
      <c r="G1633" s="210"/>
    </row>
    <row r="1634" spans="2:7" x14ac:dyDescent="0.2">
      <c r="B1634" s="265">
        <v>41063</v>
      </c>
      <c r="C1634" s="184">
        <v>2.8444519999999999E-3</v>
      </c>
      <c r="D1634" s="184">
        <v>2.8444519999999999E-3</v>
      </c>
      <c r="E1634" s="188">
        <f t="shared" si="25"/>
        <v>-5.8623848485863679</v>
      </c>
      <c r="F1634" s="361"/>
      <c r="G1634" s="210"/>
    </row>
    <row r="1635" spans="2:7" x14ac:dyDescent="0.2">
      <c r="B1635" s="265">
        <v>41064</v>
      </c>
      <c r="C1635" s="184">
        <v>1.600137884</v>
      </c>
      <c r="D1635" s="184">
        <v>1.600137884</v>
      </c>
      <c r="E1635" s="188">
        <f t="shared" si="25"/>
        <v>0.47008980303266812</v>
      </c>
      <c r="F1635" s="361"/>
      <c r="G1635" s="210"/>
    </row>
    <row r="1636" spans="2:7" x14ac:dyDescent="0.2">
      <c r="B1636" s="265">
        <v>41065</v>
      </c>
      <c r="C1636" s="184">
        <v>1.9740812E-2</v>
      </c>
      <c r="D1636" s="184">
        <v>1.9740812E-2</v>
      </c>
      <c r="E1636" s="188">
        <f t="shared" si="25"/>
        <v>-3.9250671110710393</v>
      </c>
      <c r="F1636" s="361"/>
      <c r="G1636" s="210"/>
    </row>
    <row r="1637" spans="2:7" x14ac:dyDescent="0.2">
      <c r="B1637" s="265">
        <v>41066</v>
      </c>
      <c r="C1637" s="184">
        <v>2.3976352999999999E-2</v>
      </c>
      <c r="D1637" s="184">
        <v>2.3976352999999999E-2</v>
      </c>
      <c r="E1637" s="188">
        <f t="shared" si="25"/>
        <v>-3.7306872260197683</v>
      </c>
      <c r="F1637" s="361"/>
      <c r="G1637" s="210"/>
    </row>
    <row r="1638" spans="2:7" x14ac:dyDescent="0.2">
      <c r="B1638" s="265">
        <v>41067</v>
      </c>
      <c r="C1638" s="184">
        <v>8.5036898999999999E-2</v>
      </c>
      <c r="D1638" s="184">
        <v>8.5036898999999999E-2</v>
      </c>
      <c r="E1638" s="188">
        <f t="shared" si="25"/>
        <v>-2.4646700108061661</v>
      </c>
      <c r="F1638" s="361"/>
      <c r="G1638" s="210"/>
    </row>
    <row r="1639" spans="2:7" x14ac:dyDescent="0.2">
      <c r="B1639" s="265">
        <v>41068</v>
      </c>
      <c r="C1639" s="184">
        <v>0.104293393</v>
      </c>
      <c r="D1639" s="184">
        <v>0.104293393</v>
      </c>
      <c r="E1639" s="188">
        <f t="shared" si="25"/>
        <v>-2.2605472650988307</v>
      </c>
      <c r="F1639" s="361"/>
      <c r="G1639" s="210"/>
    </row>
    <row r="1640" spans="2:7" x14ac:dyDescent="0.2">
      <c r="B1640" s="265">
        <v>41069</v>
      </c>
      <c r="C1640" s="184">
        <v>0.32653663500000002</v>
      </c>
      <c r="D1640" s="184">
        <v>0.32653663500000002</v>
      </c>
      <c r="E1640" s="188">
        <f t="shared" si="25"/>
        <v>-1.1192131313534466</v>
      </c>
      <c r="F1640" s="361"/>
      <c r="G1640" s="210"/>
    </row>
    <row r="1641" spans="2:7" x14ac:dyDescent="0.2">
      <c r="B1641" s="265">
        <v>41070</v>
      </c>
      <c r="C1641" s="184">
        <v>0.12974914000000001</v>
      </c>
      <c r="D1641" s="184">
        <v>0.12974914000000001</v>
      </c>
      <c r="E1641" s="188">
        <f t="shared" si="25"/>
        <v>-2.0421523850891261</v>
      </c>
      <c r="F1641" s="361"/>
      <c r="G1641" s="210"/>
    </row>
    <row r="1642" spans="2:7" x14ac:dyDescent="0.2">
      <c r="B1642" s="265">
        <v>41071</v>
      </c>
      <c r="C1642" s="184">
        <v>5.5760890000000002E-3</v>
      </c>
      <c r="D1642" s="184">
        <v>5.5760890000000002E-3</v>
      </c>
      <c r="E1642" s="188">
        <f t="shared" si="25"/>
        <v>-5.1892676443887398</v>
      </c>
      <c r="F1642" s="361"/>
      <c r="G1642" s="210"/>
    </row>
    <row r="1643" spans="2:7" x14ac:dyDescent="0.2">
      <c r="B1643" s="265">
        <v>41072</v>
      </c>
      <c r="C1643" s="184">
        <v>6.6942029E-2</v>
      </c>
      <c r="D1643" s="184">
        <v>6.6942029E-2</v>
      </c>
      <c r="E1643" s="188">
        <f t="shared" si="25"/>
        <v>-2.703928272932294</v>
      </c>
      <c r="F1643" s="361"/>
      <c r="G1643" s="210"/>
    </row>
    <row r="1644" spans="2:7" x14ac:dyDescent="0.2">
      <c r="B1644" s="265">
        <v>41073</v>
      </c>
      <c r="C1644" s="184">
        <v>8.8298404999999996E-2</v>
      </c>
      <c r="D1644" s="184">
        <v>8.8298404999999996E-2</v>
      </c>
      <c r="E1644" s="188">
        <f t="shared" si="25"/>
        <v>-2.4270332349555268</v>
      </c>
      <c r="F1644" s="361"/>
      <c r="G1644" s="210"/>
    </row>
    <row r="1645" spans="2:7" x14ac:dyDescent="0.2">
      <c r="B1645" s="265">
        <v>41074</v>
      </c>
      <c r="C1645" s="184">
        <v>0.102900935</v>
      </c>
      <c r="D1645" s="184">
        <v>0.102900935</v>
      </c>
      <c r="E1645" s="188">
        <f t="shared" si="25"/>
        <v>-2.2739885496916754</v>
      </c>
      <c r="F1645" s="361"/>
      <c r="G1645" s="210"/>
    </row>
    <row r="1646" spans="2:7" x14ac:dyDescent="0.2">
      <c r="B1646" s="265">
        <v>41075</v>
      </c>
      <c r="C1646" s="184">
        <v>6.4465566000000002E-2</v>
      </c>
      <c r="D1646" s="184">
        <v>6.4465566000000002E-2</v>
      </c>
      <c r="E1646" s="188">
        <f t="shared" si="25"/>
        <v>-2.7416240581997631</v>
      </c>
      <c r="F1646" s="361"/>
      <c r="G1646" s="210"/>
    </row>
    <row r="1647" spans="2:7" x14ac:dyDescent="0.2">
      <c r="B1647" s="265">
        <v>41076</v>
      </c>
      <c r="C1647" s="184">
        <v>0.105540892</v>
      </c>
      <c r="D1647" s="184">
        <v>0.105540892</v>
      </c>
      <c r="E1647" s="188">
        <f t="shared" si="25"/>
        <v>-2.2486567992684914</v>
      </c>
      <c r="F1647" s="361"/>
      <c r="G1647" s="210"/>
    </row>
    <row r="1648" spans="2:7" x14ac:dyDescent="0.2">
      <c r="B1648" s="265">
        <v>41077</v>
      </c>
      <c r="C1648" s="184">
        <v>0.17962819099999999</v>
      </c>
      <c r="D1648" s="184">
        <v>0.17962819099999999</v>
      </c>
      <c r="E1648" s="188">
        <f t="shared" si="25"/>
        <v>-1.7168661699529879</v>
      </c>
      <c r="F1648" s="361"/>
      <c r="G1648" s="210"/>
    </row>
    <row r="1649" spans="2:7" x14ac:dyDescent="0.2">
      <c r="B1649" s="265">
        <v>41078</v>
      </c>
      <c r="C1649" s="184">
        <v>0.16734913200000001</v>
      </c>
      <c r="D1649" s="184">
        <v>0.16734913200000001</v>
      </c>
      <c r="E1649" s="188">
        <f t="shared" si="25"/>
        <v>-1.7876730380726416</v>
      </c>
      <c r="F1649" s="361"/>
      <c r="G1649" s="210"/>
    </row>
    <row r="1650" spans="2:7" x14ac:dyDescent="0.2">
      <c r="B1650" s="265">
        <v>41079</v>
      </c>
      <c r="C1650" s="184">
        <v>1.1087965999999999E-2</v>
      </c>
      <c r="D1650" s="184">
        <v>1.1087965999999999E-2</v>
      </c>
      <c r="E1650" s="188">
        <f t="shared" si="25"/>
        <v>-4.5018949029173578</v>
      </c>
      <c r="F1650" s="361"/>
      <c r="G1650" s="210"/>
    </row>
    <row r="1651" spans="2:7" x14ac:dyDescent="0.2">
      <c r="B1651" s="265">
        <v>41080</v>
      </c>
      <c r="C1651" s="184">
        <v>1.268854207</v>
      </c>
      <c r="D1651" s="184">
        <v>1.268854207</v>
      </c>
      <c r="E1651" s="188">
        <f t="shared" si="25"/>
        <v>0.23811429403124038</v>
      </c>
      <c r="F1651" s="361"/>
      <c r="G1651" s="210"/>
    </row>
    <row r="1652" spans="2:7" x14ac:dyDescent="0.2">
      <c r="B1652" s="265">
        <v>41081</v>
      </c>
      <c r="C1652" s="184">
        <v>0.18198307799999999</v>
      </c>
      <c r="D1652" s="184">
        <v>0.18198307799999999</v>
      </c>
      <c r="E1652" s="188">
        <f t="shared" si="25"/>
        <v>-1.7038415742500439</v>
      </c>
      <c r="F1652" s="361"/>
      <c r="G1652" s="210"/>
    </row>
    <row r="1653" spans="2:7" x14ac:dyDescent="0.2">
      <c r="B1653" s="265">
        <v>41082</v>
      </c>
      <c r="C1653" s="184">
        <v>0.102729416</v>
      </c>
      <c r="D1653" s="184">
        <v>0.102729416</v>
      </c>
      <c r="E1653" s="188">
        <f t="shared" si="25"/>
        <v>-2.2756567765749516</v>
      </c>
      <c r="F1653" s="361"/>
      <c r="G1653" s="210"/>
    </row>
    <row r="1654" spans="2:7" x14ac:dyDescent="0.2">
      <c r="B1654" s="265">
        <v>41083</v>
      </c>
      <c r="C1654" s="184">
        <v>8.7862162999999993E-2</v>
      </c>
      <c r="D1654" s="184">
        <v>8.7862162999999993E-2</v>
      </c>
      <c r="E1654" s="188">
        <f t="shared" si="25"/>
        <v>-2.4319860220259524</v>
      </c>
      <c r="F1654" s="361"/>
      <c r="G1654" s="210"/>
    </row>
    <row r="1655" spans="2:7" x14ac:dyDescent="0.2">
      <c r="B1655" s="265">
        <v>41084</v>
      </c>
      <c r="C1655" s="184">
        <v>0.32348617899999998</v>
      </c>
      <c r="D1655" s="184">
        <v>0.32348617899999998</v>
      </c>
      <c r="E1655" s="188">
        <f t="shared" si="25"/>
        <v>-1.1285988892923349</v>
      </c>
      <c r="F1655" s="361"/>
      <c r="G1655" s="210"/>
    </row>
    <row r="1656" spans="2:7" x14ac:dyDescent="0.2">
      <c r="B1656" s="265">
        <v>41085</v>
      </c>
      <c r="C1656" s="184">
        <v>6.0284600000000002E-3</v>
      </c>
      <c r="D1656" s="184">
        <v>6.0284600000000002E-3</v>
      </c>
      <c r="E1656" s="188">
        <f t="shared" si="25"/>
        <v>-5.1112636905786273</v>
      </c>
      <c r="F1656" s="361"/>
      <c r="G1656" s="210"/>
    </row>
    <row r="1657" spans="2:7" x14ac:dyDescent="0.2">
      <c r="B1657" s="265">
        <v>41086</v>
      </c>
      <c r="C1657" s="184">
        <v>4.2046054999999999E-2</v>
      </c>
      <c r="D1657" s="184">
        <v>4.2046054999999999E-2</v>
      </c>
      <c r="E1657" s="188">
        <f t="shared" si="25"/>
        <v>-3.1689897138489203</v>
      </c>
      <c r="F1657" s="361"/>
      <c r="G1657" s="210"/>
    </row>
    <row r="1658" spans="2:7" x14ac:dyDescent="0.2">
      <c r="B1658" s="265">
        <v>41087</v>
      </c>
      <c r="C1658" s="184">
        <v>0.136404686</v>
      </c>
      <c r="D1658" s="184">
        <v>0.136404686</v>
      </c>
      <c r="E1658" s="188">
        <f t="shared" si="25"/>
        <v>-1.9921291793241795</v>
      </c>
      <c r="F1658" s="361"/>
      <c r="G1658" s="210"/>
    </row>
    <row r="1659" spans="2:7" x14ac:dyDescent="0.2">
      <c r="B1659" s="265">
        <v>41088</v>
      </c>
      <c r="C1659" s="184">
        <v>0.48529472400000001</v>
      </c>
      <c r="D1659" s="184">
        <v>0.48529472400000001</v>
      </c>
      <c r="E1659" s="188">
        <f t="shared" si="25"/>
        <v>-0.7229988942558615</v>
      </c>
      <c r="F1659" s="361"/>
      <c r="G1659" s="210"/>
    </row>
    <row r="1660" spans="2:7" x14ac:dyDescent="0.2">
      <c r="B1660" s="265">
        <v>41089</v>
      </c>
      <c r="C1660" s="184">
        <v>4.0221569999999998E-2</v>
      </c>
      <c r="D1660" s="184">
        <v>4.0221569999999998E-2</v>
      </c>
      <c r="E1660" s="188">
        <f t="shared" si="25"/>
        <v>-3.2133518600936708</v>
      </c>
      <c r="F1660" s="361"/>
      <c r="G1660" s="210"/>
    </row>
    <row r="1661" spans="2:7" x14ac:dyDescent="0.2">
      <c r="B1661" s="265">
        <v>41090</v>
      </c>
      <c r="C1661" s="184">
        <v>0.154263605</v>
      </c>
      <c r="D1661" s="184">
        <v>0.154263605</v>
      </c>
      <c r="E1661" s="188">
        <f t="shared" si="25"/>
        <v>-1.8690924191136695</v>
      </c>
      <c r="F1661" s="361"/>
      <c r="G1661" s="210"/>
    </row>
    <row r="1662" spans="2:7" x14ac:dyDescent="0.2">
      <c r="B1662" s="265">
        <v>41091</v>
      </c>
      <c r="C1662" s="184">
        <v>6.8988469999999996E-3</v>
      </c>
      <c r="D1662" s="184">
        <v>6.8988469999999996E-3</v>
      </c>
      <c r="E1662" s="188">
        <f t="shared" si="25"/>
        <v>-4.9764009827912012</v>
      </c>
      <c r="F1662" s="361"/>
      <c r="G1662" s="210"/>
    </row>
    <row r="1663" spans="2:7" x14ac:dyDescent="0.2">
      <c r="B1663" s="265">
        <v>41092</v>
      </c>
      <c r="C1663" s="184">
        <v>0.22492464000000001</v>
      </c>
      <c r="D1663" s="184">
        <v>0.22492464000000001</v>
      </c>
      <c r="E1663" s="188">
        <f t="shared" si="25"/>
        <v>-1.4919898662137465</v>
      </c>
      <c r="F1663" s="361"/>
      <c r="G1663" s="210"/>
    </row>
    <row r="1664" spans="2:7" x14ac:dyDescent="0.2">
      <c r="B1664" s="265">
        <v>41093</v>
      </c>
      <c r="C1664" s="184">
        <v>0.28399697200000001</v>
      </c>
      <c r="D1664" s="184">
        <v>0.28399697200000001</v>
      </c>
      <c r="E1664" s="188">
        <f t="shared" si="25"/>
        <v>-1.2587917028496012</v>
      </c>
      <c r="F1664" s="361"/>
      <c r="G1664" s="210"/>
    </row>
    <row r="1665" spans="2:7" x14ac:dyDescent="0.2">
      <c r="B1665" s="265">
        <v>41094</v>
      </c>
      <c r="C1665" s="184">
        <v>1.1715835000000001E-2</v>
      </c>
      <c r="D1665" s="184">
        <v>1.1715835000000001E-2</v>
      </c>
      <c r="E1665" s="188">
        <f t="shared" si="25"/>
        <v>-4.4468139334207031</v>
      </c>
      <c r="F1665" s="361"/>
      <c r="G1665" s="210"/>
    </row>
    <row r="1666" spans="2:7" x14ac:dyDescent="0.2">
      <c r="B1666" s="265">
        <v>41095</v>
      </c>
      <c r="C1666" s="184">
        <v>0.18167862700000001</v>
      </c>
      <c r="D1666" s="184">
        <v>0.18167862700000001</v>
      </c>
      <c r="E1666" s="188">
        <f t="shared" si="25"/>
        <v>-1.7055159384568952</v>
      </c>
      <c r="F1666" s="361"/>
      <c r="G1666" s="210"/>
    </row>
    <row r="1667" spans="2:7" x14ac:dyDescent="0.2">
      <c r="B1667" s="265">
        <v>41096</v>
      </c>
      <c r="C1667" s="184">
        <v>2.8599989999999998E-3</v>
      </c>
      <c r="D1667" s="184">
        <v>2.8599989999999998E-3</v>
      </c>
      <c r="E1667" s="188">
        <f t="shared" si="25"/>
        <v>-5.8569340038007871</v>
      </c>
      <c r="F1667" s="361"/>
      <c r="G1667" s="210"/>
    </row>
    <row r="1668" spans="2:7" x14ac:dyDescent="0.2">
      <c r="B1668" s="265">
        <v>41097</v>
      </c>
      <c r="C1668" s="184">
        <v>3.0043363999999999E-2</v>
      </c>
      <c r="D1668" s="184">
        <v>3.0043363999999999E-2</v>
      </c>
      <c r="E1668" s="188">
        <f t="shared" si="25"/>
        <v>-3.5051134743346406</v>
      </c>
      <c r="F1668" s="361"/>
      <c r="G1668" s="210"/>
    </row>
    <row r="1669" spans="2:7" x14ac:dyDescent="0.2">
      <c r="B1669" s="265">
        <v>41098</v>
      </c>
      <c r="C1669" s="184">
        <v>4.5686549999999996E-3</v>
      </c>
      <c r="D1669" s="184">
        <v>4.5686549999999996E-3</v>
      </c>
      <c r="E1669" s="188">
        <f t="shared" si="25"/>
        <v>-5.3885364281160246</v>
      </c>
      <c r="F1669" s="361"/>
      <c r="G1669" s="210"/>
    </row>
    <row r="1670" spans="2:7" x14ac:dyDescent="0.2">
      <c r="B1670" s="265">
        <v>41099</v>
      </c>
      <c r="C1670" s="184">
        <v>1.8709231999999999E-2</v>
      </c>
      <c r="D1670" s="184">
        <v>1.8709231999999999E-2</v>
      </c>
      <c r="E1670" s="188">
        <f t="shared" si="25"/>
        <v>-3.9787381871067589</v>
      </c>
      <c r="F1670" s="361"/>
      <c r="G1670" s="210"/>
    </row>
    <row r="1671" spans="2:7" x14ac:dyDescent="0.2">
      <c r="B1671" s="265">
        <v>41100</v>
      </c>
      <c r="C1671" s="184">
        <v>8.0514763000000003E-2</v>
      </c>
      <c r="D1671" s="184">
        <v>8.0514763000000003E-2</v>
      </c>
      <c r="E1671" s="188">
        <f t="shared" si="25"/>
        <v>-2.5193147200674009</v>
      </c>
      <c r="F1671" s="361"/>
      <c r="G1671" s="210"/>
    </row>
    <row r="1672" spans="2:7" x14ac:dyDescent="0.2">
      <c r="B1672" s="265">
        <v>41101</v>
      </c>
      <c r="C1672" s="184">
        <v>2.0972587000000001E-2</v>
      </c>
      <c r="D1672" s="184">
        <v>2.0972587000000001E-2</v>
      </c>
      <c r="E1672" s="188">
        <f t="shared" si="25"/>
        <v>-3.8645390749630018</v>
      </c>
      <c r="F1672" s="361"/>
      <c r="G1672" s="210"/>
    </row>
    <row r="1673" spans="2:7" x14ac:dyDescent="0.2">
      <c r="B1673" s="265">
        <v>41102</v>
      </c>
      <c r="C1673" s="184">
        <v>1.7801362000000001E-2</v>
      </c>
      <c r="D1673" s="184">
        <v>1.7801362000000001E-2</v>
      </c>
      <c r="E1673" s="188">
        <f t="shared" si="25"/>
        <v>-4.0284803077574303</v>
      </c>
      <c r="F1673" s="361"/>
      <c r="G1673" s="210"/>
    </row>
    <row r="1674" spans="2:7" x14ac:dyDescent="0.2">
      <c r="B1674" s="265">
        <v>41103</v>
      </c>
      <c r="C1674" s="184">
        <v>3.8681319999999998E-3</v>
      </c>
      <c r="D1674" s="184">
        <v>3.8681319999999998E-3</v>
      </c>
      <c r="E1674" s="188">
        <f t="shared" si="25"/>
        <v>-5.5549835758099819</v>
      </c>
      <c r="F1674" s="361"/>
      <c r="G1674" s="210"/>
    </row>
    <row r="1675" spans="2:7" x14ac:dyDescent="0.2">
      <c r="B1675" s="265">
        <v>41104</v>
      </c>
      <c r="C1675" s="184">
        <v>0.18917144599999999</v>
      </c>
      <c r="D1675" s="184">
        <v>0.18917144599999999</v>
      </c>
      <c r="E1675" s="188">
        <f t="shared" si="25"/>
        <v>-1.6651015534156108</v>
      </c>
      <c r="F1675" s="361"/>
      <c r="G1675" s="210"/>
    </row>
    <row r="1676" spans="2:7" x14ac:dyDescent="0.2">
      <c r="B1676" s="265">
        <v>41105</v>
      </c>
      <c r="C1676" s="184">
        <v>1.6208581E-2</v>
      </c>
      <c r="D1676" s="184">
        <v>1.6208581E-2</v>
      </c>
      <c r="E1676" s="188">
        <f t="shared" si="25"/>
        <v>-4.1222144856227221</v>
      </c>
      <c r="F1676" s="361"/>
      <c r="G1676" s="210"/>
    </row>
    <row r="1677" spans="2:7" x14ac:dyDescent="0.2">
      <c r="B1677" s="265">
        <v>41106</v>
      </c>
      <c r="C1677" s="184">
        <v>0.21758983500000001</v>
      </c>
      <c r="D1677" s="184">
        <v>0.21758983500000001</v>
      </c>
      <c r="E1677" s="188">
        <f t="shared" si="25"/>
        <v>-1.5251434792459013</v>
      </c>
      <c r="F1677" s="361"/>
      <c r="G1677" s="210"/>
    </row>
    <row r="1678" spans="2:7" x14ac:dyDescent="0.2">
      <c r="B1678" s="265">
        <v>41107</v>
      </c>
      <c r="C1678" s="184">
        <v>1.4971083E-2</v>
      </c>
      <c r="D1678" s="184">
        <v>1.4971083E-2</v>
      </c>
      <c r="E1678" s="188">
        <f t="shared" si="25"/>
        <v>-4.2016347384779724</v>
      </c>
      <c r="F1678" s="361"/>
      <c r="G1678" s="210"/>
    </row>
    <row r="1679" spans="2:7" x14ac:dyDescent="0.2">
      <c r="B1679" s="265">
        <v>41108</v>
      </c>
      <c r="C1679" s="184">
        <v>7.7902590999999993E-2</v>
      </c>
      <c r="D1679" s="184">
        <v>7.7902590999999993E-2</v>
      </c>
      <c r="E1679" s="188">
        <f t="shared" si="25"/>
        <v>-2.5522960660680551</v>
      </c>
      <c r="F1679" s="361"/>
      <c r="G1679" s="210"/>
    </row>
    <row r="1680" spans="2:7" x14ac:dyDescent="0.2">
      <c r="B1680" s="265">
        <v>41109</v>
      </c>
      <c r="C1680" s="184">
        <v>3.0322495000000001E-2</v>
      </c>
      <c r="D1680" s="184">
        <v>3.0322495000000001E-2</v>
      </c>
      <c r="E1680" s="188">
        <f t="shared" si="25"/>
        <v>-3.4958654326753078</v>
      </c>
      <c r="F1680" s="361"/>
      <c r="G1680" s="210"/>
    </row>
    <row r="1681" spans="2:7" x14ac:dyDescent="0.2">
      <c r="B1681" s="265">
        <v>41110</v>
      </c>
      <c r="C1681" s="184">
        <v>3.2961959999999999E-3</v>
      </c>
      <c r="D1681" s="184">
        <v>3.2961959999999999E-3</v>
      </c>
      <c r="E1681" s="188">
        <f t="shared" si="25"/>
        <v>-5.7149862026835283</v>
      </c>
      <c r="F1681" s="361"/>
      <c r="G1681" s="210"/>
    </row>
    <row r="1682" spans="2:7" x14ac:dyDescent="0.2">
      <c r="B1682" s="265">
        <v>41111</v>
      </c>
      <c r="C1682" s="184">
        <v>1.398839E-3</v>
      </c>
      <c r="D1682" s="184">
        <v>1.398839E-3</v>
      </c>
      <c r="E1682" s="188">
        <f t="shared" si="25"/>
        <v>-6.57211267212283</v>
      </c>
      <c r="F1682" s="361"/>
      <c r="G1682" s="210"/>
    </row>
    <row r="1683" spans="2:7" x14ac:dyDescent="0.2">
      <c r="B1683" s="265">
        <v>41112</v>
      </c>
      <c r="C1683" s="184">
        <v>3.5251339999999999E-2</v>
      </c>
      <c r="D1683" s="184">
        <v>3.5251339999999999E-2</v>
      </c>
      <c r="E1683" s="188">
        <f t="shared" si="25"/>
        <v>-3.3452517362619831</v>
      </c>
      <c r="F1683" s="361"/>
      <c r="G1683" s="210"/>
    </row>
    <row r="1684" spans="2:7" x14ac:dyDescent="0.2">
      <c r="B1684" s="265">
        <v>41113</v>
      </c>
      <c r="C1684" s="184">
        <v>3.0492136999999999E-2</v>
      </c>
      <c r="D1684" s="184">
        <v>3.0492136999999999E-2</v>
      </c>
      <c r="E1684" s="188">
        <f t="shared" ref="E1684:E1747" si="26">IF(C1684=0,"",LN(C1684))</f>
        <v>-3.4902864318844373</v>
      </c>
      <c r="F1684" s="361"/>
      <c r="G1684" s="210"/>
    </row>
    <row r="1685" spans="2:7" x14ac:dyDescent="0.2">
      <c r="B1685" s="265">
        <v>41114</v>
      </c>
      <c r="C1685" s="184">
        <v>6.0615584E-2</v>
      </c>
      <c r="D1685" s="184">
        <v>6.0615584E-2</v>
      </c>
      <c r="E1685" s="188">
        <f t="shared" si="26"/>
        <v>-2.803203257251103</v>
      </c>
      <c r="F1685" s="361"/>
      <c r="G1685" s="210"/>
    </row>
    <row r="1686" spans="2:7" x14ac:dyDescent="0.2">
      <c r="B1686" s="265">
        <v>41115</v>
      </c>
      <c r="C1686" s="184">
        <v>0.29333579199999998</v>
      </c>
      <c r="D1686" s="184">
        <v>0.29333579199999998</v>
      </c>
      <c r="E1686" s="188">
        <f t="shared" si="26"/>
        <v>-1.22643727839494</v>
      </c>
      <c r="F1686" s="361"/>
      <c r="G1686" s="210"/>
    </row>
    <row r="1687" spans="2:7" x14ac:dyDescent="0.2">
      <c r="B1687" s="265">
        <v>41116</v>
      </c>
      <c r="C1687" s="184">
        <v>2.4978589999999998E-3</v>
      </c>
      <c r="D1687" s="184">
        <v>2.4978589999999998E-3</v>
      </c>
      <c r="E1687" s="188">
        <f t="shared" si="26"/>
        <v>-5.9923213140279641</v>
      </c>
      <c r="F1687" s="361"/>
      <c r="G1687" s="210"/>
    </row>
    <row r="1688" spans="2:7" x14ac:dyDescent="0.2">
      <c r="B1688" s="265">
        <v>41117</v>
      </c>
      <c r="C1688" s="184">
        <v>1.3749187E-2</v>
      </c>
      <c r="D1688" s="184">
        <v>1.3749187E-2</v>
      </c>
      <c r="E1688" s="188">
        <f t="shared" si="26"/>
        <v>-4.2867755838903703</v>
      </c>
      <c r="F1688" s="361"/>
      <c r="G1688" s="210"/>
    </row>
    <row r="1689" spans="2:7" x14ac:dyDescent="0.2">
      <c r="B1689" s="265">
        <v>41118</v>
      </c>
      <c r="C1689" s="184">
        <v>2.3682289999999999E-3</v>
      </c>
      <c r="D1689" s="184">
        <v>2.3682289999999999E-3</v>
      </c>
      <c r="E1689" s="188">
        <f t="shared" si="26"/>
        <v>-6.0456128605550283</v>
      </c>
      <c r="F1689" s="361"/>
      <c r="G1689" s="210"/>
    </row>
    <row r="1690" spans="2:7" x14ac:dyDescent="0.2">
      <c r="B1690" s="265">
        <v>41119</v>
      </c>
      <c r="C1690" s="184">
        <v>4.7443889999999999E-3</v>
      </c>
      <c r="D1690" s="184">
        <v>4.7443889999999999E-3</v>
      </c>
      <c r="E1690" s="188">
        <f t="shared" si="26"/>
        <v>-5.3507926223347315</v>
      </c>
      <c r="F1690" s="361"/>
      <c r="G1690" s="210"/>
    </row>
    <row r="1691" spans="2:7" x14ac:dyDescent="0.2">
      <c r="B1691" s="265">
        <v>41120</v>
      </c>
      <c r="C1691" s="184">
        <v>1.7642319E-2</v>
      </c>
      <c r="D1691" s="184">
        <v>1.7642319E-2</v>
      </c>
      <c r="E1691" s="188">
        <f t="shared" si="26"/>
        <v>-4.0374547744589062</v>
      </c>
      <c r="F1691" s="361"/>
      <c r="G1691" s="210"/>
    </row>
    <row r="1692" spans="2:7" x14ac:dyDescent="0.2">
      <c r="B1692" s="265">
        <v>41121</v>
      </c>
      <c r="C1692" s="184">
        <v>2.0375984E-2</v>
      </c>
      <c r="D1692" s="184">
        <v>2.0375984E-2</v>
      </c>
      <c r="E1692" s="188">
        <f t="shared" si="26"/>
        <v>-3.8933983265428238</v>
      </c>
      <c r="F1692" s="361"/>
      <c r="G1692" s="210"/>
    </row>
    <row r="1693" spans="2:7" x14ac:dyDescent="0.2">
      <c r="B1693" s="265">
        <v>41122</v>
      </c>
      <c r="C1693" s="184">
        <v>2.0540271999999998E-2</v>
      </c>
      <c r="D1693" s="184">
        <v>2.0540271999999998E-2</v>
      </c>
      <c r="E1693" s="188">
        <f t="shared" si="26"/>
        <v>-3.8853678321156568</v>
      </c>
      <c r="F1693" s="361"/>
      <c r="G1693" s="210"/>
    </row>
    <row r="1694" spans="2:7" x14ac:dyDescent="0.2">
      <c r="B1694" s="265">
        <v>41123</v>
      </c>
      <c r="C1694" s="184">
        <v>9.5784674E-2</v>
      </c>
      <c r="D1694" s="184">
        <v>9.5784674E-2</v>
      </c>
      <c r="E1694" s="188">
        <f t="shared" si="26"/>
        <v>-2.3456525859265205</v>
      </c>
      <c r="F1694" s="361"/>
      <c r="G1694" s="210"/>
    </row>
    <row r="1695" spans="2:7" x14ac:dyDescent="0.2">
      <c r="B1695" s="265">
        <v>41124</v>
      </c>
      <c r="C1695" s="184">
        <v>4.0034609999999998E-3</v>
      </c>
      <c r="D1695" s="184">
        <v>4.0034609999999998E-3</v>
      </c>
      <c r="E1695" s="188">
        <f t="shared" si="26"/>
        <v>-5.5205960419752422</v>
      </c>
      <c r="F1695" s="361"/>
      <c r="G1695" s="210"/>
    </row>
    <row r="1696" spans="2:7" x14ac:dyDescent="0.2">
      <c r="B1696" s="265">
        <v>41125</v>
      </c>
      <c r="C1696" s="184">
        <v>1.5323978E-2</v>
      </c>
      <c r="D1696" s="184">
        <v>1.5323978E-2</v>
      </c>
      <c r="E1696" s="188">
        <f t="shared" si="26"/>
        <v>-4.1783364878012517</v>
      </c>
      <c r="F1696" s="361"/>
      <c r="G1696" s="210"/>
    </row>
    <row r="1697" spans="2:7" x14ac:dyDescent="0.2">
      <c r="B1697" s="265">
        <v>41126</v>
      </c>
      <c r="C1697" s="184">
        <v>3.7321012000000001E-2</v>
      </c>
      <c r="D1697" s="184">
        <v>3.7321012000000001E-2</v>
      </c>
      <c r="E1697" s="188">
        <f t="shared" si="26"/>
        <v>-3.2881987865432101</v>
      </c>
      <c r="F1697" s="361"/>
      <c r="G1697" s="210"/>
    </row>
    <row r="1698" spans="2:7" x14ac:dyDescent="0.2">
      <c r="B1698" s="265">
        <v>41127</v>
      </c>
      <c r="C1698" s="184">
        <v>2.9474050000000002E-3</v>
      </c>
      <c r="D1698" s="184">
        <v>2.9474050000000002E-3</v>
      </c>
      <c r="E1698" s="188">
        <f t="shared" si="26"/>
        <v>-5.8268301567761549</v>
      </c>
      <c r="F1698" s="361"/>
      <c r="G1698" s="210"/>
    </row>
    <row r="1699" spans="2:7" x14ac:dyDescent="0.2">
      <c r="B1699" s="265">
        <v>41128</v>
      </c>
      <c r="C1699" s="184">
        <v>0.11589948</v>
      </c>
      <c r="D1699" s="184">
        <v>0.11589948</v>
      </c>
      <c r="E1699" s="188">
        <f t="shared" si="26"/>
        <v>-2.1550320152728979</v>
      </c>
      <c r="F1699" s="361"/>
      <c r="G1699" s="210"/>
    </row>
    <row r="1700" spans="2:7" x14ac:dyDescent="0.2">
      <c r="B1700" s="265">
        <v>41129</v>
      </c>
      <c r="C1700" s="184">
        <v>0.299055136</v>
      </c>
      <c r="D1700" s="184">
        <v>0.299055136</v>
      </c>
      <c r="E1700" s="188">
        <f t="shared" si="26"/>
        <v>-1.2071273212534948</v>
      </c>
      <c r="F1700" s="361"/>
      <c r="G1700" s="210"/>
    </row>
    <row r="1701" spans="2:7" x14ac:dyDescent="0.2">
      <c r="B1701" s="265">
        <v>41130</v>
      </c>
      <c r="C1701" s="184">
        <v>0.45021250699999998</v>
      </c>
      <c r="D1701" s="184">
        <v>0.45021250699999998</v>
      </c>
      <c r="E1701" s="188">
        <f t="shared" si="26"/>
        <v>-0.79803556990916136</v>
      </c>
      <c r="F1701" s="361"/>
      <c r="G1701" s="210"/>
    </row>
    <row r="1702" spans="2:7" x14ac:dyDescent="0.2">
      <c r="B1702" s="265">
        <v>41131</v>
      </c>
      <c r="C1702" s="184">
        <v>0.21803841099999999</v>
      </c>
      <c r="D1702" s="184">
        <v>0.21803841099999999</v>
      </c>
      <c r="E1702" s="188">
        <f t="shared" si="26"/>
        <v>-1.5230840344662535</v>
      </c>
      <c r="F1702" s="361"/>
      <c r="G1702" s="210"/>
    </row>
    <row r="1703" spans="2:7" x14ac:dyDescent="0.2">
      <c r="B1703" s="265">
        <v>41132</v>
      </c>
      <c r="C1703" s="184">
        <v>0.20133294700000001</v>
      </c>
      <c r="D1703" s="184">
        <v>0.20133294700000001</v>
      </c>
      <c r="E1703" s="188">
        <f t="shared" si="26"/>
        <v>-1.6027952885914449</v>
      </c>
      <c r="F1703" s="361"/>
      <c r="G1703" s="210"/>
    </row>
    <row r="1704" spans="2:7" x14ac:dyDescent="0.2">
      <c r="B1704" s="265">
        <v>41133</v>
      </c>
      <c r="C1704" s="184">
        <v>0.381137538</v>
      </c>
      <c r="D1704" s="184">
        <v>0.381137538</v>
      </c>
      <c r="E1704" s="188">
        <f t="shared" si="26"/>
        <v>-0.9645949768714327</v>
      </c>
      <c r="F1704" s="361"/>
      <c r="G1704" s="210"/>
    </row>
    <row r="1705" spans="2:7" x14ac:dyDescent="0.2">
      <c r="B1705" s="265">
        <v>41134</v>
      </c>
      <c r="C1705" s="184">
        <v>6.7256809999999998E-3</v>
      </c>
      <c r="D1705" s="184">
        <v>6.7256809999999998E-3</v>
      </c>
      <c r="E1705" s="188">
        <f t="shared" si="26"/>
        <v>-5.0018220946805609</v>
      </c>
      <c r="F1705" s="361"/>
      <c r="G1705" s="210"/>
    </row>
    <row r="1706" spans="2:7" x14ac:dyDescent="0.2">
      <c r="B1706" s="265">
        <v>41135</v>
      </c>
      <c r="C1706" s="184">
        <v>3.2474351999999998E-2</v>
      </c>
      <c r="D1706" s="184">
        <v>3.2474351999999998E-2</v>
      </c>
      <c r="E1706" s="188">
        <f t="shared" si="26"/>
        <v>-3.4273046704351775</v>
      </c>
      <c r="F1706" s="361"/>
      <c r="G1706" s="210"/>
    </row>
    <row r="1707" spans="2:7" x14ac:dyDescent="0.2">
      <c r="B1707" s="265">
        <v>41136</v>
      </c>
      <c r="C1707" s="184">
        <v>1.5934266999999998E-2</v>
      </c>
      <c r="D1707" s="184">
        <v>1.5934266999999998E-2</v>
      </c>
      <c r="E1707" s="188">
        <f t="shared" si="26"/>
        <v>-4.1392833315432913</v>
      </c>
      <c r="F1707" s="361"/>
      <c r="G1707" s="210"/>
    </row>
    <row r="1708" spans="2:7" x14ac:dyDescent="0.2">
      <c r="B1708" s="265">
        <v>41137</v>
      </c>
      <c r="C1708" s="184">
        <v>8.7500682999999996E-2</v>
      </c>
      <c r="D1708" s="184">
        <v>8.7500682999999996E-2</v>
      </c>
      <c r="E1708" s="188">
        <f t="shared" si="26"/>
        <v>-2.4361086799347471</v>
      </c>
      <c r="F1708" s="361"/>
      <c r="G1708" s="210"/>
    </row>
    <row r="1709" spans="2:7" x14ac:dyDescent="0.2">
      <c r="B1709" s="265">
        <v>41138</v>
      </c>
      <c r="C1709" s="184">
        <v>8.4510159000000001E-2</v>
      </c>
      <c r="D1709" s="184">
        <v>8.4510159000000001E-2</v>
      </c>
      <c r="E1709" s="188">
        <f t="shared" si="26"/>
        <v>-2.470883526993366</v>
      </c>
      <c r="F1709" s="361"/>
      <c r="G1709" s="210"/>
    </row>
    <row r="1710" spans="2:7" x14ac:dyDescent="0.2">
      <c r="B1710" s="265">
        <v>41139</v>
      </c>
      <c r="C1710" s="184">
        <v>1.2725139E-2</v>
      </c>
      <c r="D1710" s="184">
        <v>1.2725139E-2</v>
      </c>
      <c r="E1710" s="188">
        <f t="shared" si="26"/>
        <v>-4.3641757932260354</v>
      </c>
      <c r="F1710" s="361"/>
      <c r="G1710" s="210"/>
    </row>
    <row r="1711" spans="2:7" x14ac:dyDescent="0.2">
      <c r="B1711" s="265">
        <v>41140</v>
      </c>
      <c r="C1711" s="184">
        <v>4.7217607000000002E-2</v>
      </c>
      <c r="D1711" s="184">
        <v>4.7217607000000002E-2</v>
      </c>
      <c r="E1711" s="188">
        <f t="shared" si="26"/>
        <v>-3.0529884262878766</v>
      </c>
      <c r="F1711" s="361"/>
      <c r="G1711" s="210"/>
    </row>
    <row r="1712" spans="2:7" x14ac:dyDescent="0.2">
      <c r="B1712" s="265">
        <v>41141</v>
      </c>
      <c r="C1712" s="184">
        <v>0.112692026</v>
      </c>
      <c r="D1712" s="184">
        <v>0.112692026</v>
      </c>
      <c r="E1712" s="188">
        <f t="shared" si="26"/>
        <v>-2.1830966146543331</v>
      </c>
      <c r="F1712" s="361"/>
      <c r="G1712" s="210"/>
    </row>
    <row r="1713" spans="2:7" x14ac:dyDescent="0.2">
      <c r="B1713" s="265">
        <v>41142</v>
      </c>
      <c r="C1713" s="184">
        <v>1.1664699000000001E-2</v>
      </c>
      <c r="D1713" s="184">
        <v>1.1664699000000001E-2</v>
      </c>
      <c r="E1713" s="188">
        <f t="shared" si="26"/>
        <v>-4.4511881775279054</v>
      </c>
      <c r="F1713" s="361"/>
      <c r="G1713" s="210"/>
    </row>
    <row r="1714" spans="2:7" x14ac:dyDescent="0.2">
      <c r="B1714" s="265">
        <v>41143</v>
      </c>
      <c r="C1714" s="184">
        <v>2.5334300000000001E-3</v>
      </c>
      <c r="D1714" s="184">
        <v>2.5334300000000001E-3</v>
      </c>
      <c r="E1714" s="188">
        <f t="shared" si="26"/>
        <v>-5.9781811631912181</v>
      </c>
      <c r="F1714" s="361"/>
      <c r="G1714" s="210"/>
    </row>
    <row r="1715" spans="2:7" x14ac:dyDescent="0.2">
      <c r="B1715" s="265">
        <v>41144</v>
      </c>
      <c r="C1715" s="184">
        <v>2.1965584E-2</v>
      </c>
      <c r="D1715" s="184">
        <v>2.1965584E-2</v>
      </c>
      <c r="E1715" s="188">
        <f t="shared" si="26"/>
        <v>-3.8182784141545985</v>
      </c>
      <c r="F1715" s="361"/>
      <c r="G1715" s="210"/>
    </row>
    <row r="1716" spans="2:7" x14ac:dyDescent="0.2">
      <c r="B1716" s="265">
        <v>41145</v>
      </c>
      <c r="C1716" s="184">
        <v>1.7353679999999999E-3</v>
      </c>
      <c r="D1716" s="184">
        <v>1.7353679999999999E-3</v>
      </c>
      <c r="E1716" s="188">
        <f t="shared" si="26"/>
        <v>-6.3565357843277361</v>
      </c>
      <c r="F1716" s="361"/>
      <c r="G1716" s="210"/>
    </row>
    <row r="1717" spans="2:7" x14ac:dyDescent="0.2">
      <c r="B1717" s="265">
        <v>41146</v>
      </c>
      <c r="C1717" s="184">
        <v>1.0325522E-2</v>
      </c>
      <c r="D1717" s="184">
        <v>1.0325522E-2</v>
      </c>
      <c r="E1717" s="188">
        <f t="shared" si="26"/>
        <v>-4.5731365845122713</v>
      </c>
      <c r="F1717" s="361"/>
      <c r="G1717" s="210"/>
    </row>
    <row r="1718" spans="2:7" x14ac:dyDescent="0.2">
      <c r="B1718" s="265">
        <v>41147</v>
      </c>
      <c r="C1718" s="184">
        <v>0.17525386000000001</v>
      </c>
      <c r="D1718" s="184">
        <v>0.17525386000000001</v>
      </c>
      <c r="E1718" s="188">
        <f t="shared" si="26"/>
        <v>-1.7415197276323957</v>
      </c>
      <c r="F1718" s="361"/>
      <c r="G1718" s="210"/>
    </row>
    <row r="1719" spans="2:7" x14ac:dyDescent="0.2">
      <c r="B1719" s="265">
        <v>41148</v>
      </c>
      <c r="C1719" s="184">
        <v>7.204411E-3</v>
      </c>
      <c r="D1719" s="184">
        <v>7.204411E-3</v>
      </c>
      <c r="E1719" s="188">
        <f t="shared" si="26"/>
        <v>-4.9330618016578311</v>
      </c>
      <c r="F1719" s="361"/>
      <c r="G1719" s="210"/>
    </row>
    <row r="1720" spans="2:7" x14ac:dyDescent="0.2">
      <c r="B1720" s="265">
        <v>41149</v>
      </c>
      <c r="C1720" s="184">
        <v>3.4090433000000003E-2</v>
      </c>
      <c r="D1720" s="184">
        <v>3.4090433000000003E-2</v>
      </c>
      <c r="E1720" s="188">
        <f t="shared" si="26"/>
        <v>-3.3787384912409464</v>
      </c>
      <c r="F1720" s="361"/>
      <c r="G1720" s="210"/>
    </row>
    <row r="1721" spans="2:7" x14ac:dyDescent="0.2">
      <c r="B1721" s="265">
        <v>41150</v>
      </c>
      <c r="C1721" s="184">
        <v>0.116401174</v>
      </c>
      <c r="D1721" s="184">
        <v>0.116401174</v>
      </c>
      <c r="E1721" s="188">
        <f t="shared" si="26"/>
        <v>-2.1507126578250091</v>
      </c>
      <c r="F1721" s="361"/>
      <c r="G1721" s="210"/>
    </row>
    <row r="1722" spans="2:7" x14ac:dyDescent="0.2">
      <c r="B1722" s="265">
        <v>41151</v>
      </c>
      <c r="C1722" s="184">
        <v>5.5349905999999997E-2</v>
      </c>
      <c r="D1722" s="184">
        <v>5.5349905999999997E-2</v>
      </c>
      <c r="E1722" s="188">
        <f t="shared" si="26"/>
        <v>-2.8940803181125827</v>
      </c>
      <c r="F1722" s="361"/>
      <c r="G1722" s="210"/>
    </row>
    <row r="1723" spans="2:7" x14ac:dyDescent="0.2">
      <c r="B1723" s="265">
        <v>41152</v>
      </c>
      <c r="C1723" s="184">
        <v>0.27411242899999999</v>
      </c>
      <c r="D1723" s="184">
        <v>0.27411242899999999</v>
      </c>
      <c r="E1723" s="188">
        <f t="shared" si="26"/>
        <v>-1.2942169319367554</v>
      </c>
      <c r="F1723" s="361"/>
      <c r="G1723" s="210"/>
    </row>
    <row r="1724" spans="2:7" x14ac:dyDescent="0.2">
      <c r="B1724" s="265">
        <v>41153</v>
      </c>
      <c r="C1724" s="184">
        <v>5.8723399999999995E-4</v>
      </c>
      <c r="D1724" s="184">
        <v>5.8723399999999995E-4</v>
      </c>
      <c r="E1724" s="188">
        <f t="shared" si="26"/>
        <v>-7.4400871804328625</v>
      </c>
      <c r="F1724" s="361"/>
      <c r="G1724" s="210"/>
    </row>
    <row r="1725" spans="2:7" x14ac:dyDescent="0.2">
      <c r="B1725" s="265">
        <v>41154</v>
      </c>
      <c r="C1725" s="184">
        <v>0.222290565</v>
      </c>
      <c r="D1725" s="184">
        <v>0.222290565</v>
      </c>
      <c r="E1725" s="188">
        <f t="shared" si="26"/>
        <v>-1.503769901557775</v>
      </c>
      <c r="F1725" s="361"/>
      <c r="G1725" s="210"/>
    </row>
    <row r="1726" spans="2:7" x14ac:dyDescent="0.2">
      <c r="B1726" s="265">
        <v>41155</v>
      </c>
      <c r="C1726" s="184">
        <v>0.68736150100000004</v>
      </c>
      <c r="D1726" s="184">
        <v>0.68736150100000004</v>
      </c>
      <c r="E1726" s="188">
        <f t="shared" si="26"/>
        <v>-0.37489492282671927</v>
      </c>
      <c r="F1726" s="361"/>
      <c r="G1726" s="210"/>
    </row>
    <row r="1727" spans="2:7" x14ac:dyDescent="0.2">
      <c r="B1727" s="265">
        <v>41156</v>
      </c>
      <c r="C1727" s="184">
        <v>6.7472932999999999E-2</v>
      </c>
      <c r="D1727" s="184">
        <v>6.7472932999999999E-2</v>
      </c>
      <c r="E1727" s="188">
        <f t="shared" si="26"/>
        <v>-2.6960287541152743</v>
      </c>
      <c r="F1727" s="361"/>
      <c r="G1727" s="210"/>
    </row>
    <row r="1728" spans="2:7" x14ac:dyDescent="0.2">
      <c r="B1728" s="265">
        <v>41157</v>
      </c>
      <c r="C1728" s="184">
        <v>3.938100301</v>
      </c>
      <c r="D1728" s="184">
        <v>3.938100301</v>
      </c>
      <c r="E1728" s="188">
        <f t="shared" si="26"/>
        <v>1.3706984499281289</v>
      </c>
      <c r="F1728" s="361"/>
      <c r="G1728" s="210"/>
    </row>
    <row r="1729" spans="2:7" x14ac:dyDescent="0.2">
      <c r="B1729" s="265">
        <v>41158</v>
      </c>
      <c r="C1729" s="184">
        <v>0.26372790000000002</v>
      </c>
      <c r="D1729" s="184">
        <v>0.26372790000000002</v>
      </c>
      <c r="E1729" s="188">
        <f t="shared" si="26"/>
        <v>-1.3328373891717564</v>
      </c>
      <c r="F1729" s="361"/>
      <c r="G1729" s="210"/>
    </row>
    <row r="1730" spans="2:7" x14ac:dyDescent="0.2">
      <c r="B1730" s="265">
        <v>41159</v>
      </c>
      <c r="C1730" s="184">
        <v>0.15352750600000001</v>
      </c>
      <c r="D1730" s="184">
        <v>0.15352750600000001</v>
      </c>
      <c r="E1730" s="188">
        <f t="shared" si="26"/>
        <v>-1.8738755358254762</v>
      </c>
      <c r="F1730" s="361"/>
      <c r="G1730" s="210"/>
    </row>
    <row r="1731" spans="2:7" x14ac:dyDescent="0.2">
      <c r="B1731" s="265">
        <v>41160</v>
      </c>
      <c r="C1731" s="184">
        <v>0.35339646800000002</v>
      </c>
      <c r="D1731" s="184">
        <v>0.35339646800000002</v>
      </c>
      <c r="E1731" s="188">
        <f t="shared" si="26"/>
        <v>-1.0401647134871752</v>
      </c>
      <c r="F1731" s="361"/>
      <c r="G1731" s="210"/>
    </row>
    <row r="1732" spans="2:7" x14ac:dyDescent="0.2">
      <c r="B1732" s="265">
        <v>41161</v>
      </c>
      <c r="C1732" s="184">
        <v>8.0114509999999993E-3</v>
      </c>
      <c r="D1732" s="184">
        <v>8.0114509999999993E-3</v>
      </c>
      <c r="E1732" s="188">
        <f t="shared" si="26"/>
        <v>-4.8268833857429945</v>
      </c>
      <c r="F1732" s="361"/>
      <c r="G1732" s="210"/>
    </row>
    <row r="1733" spans="2:7" x14ac:dyDescent="0.2">
      <c r="B1733" s="265">
        <v>41162</v>
      </c>
      <c r="C1733" s="184">
        <v>0.14154159199999999</v>
      </c>
      <c r="D1733" s="184">
        <v>0.14154159199999999</v>
      </c>
      <c r="E1733" s="188">
        <f t="shared" si="26"/>
        <v>-1.9551616686939242</v>
      </c>
      <c r="F1733" s="361"/>
      <c r="G1733" s="210"/>
    </row>
    <row r="1734" spans="2:7" x14ac:dyDescent="0.2">
      <c r="B1734" s="265">
        <v>41163</v>
      </c>
      <c r="C1734" s="184">
        <v>6.3834500000000001E-4</v>
      </c>
      <c r="D1734" s="184">
        <v>6.3834500000000001E-4</v>
      </c>
      <c r="E1734" s="188">
        <f t="shared" si="26"/>
        <v>-7.3566316684222537</v>
      </c>
      <c r="F1734" s="361"/>
      <c r="G1734" s="210"/>
    </row>
    <row r="1735" spans="2:7" x14ac:dyDescent="0.2">
      <c r="B1735" s="265">
        <v>41164</v>
      </c>
      <c r="C1735" s="184">
        <v>9.8270742999999994E-2</v>
      </c>
      <c r="D1735" s="184">
        <v>9.8270742999999994E-2</v>
      </c>
      <c r="E1735" s="188">
        <f t="shared" si="26"/>
        <v>-2.3200289258345119</v>
      </c>
      <c r="F1735" s="361"/>
      <c r="G1735" s="210"/>
    </row>
    <row r="1736" spans="2:7" x14ac:dyDescent="0.2">
      <c r="B1736" s="265">
        <v>41165</v>
      </c>
      <c r="C1736" s="184">
        <v>0.109157183</v>
      </c>
      <c r="D1736" s="184">
        <v>0.109157183</v>
      </c>
      <c r="E1736" s="188">
        <f t="shared" si="26"/>
        <v>-2.2149663896310852</v>
      </c>
      <c r="F1736" s="361"/>
      <c r="G1736" s="210"/>
    </row>
    <row r="1737" spans="2:7" x14ac:dyDescent="0.2">
      <c r="B1737" s="265">
        <v>41166</v>
      </c>
      <c r="C1737" s="184">
        <v>3.2656933999999999E-2</v>
      </c>
      <c r="D1737" s="184">
        <v>3.2656933999999999E-2</v>
      </c>
      <c r="E1737" s="188">
        <f t="shared" si="26"/>
        <v>-3.4216980721477599</v>
      </c>
      <c r="F1737" s="361"/>
      <c r="G1737" s="210"/>
    </row>
    <row r="1738" spans="2:7" x14ac:dyDescent="0.2">
      <c r="B1738" s="265">
        <v>41167</v>
      </c>
      <c r="C1738" s="184">
        <v>1.2464466E-2</v>
      </c>
      <c r="D1738" s="184">
        <v>1.2464466E-2</v>
      </c>
      <c r="E1738" s="188">
        <f t="shared" si="26"/>
        <v>-4.3848734028761376</v>
      </c>
      <c r="F1738" s="361"/>
      <c r="G1738" s="210"/>
    </row>
    <row r="1739" spans="2:7" x14ac:dyDescent="0.2">
      <c r="B1739" s="265">
        <v>41168</v>
      </c>
      <c r="C1739" s="184">
        <v>1.3370702910000001</v>
      </c>
      <c r="D1739" s="184">
        <v>1.3370702910000001</v>
      </c>
      <c r="E1739" s="188">
        <f t="shared" si="26"/>
        <v>0.29048087041025999</v>
      </c>
      <c r="F1739" s="361"/>
      <c r="G1739" s="210"/>
    </row>
    <row r="1740" spans="2:7" x14ac:dyDescent="0.2">
      <c r="B1740" s="265">
        <v>41169</v>
      </c>
      <c r="C1740" s="184">
        <v>5.6213187999999997E-2</v>
      </c>
      <c r="D1740" s="184">
        <v>5.6213187999999997E-2</v>
      </c>
      <c r="E1740" s="188">
        <f t="shared" si="26"/>
        <v>-2.8786038876895859</v>
      </c>
      <c r="F1740" s="361"/>
      <c r="G1740" s="210"/>
    </row>
    <row r="1741" spans="2:7" x14ac:dyDescent="0.2">
      <c r="B1741" s="265">
        <v>41170</v>
      </c>
      <c r="C1741" s="184">
        <v>6.3017239999999999E-3</v>
      </c>
      <c r="D1741" s="184">
        <v>6.3017239999999999E-3</v>
      </c>
      <c r="E1741" s="188">
        <f t="shared" si="26"/>
        <v>-5.0669320322265481</v>
      </c>
      <c r="F1741" s="361"/>
      <c r="G1741" s="210"/>
    </row>
    <row r="1742" spans="2:7" x14ac:dyDescent="0.2">
      <c r="B1742" s="265">
        <v>41171</v>
      </c>
      <c r="C1742" s="184">
        <v>1.238385E-2</v>
      </c>
      <c r="D1742" s="184">
        <v>1.238385E-2</v>
      </c>
      <c r="E1742" s="188">
        <f t="shared" si="26"/>
        <v>-4.3913620746112221</v>
      </c>
      <c r="F1742" s="361"/>
      <c r="G1742" s="210"/>
    </row>
    <row r="1743" spans="2:7" x14ac:dyDescent="0.2">
      <c r="B1743" s="265">
        <v>41172</v>
      </c>
      <c r="C1743" s="184">
        <v>1.2895380999999999E-2</v>
      </c>
      <c r="D1743" s="184">
        <v>1.2895380999999999E-2</v>
      </c>
      <c r="E1743" s="188">
        <f t="shared" si="26"/>
        <v>-4.3508860937495246</v>
      </c>
      <c r="F1743" s="361"/>
      <c r="G1743" s="210"/>
    </row>
    <row r="1744" spans="2:7" x14ac:dyDescent="0.2">
      <c r="B1744" s="265">
        <v>41173</v>
      </c>
      <c r="C1744" s="184">
        <v>8.1838069999999995E-3</v>
      </c>
      <c r="D1744" s="184">
        <v>8.1838069999999995E-3</v>
      </c>
      <c r="E1744" s="188">
        <f t="shared" si="26"/>
        <v>-4.8055978332110811</v>
      </c>
      <c r="F1744" s="361"/>
      <c r="G1744" s="210"/>
    </row>
    <row r="1745" spans="2:7" x14ac:dyDescent="0.2">
      <c r="B1745" s="265">
        <v>41174</v>
      </c>
      <c r="C1745" s="184">
        <v>4.0390800000000002E-4</v>
      </c>
      <c r="D1745" s="184">
        <v>4.0390800000000002E-4</v>
      </c>
      <c r="E1745" s="188">
        <f t="shared" si="26"/>
        <v>-7.8143234287081684</v>
      </c>
      <c r="F1745" s="361"/>
      <c r="G1745" s="210"/>
    </row>
    <row r="1746" spans="2:7" x14ac:dyDescent="0.2">
      <c r="B1746" s="265">
        <v>41175</v>
      </c>
      <c r="C1746" s="184">
        <v>5.5276040000000002E-3</v>
      </c>
      <c r="D1746" s="184">
        <v>5.5276040000000002E-3</v>
      </c>
      <c r="E1746" s="188">
        <f t="shared" si="26"/>
        <v>-5.198000830393843</v>
      </c>
      <c r="F1746" s="361"/>
      <c r="G1746" s="210"/>
    </row>
    <row r="1747" spans="2:7" x14ac:dyDescent="0.2">
      <c r="B1747" s="265">
        <v>41176</v>
      </c>
      <c r="C1747" s="184">
        <v>6.0139670000000003E-3</v>
      </c>
      <c r="D1747" s="184">
        <v>6.0139670000000003E-3</v>
      </c>
      <c r="E1747" s="188">
        <f t="shared" si="26"/>
        <v>-5.1136706816273962</v>
      </c>
      <c r="F1747" s="361"/>
      <c r="G1747" s="210"/>
    </row>
    <row r="1748" spans="2:7" x14ac:dyDescent="0.2">
      <c r="B1748" s="265">
        <v>41177</v>
      </c>
      <c r="C1748" s="184">
        <v>1.3915233000000001E-2</v>
      </c>
      <c r="D1748" s="184">
        <v>1.3915233000000001E-2</v>
      </c>
      <c r="E1748" s="188">
        <f t="shared" ref="E1748:E1811" si="27">IF(C1748=0,"",LN(C1748))</f>
        <v>-4.2747711396241685</v>
      </c>
      <c r="F1748" s="361"/>
      <c r="G1748" s="210"/>
    </row>
    <row r="1749" spans="2:7" x14ac:dyDescent="0.2">
      <c r="B1749" s="265">
        <v>41178</v>
      </c>
      <c r="C1749" s="184">
        <v>0.14062150700000001</v>
      </c>
      <c r="D1749" s="184">
        <v>0.14062150700000001</v>
      </c>
      <c r="E1749" s="188">
        <f t="shared" si="27"/>
        <v>-1.9616833454430593</v>
      </c>
      <c r="F1749" s="361"/>
      <c r="G1749" s="210"/>
    </row>
    <row r="1750" spans="2:7" x14ac:dyDescent="0.2">
      <c r="B1750" s="265">
        <v>41179</v>
      </c>
      <c r="C1750" s="184">
        <v>5.1174164000000001E-2</v>
      </c>
      <c r="D1750" s="184">
        <v>5.1174164000000001E-2</v>
      </c>
      <c r="E1750" s="188">
        <f t="shared" si="27"/>
        <v>-2.9725204836698316</v>
      </c>
      <c r="F1750" s="361"/>
      <c r="G1750" s="210"/>
    </row>
    <row r="1751" spans="2:7" x14ac:dyDescent="0.2">
      <c r="B1751" s="265">
        <v>41180</v>
      </c>
      <c r="C1751" s="184">
        <v>0.23077718899999999</v>
      </c>
      <c r="D1751" s="184">
        <v>0.23077718899999999</v>
      </c>
      <c r="E1751" s="188">
        <f t="shared" si="27"/>
        <v>-1.4663025837213772</v>
      </c>
      <c r="F1751" s="361"/>
      <c r="G1751" s="210"/>
    </row>
    <row r="1752" spans="2:7" x14ac:dyDescent="0.2">
      <c r="B1752" s="265">
        <v>41181</v>
      </c>
      <c r="C1752" s="184">
        <v>0.33903537900000003</v>
      </c>
      <c r="D1752" s="184">
        <v>0.33903537900000003</v>
      </c>
      <c r="E1752" s="188">
        <f t="shared" si="27"/>
        <v>-1.0816508142152499</v>
      </c>
      <c r="F1752" s="361"/>
      <c r="G1752" s="210"/>
    </row>
    <row r="1753" spans="2:7" x14ac:dyDescent="0.2">
      <c r="B1753" s="265">
        <v>41182</v>
      </c>
      <c r="C1753" s="184">
        <v>2.1323180000000001E-2</v>
      </c>
      <c r="D1753" s="184">
        <v>2.1323180000000001E-2</v>
      </c>
      <c r="E1753" s="188">
        <f t="shared" si="27"/>
        <v>-3.8479605350847756</v>
      </c>
      <c r="F1753" s="361"/>
      <c r="G1753" s="210"/>
    </row>
    <row r="1754" spans="2:7" x14ac:dyDescent="0.2">
      <c r="B1754" s="265">
        <v>41183</v>
      </c>
      <c r="C1754" s="184">
        <v>5.3336049999999999E-3</v>
      </c>
      <c r="D1754" s="184">
        <v>5.3336049999999999E-3</v>
      </c>
      <c r="E1754" s="188">
        <f t="shared" si="27"/>
        <v>-5.2337279092077358</v>
      </c>
      <c r="F1754" s="361"/>
      <c r="G1754" s="210"/>
    </row>
    <row r="1755" spans="2:7" x14ac:dyDescent="0.2">
      <c r="B1755" s="265">
        <v>41184</v>
      </c>
      <c r="C1755" s="184">
        <v>0.82325546800000005</v>
      </c>
      <c r="D1755" s="184">
        <v>0.82325546800000005</v>
      </c>
      <c r="E1755" s="188">
        <f t="shared" si="27"/>
        <v>-0.19448871577991059</v>
      </c>
      <c r="F1755" s="361"/>
      <c r="G1755" s="210"/>
    </row>
    <row r="1756" spans="2:7" x14ac:dyDescent="0.2">
      <c r="B1756" s="265">
        <v>41185</v>
      </c>
      <c r="C1756" s="184">
        <v>4.0586750999999997E-2</v>
      </c>
      <c r="D1756" s="184">
        <v>4.0586750999999997E-2</v>
      </c>
      <c r="E1756" s="188">
        <f t="shared" si="27"/>
        <v>-3.2043135956809485</v>
      </c>
      <c r="F1756" s="361"/>
      <c r="G1756" s="210"/>
    </row>
    <row r="1757" spans="2:7" x14ac:dyDescent="0.2">
      <c r="B1757" s="265">
        <v>41186</v>
      </c>
      <c r="C1757" s="184">
        <v>0.48912639099999999</v>
      </c>
      <c r="D1757" s="184">
        <v>0.48912639099999999</v>
      </c>
      <c r="E1757" s="188">
        <f t="shared" si="27"/>
        <v>-0.71513435460178365</v>
      </c>
      <c r="F1757" s="361"/>
      <c r="G1757" s="210"/>
    </row>
    <row r="1758" spans="2:7" x14ac:dyDescent="0.2">
      <c r="B1758" s="265">
        <v>41187</v>
      </c>
      <c r="C1758" s="184">
        <v>3.3421194000000001E-2</v>
      </c>
      <c r="D1758" s="184">
        <v>3.3421194000000001E-2</v>
      </c>
      <c r="E1758" s="188">
        <f t="shared" si="27"/>
        <v>-3.3985650293435721</v>
      </c>
      <c r="F1758" s="361"/>
      <c r="G1758" s="210"/>
    </row>
    <row r="1759" spans="2:7" x14ac:dyDescent="0.2">
      <c r="B1759" s="265">
        <v>41188</v>
      </c>
      <c r="C1759" s="184">
        <v>4.6015919999999998E-3</v>
      </c>
      <c r="D1759" s="184">
        <v>4.6015919999999998E-3</v>
      </c>
      <c r="E1759" s="188">
        <f t="shared" si="27"/>
        <v>-5.3813529484048424</v>
      </c>
      <c r="F1759" s="361"/>
      <c r="G1759" s="210"/>
    </row>
    <row r="1760" spans="2:7" x14ac:dyDescent="0.2">
      <c r="B1760" s="265">
        <v>41189</v>
      </c>
      <c r="C1760" s="184">
        <v>0.34263728999999998</v>
      </c>
      <c r="D1760" s="184">
        <v>0.34263728999999998</v>
      </c>
      <c r="E1760" s="188">
        <f t="shared" si="27"/>
        <v>-1.0710828548821105</v>
      </c>
      <c r="F1760" s="361"/>
      <c r="G1760" s="210"/>
    </row>
    <row r="1761" spans="2:7" x14ac:dyDescent="0.2">
      <c r="B1761" s="265">
        <v>41190</v>
      </c>
      <c r="C1761" s="184">
        <v>0.14027479300000001</v>
      </c>
      <c r="D1761" s="184">
        <v>0.14027479300000001</v>
      </c>
      <c r="E1761" s="188">
        <f t="shared" si="27"/>
        <v>-1.9641519730189758</v>
      </c>
      <c r="F1761" s="361"/>
      <c r="G1761" s="210"/>
    </row>
    <row r="1762" spans="2:7" x14ac:dyDescent="0.2">
      <c r="B1762" s="265">
        <v>41191</v>
      </c>
      <c r="C1762" s="184">
        <v>0.298676842</v>
      </c>
      <c r="D1762" s="184">
        <v>0.298676842</v>
      </c>
      <c r="E1762" s="188">
        <f t="shared" si="27"/>
        <v>-1.2083930860592296</v>
      </c>
      <c r="F1762" s="361"/>
      <c r="G1762" s="210"/>
    </row>
    <row r="1763" spans="2:7" x14ac:dyDescent="0.2">
      <c r="B1763" s="265">
        <v>41192</v>
      </c>
      <c r="C1763" s="184">
        <v>2.2883030000000002E-3</v>
      </c>
      <c r="D1763" s="184">
        <v>2.2883030000000002E-3</v>
      </c>
      <c r="E1763" s="188">
        <f t="shared" si="27"/>
        <v>-6.079944784162743</v>
      </c>
      <c r="F1763" s="361"/>
      <c r="G1763" s="210"/>
    </row>
    <row r="1764" spans="2:7" x14ac:dyDescent="0.2">
      <c r="B1764" s="265">
        <v>41193</v>
      </c>
      <c r="C1764" s="184">
        <v>4.0554800000000002E-3</v>
      </c>
      <c r="D1764" s="184">
        <v>4.0554800000000002E-3</v>
      </c>
      <c r="E1764" s="188">
        <f t="shared" si="27"/>
        <v>-5.5076862260404402</v>
      </c>
      <c r="F1764" s="361"/>
      <c r="G1764" s="210"/>
    </row>
    <row r="1765" spans="2:7" x14ac:dyDescent="0.2">
      <c r="B1765" s="265">
        <v>41194</v>
      </c>
      <c r="C1765" s="184">
        <v>4.3612640000000001E-2</v>
      </c>
      <c r="D1765" s="184">
        <v>4.3612640000000001E-2</v>
      </c>
      <c r="E1765" s="188">
        <f t="shared" si="27"/>
        <v>-3.132408262385546</v>
      </c>
      <c r="F1765" s="361"/>
      <c r="G1765" s="210"/>
    </row>
    <row r="1766" spans="2:7" x14ac:dyDescent="0.2">
      <c r="B1766" s="265">
        <v>41195</v>
      </c>
      <c r="C1766" s="184">
        <v>0.21473678199999999</v>
      </c>
      <c r="D1766" s="184">
        <v>0.21473678199999999</v>
      </c>
      <c r="E1766" s="188">
        <f t="shared" si="27"/>
        <v>-1.5383422706523702</v>
      </c>
      <c r="F1766" s="361"/>
      <c r="G1766" s="210"/>
    </row>
    <row r="1767" spans="2:7" x14ac:dyDescent="0.2">
      <c r="B1767" s="265">
        <v>41196</v>
      </c>
      <c r="C1767" s="184">
        <v>0.32007485099999999</v>
      </c>
      <c r="D1767" s="184">
        <v>0.32007485099999999</v>
      </c>
      <c r="E1767" s="188">
        <f t="shared" si="27"/>
        <v>-1.1392004011658974</v>
      </c>
      <c r="F1767" s="361"/>
      <c r="G1767" s="210"/>
    </row>
    <row r="1768" spans="2:7" x14ac:dyDescent="0.2">
      <c r="B1768" s="265">
        <v>41197</v>
      </c>
      <c r="C1768" s="184">
        <v>0.16218258799999999</v>
      </c>
      <c r="D1768" s="184">
        <v>0.16218258799999999</v>
      </c>
      <c r="E1768" s="188">
        <f t="shared" si="27"/>
        <v>-1.8190324920150469</v>
      </c>
      <c r="F1768" s="361"/>
      <c r="G1768" s="210"/>
    </row>
    <row r="1769" spans="2:7" x14ac:dyDescent="0.2">
      <c r="B1769" s="265">
        <v>41198</v>
      </c>
      <c r="C1769" s="184">
        <v>2.3407872999999999E-2</v>
      </c>
      <c r="D1769" s="184">
        <v>2.3407872999999999E-2</v>
      </c>
      <c r="E1769" s="188">
        <f t="shared" si="27"/>
        <v>-3.7546828602146438</v>
      </c>
      <c r="F1769" s="361"/>
      <c r="G1769" s="210"/>
    </row>
    <row r="1770" spans="2:7" x14ac:dyDescent="0.2">
      <c r="B1770" s="265">
        <v>41199</v>
      </c>
      <c r="C1770" s="184">
        <v>4.7858220000000003E-3</v>
      </c>
      <c r="D1770" s="184">
        <v>4.7858220000000003E-3</v>
      </c>
      <c r="E1770" s="188">
        <f t="shared" si="27"/>
        <v>-5.3420974819970324</v>
      </c>
      <c r="F1770" s="361"/>
      <c r="G1770" s="210"/>
    </row>
    <row r="1771" spans="2:7" x14ac:dyDescent="0.2">
      <c r="B1771" s="265">
        <v>41200</v>
      </c>
      <c r="C1771" s="184">
        <v>1.1352526999999999E-2</v>
      </c>
      <c r="D1771" s="184">
        <v>1.1352526999999999E-2</v>
      </c>
      <c r="E1771" s="188">
        <f t="shared" si="27"/>
        <v>-4.4783149166642318</v>
      </c>
      <c r="F1771" s="361"/>
      <c r="G1771" s="210"/>
    </row>
    <row r="1772" spans="2:7" x14ac:dyDescent="0.2">
      <c r="B1772" s="265">
        <v>41201</v>
      </c>
      <c r="C1772" s="184">
        <v>9.6929713000000001E-2</v>
      </c>
      <c r="D1772" s="184">
        <v>9.6929713000000001E-2</v>
      </c>
      <c r="E1772" s="188">
        <f t="shared" si="27"/>
        <v>-2.3337691713816224</v>
      </c>
      <c r="F1772" s="361"/>
      <c r="G1772" s="210"/>
    </row>
    <row r="1773" spans="2:7" x14ac:dyDescent="0.2">
      <c r="B1773" s="265">
        <v>41202</v>
      </c>
      <c r="C1773" s="184">
        <v>0.130355158</v>
      </c>
      <c r="D1773" s="184">
        <v>0.130355158</v>
      </c>
      <c r="E1773" s="188">
        <f t="shared" si="27"/>
        <v>-2.0374925689980952</v>
      </c>
      <c r="F1773" s="361"/>
      <c r="G1773" s="210"/>
    </row>
    <row r="1774" spans="2:7" x14ac:dyDescent="0.2">
      <c r="B1774" s="265">
        <v>41203</v>
      </c>
      <c r="C1774" s="184">
        <v>9.4431556999999999E-2</v>
      </c>
      <c r="D1774" s="184">
        <v>9.4431556999999999E-2</v>
      </c>
      <c r="E1774" s="188">
        <f t="shared" si="27"/>
        <v>-2.3598799714389824</v>
      </c>
      <c r="F1774" s="361"/>
      <c r="G1774" s="210"/>
    </row>
    <row r="1775" spans="2:7" x14ac:dyDescent="0.2">
      <c r="B1775" s="265">
        <v>41204</v>
      </c>
      <c r="C1775" s="184">
        <v>0.34298311199999998</v>
      </c>
      <c r="D1775" s="184">
        <v>0.34298311199999998</v>
      </c>
      <c r="E1775" s="188">
        <f t="shared" si="27"/>
        <v>-1.0700740691799397</v>
      </c>
      <c r="F1775" s="361"/>
      <c r="G1775" s="210"/>
    </row>
    <row r="1776" spans="2:7" x14ac:dyDescent="0.2">
      <c r="B1776" s="265">
        <v>41205</v>
      </c>
      <c r="C1776" s="184">
        <v>0.62369577700000001</v>
      </c>
      <c r="D1776" s="184">
        <v>0.62369577700000001</v>
      </c>
      <c r="E1776" s="188">
        <f t="shared" si="27"/>
        <v>-0.47209256635642022</v>
      </c>
      <c r="F1776" s="361"/>
      <c r="G1776" s="210"/>
    </row>
    <row r="1777" spans="2:7" x14ac:dyDescent="0.2">
      <c r="B1777" s="265">
        <v>41206</v>
      </c>
      <c r="C1777" s="184">
        <v>0.23659097100000001</v>
      </c>
      <c r="D1777" s="184">
        <v>0.23659097100000001</v>
      </c>
      <c r="E1777" s="188">
        <f t="shared" si="27"/>
        <v>-1.4414224896199481</v>
      </c>
      <c r="F1777" s="361"/>
      <c r="G1777" s="210"/>
    </row>
    <row r="1778" spans="2:7" x14ac:dyDescent="0.2">
      <c r="B1778" s="265">
        <v>41207</v>
      </c>
      <c r="C1778" s="184">
        <v>0.153083263</v>
      </c>
      <c r="D1778" s="184">
        <v>0.153083263</v>
      </c>
      <c r="E1778" s="188">
        <f t="shared" si="27"/>
        <v>-1.8767733029998641</v>
      </c>
      <c r="F1778" s="361"/>
      <c r="G1778" s="210"/>
    </row>
    <row r="1779" spans="2:7" x14ac:dyDescent="0.2">
      <c r="B1779" s="265">
        <v>41208</v>
      </c>
      <c r="C1779" s="184">
        <v>5.6314650000000004E-3</v>
      </c>
      <c r="D1779" s="184">
        <v>5.6314650000000004E-3</v>
      </c>
      <c r="E1779" s="188">
        <f t="shared" si="27"/>
        <v>-5.1793856575362343</v>
      </c>
      <c r="F1779" s="361"/>
      <c r="G1779" s="210"/>
    </row>
    <row r="1780" spans="2:7" x14ac:dyDescent="0.2">
      <c r="B1780" s="265">
        <v>41209</v>
      </c>
      <c r="C1780" s="184">
        <v>4.1936619999999999E-3</v>
      </c>
      <c r="D1780" s="184">
        <v>4.1936619999999999E-3</v>
      </c>
      <c r="E1780" s="188">
        <f t="shared" si="27"/>
        <v>-5.4741809410709985</v>
      </c>
      <c r="F1780" s="361"/>
      <c r="G1780" s="210"/>
    </row>
    <row r="1781" spans="2:7" x14ac:dyDescent="0.2">
      <c r="B1781" s="265">
        <v>41210</v>
      </c>
      <c r="C1781" s="184">
        <v>8.4378890000000005E-3</v>
      </c>
      <c r="D1781" s="184">
        <v>8.4378890000000005E-3</v>
      </c>
      <c r="E1781" s="188">
        <f t="shared" si="27"/>
        <v>-4.7750231201425279</v>
      </c>
      <c r="F1781" s="361"/>
      <c r="G1781" s="210"/>
    </row>
    <row r="1782" spans="2:7" x14ac:dyDescent="0.2">
      <c r="B1782" s="265">
        <v>41211</v>
      </c>
      <c r="C1782" s="184">
        <v>6.1455199999999998E-3</v>
      </c>
      <c r="D1782" s="184">
        <v>6.1455199999999998E-3</v>
      </c>
      <c r="E1782" s="188">
        <f t="shared" si="27"/>
        <v>-5.0920319179007354</v>
      </c>
      <c r="F1782" s="361"/>
      <c r="G1782" s="210"/>
    </row>
    <row r="1783" spans="2:7" x14ac:dyDescent="0.2">
      <c r="B1783" s="265">
        <v>41212</v>
      </c>
      <c r="C1783" s="184">
        <v>0.14298830300000001</v>
      </c>
      <c r="D1783" s="184">
        <v>0.14298830300000001</v>
      </c>
      <c r="E1783" s="188">
        <f t="shared" si="27"/>
        <v>-1.9449924492706006</v>
      </c>
      <c r="F1783" s="361"/>
      <c r="G1783" s="210"/>
    </row>
    <row r="1784" spans="2:7" x14ac:dyDescent="0.2">
      <c r="B1784" s="265">
        <v>41213</v>
      </c>
      <c r="C1784" s="184">
        <v>1.8129565E-2</v>
      </c>
      <c r="D1784" s="184">
        <v>1.8129565E-2</v>
      </c>
      <c r="E1784" s="188">
        <f t="shared" si="27"/>
        <v>-4.0102112478843592</v>
      </c>
      <c r="F1784" s="361"/>
      <c r="G1784" s="210"/>
    </row>
    <row r="1785" spans="2:7" x14ac:dyDescent="0.2">
      <c r="B1785" s="265">
        <v>41214</v>
      </c>
      <c r="C1785" s="184">
        <v>2.75074073</v>
      </c>
      <c r="D1785" s="184">
        <v>2.75074073</v>
      </c>
      <c r="E1785" s="188">
        <f t="shared" si="27"/>
        <v>1.0118702317722039</v>
      </c>
      <c r="F1785" s="361"/>
      <c r="G1785" s="210"/>
    </row>
    <row r="1786" spans="2:7" x14ac:dyDescent="0.2">
      <c r="B1786" s="265">
        <v>41215</v>
      </c>
      <c r="C1786" s="184">
        <v>9.5995730000000001E-3</v>
      </c>
      <c r="D1786" s="184">
        <v>9.5995730000000001E-3</v>
      </c>
      <c r="E1786" s="188">
        <f t="shared" si="27"/>
        <v>-4.6460366606642403</v>
      </c>
      <c r="F1786" s="361"/>
      <c r="G1786" s="210"/>
    </row>
    <row r="1787" spans="2:7" x14ac:dyDescent="0.2">
      <c r="B1787" s="265">
        <v>41216</v>
      </c>
      <c r="C1787" s="184">
        <v>1.0544761999999999E-2</v>
      </c>
      <c r="D1787" s="184">
        <v>1.0544761999999999E-2</v>
      </c>
      <c r="E1787" s="188">
        <f t="shared" si="27"/>
        <v>-4.5521260352444637</v>
      </c>
      <c r="F1787" s="361"/>
      <c r="G1787" s="210"/>
    </row>
    <row r="1788" spans="2:7" x14ac:dyDescent="0.2">
      <c r="B1788" s="265">
        <v>41217</v>
      </c>
      <c r="C1788" s="184">
        <v>0.17733589399999999</v>
      </c>
      <c r="D1788" s="184">
        <v>0.17733589399999999</v>
      </c>
      <c r="E1788" s="188">
        <f t="shared" si="27"/>
        <v>-1.729709638563232</v>
      </c>
      <c r="F1788" s="361"/>
      <c r="G1788" s="210"/>
    </row>
    <row r="1789" spans="2:7" x14ac:dyDescent="0.2">
      <c r="B1789" s="265">
        <v>41218</v>
      </c>
      <c r="C1789" s="184">
        <v>0.48753770600000002</v>
      </c>
      <c r="D1789" s="184">
        <v>0.48753770600000002</v>
      </c>
      <c r="E1789" s="188">
        <f t="shared" si="27"/>
        <v>-0.71838764589422943</v>
      </c>
      <c r="F1789" s="361"/>
      <c r="G1789" s="210"/>
    </row>
    <row r="1790" spans="2:7" x14ac:dyDescent="0.2">
      <c r="B1790" s="265">
        <v>41219</v>
      </c>
      <c r="C1790" s="184">
        <v>0.22372971799999999</v>
      </c>
      <c r="D1790" s="184">
        <v>0.22372971799999999</v>
      </c>
      <c r="E1790" s="188">
        <f t="shared" si="27"/>
        <v>-1.4973165717458079</v>
      </c>
      <c r="F1790" s="361"/>
      <c r="G1790" s="210"/>
    </row>
    <row r="1791" spans="2:7" x14ac:dyDescent="0.2">
      <c r="B1791" s="265">
        <v>41220</v>
      </c>
      <c r="C1791" s="184">
        <v>2.7124683E-2</v>
      </c>
      <c r="D1791" s="184">
        <v>2.7124683E-2</v>
      </c>
      <c r="E1791" s="188">
        <f t="shared" si="27"/>
        <v>-3.6073111538257474</v>
      </c>
      <c r="F1791" s="361"/>
      <c r="G1791" s="210"/>
    </row>
    <row r="1792" spans="2:7" x14ac:dyDescent="0.2">
      <c r="B1792" s="265">
        <v>41221</v>
      </c>
      <c r="C1792" s="184">
        <v>0.42500882200000001</v>
      </c>
      <c r="D1792" s="184">
        <v>0.42500882200000001</v>
      </c>
      <c r="E1792" s="188">
        <f t="shared" si="27"/>
        <v>-0.85564535262609831</v>
      </c>
      <c r="F1792" s="361"/>
      <c r="G1792" s="210"/>
    </row>
    <row r="1793" spans="2:7" x14ac:dyDescent="0.2">
      <c r="B1793" s="265">
        <v>41222</v>
      </c>
      <c r="C1793" s="184">
        <v>1.4276807460000001</v>
      </c>
      <c r="D1793" s="184">
        <v>1.4276807460000001</v>
      </c>
      <c r="E1793" s="188">
        <f t="shared" si="27"/>
        <v>0.35605127169562401</v>
      </c>
      <c r="F1793" s="361"/>
      <c r="G1793" s="210"/>
    </row>
    <row r="1794" spans="2:7" x14ac:dyDescent="0.2">
      <c r="B1794" s="265">
        <v>41223</v>
      </c>
      <c r="C1794" s="184">
        <v>1.7923430000000001E-3</v>
      </c>
      <c r="D1794" s="184">
        <v>1.7923430000000001E-3</v>
      </c>
      <c r="E1794" s="188">
        <f t="shared" si="27"/>
        <v>-6.3242315764952375</v>
      </c>
      <c r="F1794" s="361"/>
      <c r="G1794" s="210"/>
    </row>
    <row r="1795" spans="2:7" x14ac:dyDescent="0.2">
      <c r="B1795" s="265">
        <v>41224</v>
      </c>
      <c r="C1795" s="184">
        <v>9.7161894999999998E-2</v>
      </c>
      <c r="D1795" s="184">
        <v>9.7161894999999998E-2</v>
      </c>
      <c r="E1795" s="188">
        <f t="shared" si="27"/>
        <v>-2.3313766711272894</v>
      </c>
      <c r="F1795" s="361"/>
      <c r="G1795" s="210"/>
    </row>
    <row r="1796" spans="2:7" x14ac:dyDescent="0.2">
      <c r="B1796" s="265">
        <v>41225</v>
      </c>
      <c r="C1796" s="184">
        <v>6.9923172000000006E-2</v>
      </c>
      <c r="D1796" s="184">
        <v>6.9923172000000006E-2</v>
      </c>
      <c r="E1796" s="188">
        <f t="shared" si="27"/>
        <v>-2.6603581825311458</v>
      </c>
      <c r="F1796" s="361"/>
      <c r="G1796" s="210"/>
    </row>
    <row r="1797" spans="2:7" x14ac:dyDescent="0.2">
      <c r="B1797" s="265">
        <v>41226</v>
      </c>
      <c r="C1797" s="184">
        <v>7.9357909999999993E-3</v>
      </c>
      <c r="D1797" s="184">
        <v>7.9357909999999993E-3</v>
      </c>
      <c r="E1797" s="188">
        <f t="shared" si="27"/>
        <v>-4.8363722450318392</v>
      </c>
      <c r="F1797" s="361"/>
      <c r="G1797" s="210"/>
    </row>
    <row r="1798" spans="2:7" x14ac:dyDescent="0.2">
      <c r="B1798" s="265">
        <v>41227</v>
      </c>
      <c r="C1798" s="184">
        <v>9.6349208000000006E-2</v>
      </c>
      <c r="D1798" s="184">
        <v>9.6349208000000006E-2</v>
      </c>
      <c r="E1798" s="188">
        <f t="shared" si="27"/>
        <v>-2.3397761041866829</v>
      </c>
      <c r="F1798" s="361"/>
      <c r="G1798" s="210"/>
    </row>
    <row r="1799" spans="2:7" x14ac:dyDescent="0.2">
      <c r="B1799" s="265">
        <v>41228</v>
      </c>
      <c r="C1799" s="184">
        <v>2.1211829000000001E-2</v>
      </c>
      <c r="D1799" s="184">
        <v>2.1211829000000001E-2</v>
      </c>
      <c r="E1799" s="188">
        <f t="shared" si="27"/>
        <v>-3.8531962812143843</v>
      </c>
      <c r="F1799" s="361"/>
      <c r="G1799" s="210"/>
    </row>
    <row r="1800" spans="2:7" x14ac:dyDescent="0.2">
      <c r="B1800" s="265">
        <v>41229</v>
      </c>
      <c r="C1800" s="184">
        <v>4.1056203999999999E-2</v>
      </c>
      <c r="D1800" s="184">
        <v>4.1056203999999999E-2</v>
      </c>
      <c r="E1800" s="188">
        <f t="shared" si="27"/>
        <v>-3.1928133217381847</v>
      </c>
      <c r="F1800" s="361"/>
      <c r="G1800" s="210"/>
    </row>
    <row r="1801" spans="2:7" x14ac:dyDescent="0.2">
      <c r="B1801" s="265">
        <v>41230</v>
      </c>
      <c r="C1801" s="184">
        <v>0.38014719800000002</v>
      </c>
      <c r="D1801" s="184">
        <v>0.38014719800000002</v>
      </c>
      <c r="E1801" s="188">
        <f t="shared" si="27"/>
        <v>-0.96719673810954987</v>
      </c>
      <c r="F1801" s="361"/>
      <c r="G1801" s="210"/>
    </row>
    <row r="1802" spans="2:7" x14ac:dyDescent="0.2">
      <c r="B1802" s="265">
        <v>41231</v>
      </c>
      <c r="C1802" s="184">
        <v>2.2335035E-2</v>
      </c>
      <c r="D1802" s="184">
        <v>2.2335035E-2</v>
      </c>
      <c r="E1802" s="188">
        <f t="shared" si="27"/>
        <v>-3.8015987571320475</v>
      </c>
      <c r="F1802" s="361"/>
      <c r="G1802" s="210"/>
    </row>
    <row r="1803" spans="2:7" x14ac:dyDescent="0.2">
      <c r="B1803" s="265">
        <v>41232</v>
      </c>
      <c r="C1803" s="184">
        <v>7.6782602000000005E-2</v>
      </c>
      <c r="D1803" s="184">
        <v>7.6782602000000005E-2</v>
      </c>
      <c r="E1803" s="188">
        <f t="shared" si="27"/>
        <v>-2.5667772009501033</v>
      </c>
      <c r="F1803" s="361"/>
      <c r="G1803" s="210"/>
    </row>
    <row r="1804" spans="2:7" x14ac:dyDescent="0.2">
      <c r="B1804" s="265">
        <v>41233</v>
      </c>
      <c r="C1804" s="184">
        <v>5.7243335999999999E-2</v>
      </c>
      <c r="D1804" s="184">
        <v>5.7243335999999999E-2</v>
      </c>
      <c r="E1804" s="188">
        <f t="shared" si="27"/>
        <v>-2.8604440450697219</v>
      </c>
      <c r="F1804" s="361"/>
      <c r="G1804" s="210"/>
    </row>
    <row r="1805" spans="2:7" x14ac:dyDescent="0.2">
      <c r="B1805" s="265">
        <v>41234</v>
      </c>
      <c r="C1805" s="184">
        <v>6.0045425999999999E-2</v>
      </c>
      <c r="D1805" s="184">
        <v>6.0045425999999999E-2</v>
      </c>
      <c r="E1805" s="188">
        <f t="shared" si="27"/>
        <v>-2.8126539032156668</v>
      </c>
      <c r="F1805" s="361"/>
      <c r="G1805" s="210"/>
    </row>
    <row r="1806" spans="2:7" x14ac:dyDescent="0.2">
      <c r="B1806" s="265">
        <v>41235</v>
      </c>
      <c r="C1806" s="184">
        <v>0.15480551000000001</v>
      </c>
      <c r="D1806" s="184">
        <v>0.15480551000000001</v>
      </c>
      <c r="E1806" s="188">
        <f t="shared" si="27"/>
        <v>-1.8655857241447273</v>
      </c>
      <c r="F1806" s="361"/>
      <c r="G1806" s="210"/>
    </row>
    <row r="1807" spans="2:7" x14ac:dyDescent="0.2">
      <c r="B1807" s="265">
        <v>41236</v>
      </c>
      <c r="C1807" s="184">
        <v>1.9169040000000001E-3</v>
      </c>
      <c r="D1807" s="184">
        <v>1.9169040000000001E-3</v>
      </c>
      <c r="E1807" s="188">
        <f t="shared" si="27"/>
        <v>-6.2570438944198479</v>
      </c>
      <c r="F1807" s="361"/>
      <c r="G1807" s="210"/>
    </row>
    <row r="1808" spans="2:7" x14ac:dyDescent="0.2">
      <c r="B1808" s="265">
        <v>41237</v>
      </c>
      <c r="C1808" s="184">
        <v>5.3109790000000004E-3</v>
      </c>
      <c r="D1808" s="184">
        <v>5.3109790000000004E-3</v>
      </c>
      <c r="E1808" s="188">
        <f t="shared" si="27"/>
        <v>-5.2379790916073086</v>
      </c>
      <c r="F1808" s="361"/>
      <c r="G1808" s="210"/>
    </row>
    <row r="1809" spans="2:7" x14ac:dyDescent="0.2">
      <c r="B1809" s="265">
        <v>41238</v>
      </c>
      <c r="C1809" s="184">
        <v>0.25850939000000001</v>
      </c>
      <c r="D1809" s="184">
        <v>0.25850939000000001</v>
      </c>
      <c r="E1809" s="188">
        <f t="shared" si="27"/>
        <v>-1.3528232607417441</v>
      </c>
      <c r="F1809" s="361"/>
      <c r="G1809" s="210"/>
    </row>
    <row r="1810" spans="2:7" x14ac:dyDescent="0.2">
      <c r="B1810" s="265">
        <v>41239</v>
      </c>
      <c r="C1810" s="184">
        <v>0.189063606</v>
      </c>
      <c r="D1810" s="184">
        <v>0.189063606</v>
      </c>
      <c r="E1810" s="188">
        <f t="shared" si="27"/>
        <v>-1.6656717808567318</v>
      </c>
      <c r="F1810" s="361"/>
      <c r="G1810" s="210"/>
    </row>
    <row r="1811" spans="2:7" x14ac:dyDescent="0.2">
      <c r="B1811" s="265">
        <v>41240</v>
      </c>
      <c r="C1811" s="184">
        <v>0.21976289700000001</v>
      </c>
      <c r="D1811" s="184">
        <v>0.21976289700000001</v>
      </c>
      <c r="E1811" s="188">
        <f t="shared" si="27"/>
        <v>-1.5152060547192121</v>
      </c>
      <c r="F1811" s="361"/>
      <c r="G1811" s="210"/>
    </row>
    <row r="1812" spans="2:7" x14ac:dyDescent="0.2">
      <c r="B1812" s="265">
        <v>41241</v>
      </c>
      <c r="C1812" s="184">
        <v>0.15795068700000001</v>
      </c>
      <c r="D1812" s="184">
        <v>0.15795068700000001</v>
      </c>
      <c r="E1812" s="188">
        <f t="shared" ref="E1812:E1845" si="28">IF(C1812=0,"",LN(C1812))</f>
        <v>-1.8454724022658189</v>
      </c>
      <c r="F1812" s="361"/>
      <c r="G1812" s="210"/>
    </row>
    <row r="1813" spans="2:7" x14ac:dyDescent="0.2">
      <c r="B1813" s="265">
        <v>41242</v>
      </c>
      <c r="C1813" s="184">
        <v>1.0494896970000001</v>
      </c>
      <c r="D1813" s="184">
        <v>1.0494896970000001</v>
      </c>
      <c r="E1813" s="188">
        <f t="shared" si="28"/>
        <v>4.8304043174622245E-2</v>
      </c>
      <c r="F1813" s="361"/>
      <c r="G1813" s="210"/>
    </row>
    <row r="1814" spans="2:7" x14ac:dyDescent="0.2">
      <c r="B1814" s="265">
        <v>41243</v>
      </c>
      <c r="C1814" s="184">
        <v>8.8410950000000002E-2</v>
      </c>
      <c r="D1814" s="184">
        <v>8.8410950000000002E-2</v>
      </c>
      <c r="E1814" s="188">
        <f t="shared" si="28"/>
        <v>-2.4257594482313625</v>
      </c>
      <c r="F1814" s="361"/>
      <c r="G1814" s="210"/>
    </row>
    <row r="1815" spans="2:7" x14ac:dyDescent="0.2">
      <c r="B1815" s="265">
        <v>41244</v>
      </c>
      <c r="C1815" s="184">
        <v>2.5216144580000002</v>
      </c>
      <c r="D1815" s="184">
        <v>2.5216144580000002</v>
      </c>
      <c r="E1815" s="188">
        <f t="shared" si="28"/>
        <v>0.92489935432615311</v>
      </c>
      <c r="F1815" s="361"/>
      <c r="G1815" s="210"/>
    </row>
    <row r="1816" spans="2:7" x14ac:dyDescent="0.2">
      <c r="B1816" s="265">
        <v>41245</v>
      </c>
      <c r="C1816" s="184">
        <v>1.1332429E-2</v>
      </c>
      <c r="D1816" s="184">
        <v>1.1332429E-2</v>
      </c>
      <c r="E1816" s="188">
        <f t="shared" si="28"/>
        <v>-4.4800868403354528</v>
      </c>
      <c r="F1816" s="361"/>
      <c r="G1816" s="210"/>
    </row>
    <row r="1817" spans="2:7" x14ac:dyDescent="0.2">
      <c r="B1817" s="265">
        <v>41246</v>
      </c>
      <c r="C1817" s="184">
        <v>0.137398774</v>
      </c>
      <c r="D1817" s="184">
        <v>0.137398774</v>
      </c>
      <c r="E1817" s="188">
        <f t="shared" si="28"/>
        <v>-1.9848678220866809</v>
      </c>
      <c r="F1817" s="361"/>
      <c r="G1817" s="210"/>
    </row>
    <row r="1818" spans="2:7" x14ac:dyDescent="0.2">
      <c r="B1818" s="265">
        <v>41247</v>
      </c>
      <c r="C1818" s="184">
        <v>1.074143869</v>
      </c>
      <c r="D1818" s="184">
        <v>1.074143869</v>
      </c>
      <c r="E1818" s="188">
        <f t="shared" si="28"/>
        <v>7.1523943353698508E-2</v>
      </c>
      <c r="F1818" s="361"/>
      <c r="G1818" s="210"/>
    </row>
    <row r="1819" spans="2:7" x14ac:dyDescent="0.2">
      <c r="B1819" s="265">
        <v>41248</v>
      </c>
      <c r="C1819" s="184">
        <v>1.5261129229999999</v>
      </c>
      <c r="D1819" s="184">
        <v>1.5261129229999999</v>
      </c>
      <c r="E1819" s="188">
        <f t="shared" si="28"/>
        <v>0.42272392946914078</v>
      </c>
      <c r="F1819" s="361"/>
      <c r="G1819" s="210"/>
    </row>
    <row r="1820" spans="2:7" x14ac:dyDescent="0.2">
      <c r="B1820" s="265">
        <v>41249</v>
      </c>
      <c r="C1820" s="184">
        <v>2.1450143000000001E-2</v>
      </c>
      <c r="D1820" s="184">
        <v>2.1450143000000001E-2</v>
      </c>
      <c r="E1820" s="188">
        <f t="shared" si="28"/>
        <v>-3.8420239669636667</v>
      </c>
      <c r="F1820" s="361"/>
      <c r="G1820" s="210"/>
    </row>
    <row r="1821" spans="2:7" x14ac:dyDescent="0.2">
      <c r="B1821" s="265">
        <v>41250</v>
      </c>
      <c r="C1821" s="184">
        <v>0.40216937400000002</v>
      </c>
      <c r="D1821" s="184">
        <v>0.40216937400000002</v>
      </c>
      <c r="E1821" s="188">
        <f t="shared" si="28"/>
        <v>-0.91088195073877654</v>
      </c>
      <c r="F1821" s="361"/>
      <c r="G1821" s="210"/>
    </row>
    <row r="1822" spans="2:7" x14ac:dyDescent="0.2">
      <c r="B1822" s="265">
        <v>41251</v>
      </c>
      <c r="C1822" s="184">
        <v>0.30904003000000002</v>
      </c>
      <c r="D1822" s="184">
        <v>0.30904003000000002</v>
      </c>
      <c r="E1822" s="188">
        <f t="shared" si="28"/>
        <v>-1.1742844635493035</v>
      </c>
      <c r="F1822" s="361"/>
      <c r="G1822" s="210"/>
    </row>
    <row r="1823" spans="2:7" x14ac:dyDescent="0.2">
      <c r="B1823" s="265">
        <v>41252</v>
      </c>
      <c r="C1823" s="184">
        <v>2.2473815000000001E-2</v>
      </c>
      <c r="D1823" s="184">
        <v>2.2473815000000001E-2</v>
      </c>
      <c r="E1823" s="188">
        <f t="shared" si="28"/>
        <v>-3.7954044252647559</v>
      </c>
      <c r="F1823" s="361"/>
      <c r="G1823" s="210"/>
    </row>
    <row r="1824" spans="2:7" x14ac:dyDescent="0.2">
      <c r="B1824" s="265">
        <v>41253</v>
      </c>
      <c r="C1824" s="184">
        <v>3.4470500000000001E-3</v>
      </c>
      <c r="D1824" s="184">
        <v>3.4470500000000001E-3</v>
      </c>
      <c r="E1824" s="188">
        <f t="shared" si="28"/>
        <v>-5.6702364861856251</v>
      </c>
      <c r="F1824" s="361"/>
      <c r="G1824" s="210"/>
    </row>
    <row r="1825" spans="2:7" x14ac:dyDescent="0.2">
      <c r="B1825" s="265">
        <v>41254</v>
      </c>
      <c r="C1825" s="184">
        <v>0.13284416900000001</v>
      </c>
      <c r="D1825" s="184">
        <v>0.13284416900000001</v>
      </c>
      <c r="E1825" s="188">
        <f t="shared" si="28"/>
        <v>-2.0185784993466549</v>
      </c>
      <c r="F1825" s="361"/>
      <c r="G1825" s="210"/>
    </row>
    <row r="1826" spans="2:7" x14ac:dyDescent="0.2">
      <c r="B1826" s="265">
        <v>41255</v>
      </c>
      <c r="C1826" s="184">
        <v>3.1954899000000002E-2</v>
      </c>
      <c r="D1826" s="184">
        <v>3.1954899000000002E-2</v>
      </c>
      <c r="E1826" s="188">
        <f t="shared" si="28"/>
        <v>-3.443429776579614</v>
      </c>
      <c r="F1826" s="361"/>
      <c r="G1826" s="210"/>
    </row>
    <row r="1827" spans="2:7" x14ac:dyDescent="0.2">
      <c r="B1827" s="265">
        <v>41256</v>
      </c>
      <c r="C1827" s="184">
        <v>0.698752606</v>
      </c>
      <c r="D1827" s="184">
        <v>0.698752606</v>
      </c>
      <c r="E1827" s="188">
        <f t="shared" si="28"/>
        <v>-0.35845852500278813</v>
      </c>
      <c r="F1827" s="361"/>
      <c r="G1827" s="210"/>
    </row>
    <row r="1828" spans="2:7" x14ac:dyDescent="0.2">
      <c r="B1828" s="265">
        <v>41257</v>
      </c>
      <c r="C1828" s="184">
        <v>0.201258149</v>
      </c>
      <c r="D1828" s="184">
        <v>0.201258149</v>
      </c>
      <c r="E1828" s="188">
        <f t="shared" si="28"/>
        <v>-1.6031668715777743</v>
      </c>
      <c r="F1828" s="361"/>
      <c r="G1828" s="210"/>
    </row>
    <row r="1829" spans="2:7" x14ac:dyDescent="0.2">
      <c r="B1829" s="265">
        <v>41258</v>
      </c>
      <c r="C1829" s="184">
        <v>2.9643856E-2</v>
      </c>
      <c r="D1829" s="184">
        <v>2.9643856E-2</v>
      </c>
      <c r="E1829" s="188">
        <f t="shared" si="28"/>
        <v>-3.5185003925488658</v>
      </c>
      <c r="F1829" s="361"/>
      <c r="G1829" s="210"/>
    </row>
    <row r="1830" spans="2:7" x14ac:dyDescent="0.2">
      <c r="B1830" s="265">
        <v>41259</v>
      </c>
      <c r="C1830" s="184">
        <v>1.6367172999999999E-2</v>
      </c>
      <c r="D1830" s="184">
        <v>1.6367172999999999E-2</v>
      </c>
      <c r="E1830" s="188">
        <f t="shared" si="28"/>
        <v>-4.1124775964647631</v>
      </c>
      <c r="F1830" s="361"/>
      <c r="G1830" s="210"/>
    </row>
    <row r="1831" spans="2:7" x14ac:dyDescent="0.2">
      <c r="B1831" s="265">
        <v>41260</v>
      </c>
      <c r="C1831" s="184">
        <v>2.0282329999999999E-3</v>
      </c>
      <c r="D1831" s="184">
        <v>2.0282329999999999E-3</v>
      </c>
      <c r="E1831" s="188">
        <f t="shared" si="28"/>
        <v>-6.2005903083339877</v>
      </c>
      <c r="F1831" s="361"/>
      <c r="G1831" s="210"/>
    </row>
    <row r="1832" spans="2:7" x14ac:dyDescent="0.2">
      <c r="B1832" s="265">
        <v>41261</v>
      </c>
      <c r="C1832" s="184">
        <v>0.29151030700000002</v>
      </c>
      <c r="D1832" s="184">
        <v>0.29151030700000002</v>
      </c>
      <c r="E1832" s="188">
        <f t="shared" si="28"/>
        <v>-1.2326799153261205</v>
      </c>
      <c r="F1832" s="361"/>
      <c r="G1832" s="210"/>
    </row>
    <row r="1833" spans="2:7" x14ac:dyDescent="0.2">
      <c r="B1833" s="265">
        <v>41262</v>
      </c>
      <c r="C1833" s="184">
        <v>2.6403904999999998E-2</v>
      </c>
      <c r="D1833" s="184">
        <v>2.6403904999999998E-2</v>
      </c>
      <c r="E1833" s="188">
        <f t="shared" si="28"/>
        <v>-3.6342433631017914</v>
      </c>
      <c r="F1833" s="361"/>
      <c r="G1833" s="210"/>
    </row>
    <row r="1834" spans="2:7" x14ac:dyDescent="0.2">
      <c r="B1834" s="265">
        <v>41263</v>
      </c>
      <c r="C1834" s="184">
        <v>0.16111761999999999</v>
      </c>
      <c r="D1834" s="184">
        <v>0.16111761999999999</v>
      </c>
      <c r="E1834" s="188">
        <f t="shared" si="28"/>
        <v>-1.8256206217197943</v>
      </c>
      <c r="F1834" s="361"/>
      <c r="G1834" s="210"/>
    </row>
    <row r="1835" spans="2:7" x14ac:dyDescent="0.2">
      <c r="B1835" s="265">
        <v>41264</v>
      </c>
      <c r="C1835" s="184">
        <v>8.4893541000000003E-2</v>
      </c>
      <c r="D1835" s="184">
        <v>8.4893541000000003E-2</v>
      </c>
      <c r="E1835" s="188">
        <f t="shared" si="28"/>
        <v>-2.4663572662974094</v>
      </c>
      <c r="F1835" s="361"/>
      <c r="G1835" s="210"/>
    </row>
    <row r="1836" spans="2:7" x14ac:dyDescent="0.2">
      <c r="B1836" s="265">
        <v>41265</v>
      </c>
      <c r="C1836" s="184">
        <v>0.184095493</v>
      </c>
      <c r="D1836" s="184">
        <v>0.184095493</v>
      </c>
      <c r="E1836" s="188">
        <f t="shared" si="28"/>
        <v>-1.6923006723029606</v>
      </c>
      <c r="F1836" s="361"/>
      <c r="G1836" s="210"/>
    </row>
    <row r="1837" spans="2:7" x14ac:dyDescent="0.2">
      <c r="B1837" s="265">
        <v>41266</v>
      </c>
      <c r="C1837" s="184">
        <v>0.12880222799999999</v>
      </c>
      <c r="D1837" s="184">
        <v>0.12880222799999999</v>
      </c>
      <c r="E1837" s="188">
        <f t="shared" si="28"/>
        <v>-2.0494771673248491</v>
      </c>
      <c r="F1837" s="361"/>
      <c r="G1837" s="210"/>
    </row>
    <row r="1838" spans="2:7" x14ac:dyDescent="0.2">
      <c r="B1838" s="265">
        <v>41267</v>
      </c>
      <c r="C1838" s="184">
        <v>0.16541655</v>
      </c>
      <c r="D1838" s="184">
        <v>0.16541655</v>
      </c>
      <c r="E1838" s="188">
        <f t="shared" si="28"/>
        <v>-1.7992884409387679</v>
      </c>
      <c r="F1838" s="361"/>
      <c r="G1838" s="210"/>
    </row>
    <row r="1839" spans="2:7" x14ac:dyDescent="0.2">
      <c r="B1839" s="265">
        <v>41268</v>
      </c>
      <c r="C1839" s="184">
        <v>6.3816399999999998E-4</v>
      </c>
      <c r="D1839" s="184">
        <v>6.3816399999999998E-4</v>
      </c>
      <c r="E1839" s="188">
        <f t="shared" si="28"/>
        <v>-7.3569152543604845</v>
      </c>
      <c r="F1839" s="361"/>
      <c r="G1839" s="210"/>
    </row>
    <row r="1840" spans="2:7" x14ac:dyDescent="0.2">
      <c r="B1840" s="265">
        <v>41269</v>
      </c>
      <c r="C1840" s="184">
        <v>4.5827699999999999E-3</v>
      </c>
      <c r="D1840" s="184">
        <v>4.5827699999999999E-3</v>
      </c>
      <c r="E1840" s="188">
        <f t="shared" si="28"/>
        <v>-5.3854516601825164</v>
      </c>
      <c r="F1840" s="361"/>
      <c r="G1840" s="210"/>
    </row>
    <row r="1841" spans="2:7" x14ac:dyDescent="0.2">
      <c r="B1841" s="265">
        <v>41270</v>
      </c>
      <c r="C1841" s="184">
        <v>8.2954690999999997E-2</v>
      </c>
      <c r="D1841" s="184">
        <v>8.2954690999999997E-2</v>
      </c>
      <c r="E1841" s="188">
        <f t="shared" si="28"/>
        <v>-2.4894607118048522</v>
      </c>
      <c r="F1841" s="361"/>
      <c r="G1841" s="210"/>
    </row>
    <row r="1842" spans="2:7" x14ac:dyDescent="0.2">
      <c r="B1842" s="265">
        <v>41271</v>
      </c>
      <c r="C1842" s="184">
        <v>0.18869244099999999</v>
      </c>
      <c r="D1842" s="184">
        <v>0.18869244099999999</v>
      </c>
      <c r="E1842" s="188">
        <f t="shared" si="28"/>
        <v>-1.6676368857035753</v>
      </c>
      <c r="F1842" s="361"/>
      <c r="G1842" s="210"/>
    </row>
    <row r="1843" spans="2:7" x14ac:dyDescent="0.2">
      <c r="B1843" s="265">
        <v>41272</v>
      </c>
      <c r="C1843" s="184">
        <v>1.354343E-3</v>
      </c>
      <c r="D1843" s="184">
        <v>1.354343E-3</v>
      </c>
      <c r="E1843" s="188">
        <f t="shared" si="28"/>
        <v>-6.6044388130870626</v>
      </c>
      <c r="F1843" s="361"/>
      <c r="G1843" s="210"/>
    </row>
    <row r="1844" spans="2:7" x14ac:dyDescent="0.2">
      <c r="B1844" s="265">
        <v>41273</v>
      </c>
      <c r="C1844" s="184">
        <v>3.2494591000000003E-2</v>
      </c>
      <c r="D1844" s="184">
        <v>3.2494591000000003E-2</v>
      </c>
      <c r="E1844" s="188">
        <f t="shared" si="28"/>
        <v>-3.4266816342668132</v>
      </c>
      <c r="F1844" s="361"/>
      <c r="G1844" s="210"/>
    </row>
    <row r="1845" spans="2:7" x14ac:dyDescent="0.2">
      <c r="B1845" s="265">
        <v>41274</v>
      </c>
      <c r="C1845" s="184">
        <v>0.156539839661265</v>
      </c>
      <c r="D1845" s="184">
        <f>C1845</f>
        <v>0.156539839661265</v>
      </c>
      <c r="E1845" s="188">
        <f t="shared" si="28"/>
        <v>-1.8544447348728343</v>
      </c>
      <c r="F1845" s="361"/>
      <c r="G1845" s="210"/>
    </row>
    <row r="1846" spans="2:7" ht="79.5" customHeight="1" x14ac:dyDescent="0.2">
      <c r="B1846" s="501" t="s">
        <v>1060</v>
      </c>
      <c r="C1846" s="502"/>
      <c r="D1846" s="502"/>
      <c r="E1846" s="502"/>
      <c r="F1846" s="361"/>
      <c r="G1846" s="210"/>
    </row>
  </sheetData>
  <mergeCells count="2">
    <mergeCell ref="B6:C6"/>
    <mergeCell ref="B1846:E1846"/>
  </mergeCells>
  <phoneticPr fontId="33" type="noConversion"/>
  <pageMargins left="0.74803149606299213" right="0.74803149606299213" top="0.98425196850393704" bottom="0.98425196850393704" header="0.51181102362204722" footer="0.51181102362204722"/>
  <pageSetup paperSize="8" scale="89" fitToHeight="2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07"/>
  <sheetViews>
    <sheetView view="pageBreakPreview" zoomScaleNormal="85" zoomScaleSheetLayoutView="100" workbookViewId="0">
      <selection activeCell="F14" sqref="F14"/>
    </sheetView>
  </sheetViews>
  <sheetFormatPr defaultRowHeight="12.75" x14ac:dyDescent="0.2"/>
  <cols>
    <col min="1" max="1" width="11.85546875" style="116" customWidth="1"/>
    <col min="2" max="2" width="24.28515625" style="270" customWidth="1"/>
    <col min="3" max="6" width="15.5703125" style="116" customWidth="1"/>
    <col min="7" max="7" width="15.140625" style="116" customWidth="1"/>
    <col min="8" max="8" width="21" style="116" customWidth="1"/>
    <col min="9" max="11" width="10.7109375" style="289" customWidth="1"/>
    <col min="12" max="12" width="26" style="116" customWidth="1"/>
    <col min="13" max="13" width="32.42578125" style="371" customWidth="1"/>
    <col min="14" max="16384" width="9.140625" style="116"/>
  </cols>
  <sheetData>
    <row r="1" spans="2:13" ht="20.25" x14ac:dyDescent="0.3">
      <c r="B1" s="267" t="str">
        <f>Cover!C22</f>
        <v>United Energy Distribution Pty Limited</v>
      </c>
    </row>
    <row r="2" spans="2:13" ht="20.25" x14ac:dyDescent="0.3">
      <c r="B2" s="268" t="s">
        <v>244</v>
      </c>
    </row>
    <row r="3" spans="2:13" ht="20.25" x14ac:dyDescent="0.3">
      <c r="B3" s="271">
        <v>2013</v>
      </c>
      <c r="D3" s="344"/>
      <c r="E3" s="344"/>
      <c r="F3" s="289"/>
      <c r="G3" s="289"/>
      <c r="H3" s="289"/>
    </row>
    <row r="4" spans="2:13" ht="18" x14ac:dyDescent="0.25">
      <c r="B4" s="269" t="s">
        <v>29</v>
      </c>
    </row>
    <row r="5" spans="2:13" ht="15.75" x14ac:dyDescent="0.25">
      <c r="B5" s="257" t="s">
        <v>177</v>
      </c>
      <c r="C5" s="117"/>
      <c r="D5" s="117"/>
      <c r="E5" s="117"/>
      <c r="F5" s="117"/>
      <c r="G5" s="117"/>
      <c r="H5" s="113"/>
      <c r="I5" s="290"/>
      <c r="J5" s="290"/>
      <c r="K5" s="290"/>
      <c r="L5" s="73"/>
    </row>
    <row r="6" spans="2:13" ht="15.75" x14ac:dyDescent="0.25">
      <c r="B6" s="257"/>
      <c r="C6" s="117"/>
      <c r="D6" s="117"/>
      <c r="E6" s="117"/>
      <c r="F6" s="117"/>
      <c r="G6" s="117"/>
      <c r="H6" s="113"/>
      <c r="I6" s="290"/>
      <c r="J6" s="290"/>
      <c r="K6" s="290"/>
      <c r="L6" s="73"/>
    </row>
    <row r="7" spans="2:13" s="266" customFormat="1" ht="63.75" x14ac:dyDescent="0.2">
      <c r="B7" s="395" t="s">
        <v>441</v>
      </c>
      <c r="C7" s="123" t="s">
        <v>98</v>
      </c>
      <c r="D7" s="123" t="s">
        <v>503</v>
      </c>
      <c r="E7" s="123" t="s">
        <v>526</v>
      </c>
      <c r="F7" s="123" t="s">
        <v>525</v>
      </c>
      <c r="G7" s="123" t="s">
        <v>505</v>
      </c>
      <c r="H7" s="396" t="s">
        <v>506</v>
      </c>
      <c r="I7" s="397" t="s">
        <v>528</v>
      </c>
      <c r="J7" s="397" t="s">
        <v>529</v>
      </c>
      <c r="K7" s="397" t="s">
        <v>530</v>
      </c>
      <c r="L7" s="396" t="s">
        <v>442</v>
      </c>
      <c r="M7" s="123" t="s">
        <v>444</v>
      </c>
    </row>
    <row r="8" spans="2:13" x14ac:dyDescent="0.2">
      <c r="B8" s="313">
        <v>41278</v>
      </c>
      <c r="C8" s="314" t="s">
        <v>564</v>
      </c>
      <c r="D8" s="315" t="s">
        <v>541</v>
      </c>
      <c r="E8" s="421">
        <v>0</v>
      </c>
      <c r="F8" s="421">
        <v>0</v>
      </c>
      <c r="G8" s="422">
        <v>0</v>
      </c>
      <c r="H8" s="420"/>
      <c r="I8" s="420">
        <v>0</v>
      </c>
      <c r="J8" s="420">
        <v>0</v>
      </c>
      <c r="K8" s="420">
        <v>1.0196664300319573E-3</v>
      </c>
      <c r="L8" s="316" t="s">
        <v>1047</v>
      </c>
      <c r="M8" s="373" t="s">
        <v>108</v>
      </c>
    </row>
    <row r="9" spans="2:13" x14ac:dyDescent="0.2">
      <c r="B9" s="313">
        <v>41278</v>
      </c>
      <c r="C9" s="314" t="s">
        <v>795</v>
      </c>
      <c r="D9" s="315" t="s">
        <v>541</v>
      </c>
      <c r="E9" s="421">
        <v>39.270000000000003</v>
      </c>
      <c r="F9" s="421">
        <f>F8</f>
        <v>0</v>
      </c>
      <c r="G9" s="422">
        <v>3337.95</v>
      </c>
      <c r="H9" s="420"/>
      <c r="I9" s="420">
        <v>5.1569629698866234E-3</v>
      </c>
      <c r="J9" s="420">
        <v>6.0670152586901461E-5</v>
      </c>
      <c r="K9" s="420">
        <v>0</v>
      </c>
      <c r="L9" s="316" t="s">
        <v>1047</v>
      </c>
      <c r="M9" s="373" t="s">
        <v>105</v>
      </c>
    </row>
    <row r="10" spans="2:13" x14ac:dyDescent="0.2">
      <c r="B10" s="313">
        <v>41278</v>
      </c>
      <c r="C10" s="314" t="s">
        <v>729</v>
      </c>
      <c r="D10" s="315" t="s">
        <v>541</v>
      </c>
      <c r="E10" s="421">
        <v>94</v>
      </c>
      <c r="F10" s="421">
        <f t="shared" ref="F10:F73" si="0">F9</f>
        <v>0</v>
      </c>
      <c r="G10" s="422">
        <v>27303.8698</v>
      </c>
      <c r="H10" s="420"/>
      <c r="I10" s="420">
        <v>4.218309006821723E-2</v>
      </c>
      <c r="J10" s="420">
        <v>1.4522521882273331E-4</v>
      </c>
      <c r="K10" s="420">
        <v>0</v>
      </c>
      <c r="L10" s="316" t="s">
        <v>1047</v>
      </c>
      <c r="M10" s="373" t="s">
        <v>105</v>
      </c>
    </row>
    <row r="11" spans="2:13" x14ac:dyDescent="0.2">
      <c r="B11" s="313">
        <v>41278</v>
      </c>
      <c r="C11" s="314" t="s">
        <v>647</v>
      </c>
      <c r="D11" s="315" t="s">
        <v>856</v>
      </c>
      <c r="E11" s="421">
        <v>1</v>
      </c>
      <c r="F11" s="421">
        <f t="shared" si="0"/>
        <v>0</v>
      </c>
      <c r="G11" s="422">
        <v>0</v>
      </c>
      <c r="H11" s="420"/>
      <c r="I11" s="420">
        <v>0</v>
      </c>
      <c r="J11" s="420">
        <v>1.5449491364120565E-6</v>
      </c>
      <c r="K11" s="420">
        <v>0</v>
      </c>
      <c r="L11" s="316" t="s">
        <v>1047</v>
      </c>
      <c r="M11" s="373" t="s">
        <v>141</v>
      </c>
    </row>
    <row r="12" spans="2:13" x14ac:dyDescent="0.2">
      <c r="B12" s="313">
        <v>41278</v>
      </c>
      <c r="C12" s="314" t="s">
        <v>901</v>
      </c>
      <c r="D12" s="315" t="s">
        <v>541</v>
      </c>
      <c r="E12" s="421">
        <v>1</v>
      </c>
      <c r="F12" s="421">
        <f t="shared" si="0"/>
        <v>0</v>
      </c>
      <c r="G12" s="422">
        <v>107.3167</v>
      </c>
      <c r="H12" s="420"/>
      <c r="I12" s="420">
        <v>1.6579884298759175E-4</v>
      </c>
      <c r="J12" s="420">
        <v>1.5449491364120565E-6</v>
      </c>
      <c r="K12" s="420">
        <v>0</v>
      </c>
      <c r="L12" s="316" t="s">
        <v>1047</v>
      </c>
      <c r="M12" s="373" t="s">
        <v>141</v>
      </c>
    </row>
    <row r="13" spans="2:13" x14ac:dyDescent="0.2">
      <c r="B13" s="313">
        <v>41278</v>
      </c>
      <c r="C13" s="314" t="s">
        <v>717</v>
      </c>
      <c r="D13" s="315" t="s">
        <v>541</v>
      </c>
      <c r="E13" s="421">
        <v>2286</v>
      </c>
      <c r="F13" s="421">
        <f t="shared" si="0"/>
        <v>0</v>
      </c>
      <c r="G13" s="422">
        <v>214430.11060000001</v>
      </c>
      <c r="H13" s="420"/>
      <c r="I13" s="420">
        <v>0.33128361419221181</v>
      </c>
      <c r="J13" s="420">
        <v>3.5317537258379612E-3</v>
      </c>
      <c r="K13" s="420">
        <v>0</v>
      </c>
      <c r="L13" s="316" t="s">
        <v>1047</v>
      </c>
      <c r="M13" s="373" t="s">
        <v>107</v>
      </c>
    </row>
    <row r="14" spans="2:13" x14ac:dyDescent="0.2">
      <c r="B14" s="313">
        <v>41278</v>
      </c>
      <c r="C14" s="314" t="s">
        <v>952</v>
      </c>
      <c r="D14" s="315" t="s">
        <v>856</v>
      </c>
      <c r="E14" s="421">
        <v>1</v>
      </c>
      <c r="F14" s="421">
        <f t="shared" si="0"/>
        <v>0</v>
      </c>
      <c r="G14" s="422">
        <v>1697.25</v>
      </c>
      <c r="H14" s="420"/>
      <c r="I14" s="420">
        <v>2.6221649217753628E-3</v>
      </c>
      <c r="J14" s="420">
        <v>1.5449491364120565E-6</v>
      </c>
      <c r="K14" s="420">
        <v>0</v>
      </c>
      <c r="L14" s="316" t="s">
        <v>1047</v>
      </c>
      <c r="M14" s="373" t="s">
        <v>141</v>
      </c>
    </row>
    <row r="15" spans="2:13" x14ac:dyDescent="0.2">
      <c r="B15" s="313">
        <v>41278</v>
      </c>
      <c r="C15" s="314" t="s">
        <v>990</v>
      </c>
      <c r="D15" s="315" t="s">
        <v>541</v>
      </c>
      <c r="E15" s="421">
        <v>1</v>
      </c>
      <c r="F15" s="421">
        <f t="shared" si="0"/>
        <v>0</v>
      </c>
      <c r="G15" s="422">
        <v>209.0333</v>
      </c>
      <c r="H15" s="420"/>
      <c r="I15" s="420">
        <v>3.2294581631636232E-4</v>
      </c>
      <c r="J15" s="420">
        <v>1.5449491364120565E-6</v>
      </c>
      <c r="K15" s="420">
        <v>0</v>
      </c>
      <c r="L15" s="316" t="s">
        <v>1047</v>
      </c>
      <c r="M15" s="373" t="s">
        <v>105</v>
      </c>
    </row>
    <row r="16" spans="2:13" x14ac:dyDescent="0.2">
      <c r="B16" s="313">
        <v>41278</v>
      </c>
      <c r="C16" s="314" t="s">
        <v>997</v>
      </c>
      <c r="D16" s="315" t="s">
        <v>541</v>
      </c>
      <c r="E16" s="421">
        <v>1</v>
      </c>
      <c r="F16" s="421">
        <f t="shared" si="0"/>
        <v>0</v>
      </c>
      <c r="G16" s="422">
        <v>1655.2833000000001</v>
      </c>
      <c r="H16" s="420"/>
      <c r="I16" s="420">
        <v>2.5573285048522991E-3</v>
      </c>
      <c r="J16" s="420">
        <v>1.5449491364120565E-6</v>
      </c>
      <c r="K16" s="420">
        <v>0</v>
      </c>
      <c r="L16" s="316" t="s">
        <v>1047</v>
      </c>
      <c r="M16" s="373" t="s">
        <v>107</v>
      </c>
    </row>
    <row r="17" spans="2:14" x14ac:dyDescent="0.2">
      <c r="B17" s="313">
        <v>41278</v>
      </c>
      <c r="C17" s="314" t="s">
        <v>744</v>
      </c>
      <c r="D17" s="315" t="s">
        <v>541</v>
      </c>
      <c r="E17" s="421">
        <v>1104</v>
      </c>
      <c r="F17" s="421">
        <f t="shared" si="0"/>
        <v>0</v>
      </c>
      <c r="G17" s="422">
        <v>37425.599999999999</v>
      </c>
      <c r="H17" s="420"/>
      <c r="I17" s="420">
        <v>5.7820648399703058E-2</v>
      </c>
      <c r="J17" s="420">
        <v>1.7056238465989104E-3</v>
      </c>
      <c r="K17" s="420">
        <v>0</v>
      </c>
      <c r="L17" s="316" t="s">
        <v>1047</v>
      </c>
      <c r="M17" s="373" t="s">
        <v>107</v>
      </c>
    </row>
    <row r="18" spans="2:14" x14ac:dyDescent="0.2">
      <c r="B18" s="313">
        <v>41278</v>
      </c>
      <c r="C18" s="314" t="s">
        <v>749</v>
      </c>
      <c r="D18" s="315" t="s">
        <v>541</v>
      </c>
      <c r="E18" s="421">
        <v>0</v>
      </c>
      <c r="F18" s="421">
        <f t="shared" si="0"/>
        <v>0</v>
      </c>
      <c r="G18" s="422">
        <v>0</v>
      </c>
      <c r="H18" s="420"/>
      <c r="I18" s="420">
        <v>0</v>
      </c>
      <c r="J18" s="420">
        <v>0</v>
      </c>
      <c r="K18" s="420">
        <v>0</v>
      </c>
      <c r="L18" s="316" t="s">
        <v>1047</v>
      </c>
      <c r="M18" s="373" t="s">
        <v>105</v>
      </c>
    </row>
    <row r="19" spans="2:14" x14ac:dyDescent="0.2">
      <c r="B19" s="313">
        <v>41278</v>
      </c>
      <c r="C19" s="314" t="s">
        <v>783</v>
      </c>
      <c r="D19" s="315" t="s">
        <v>541</v>
      </c>
      <c r="E19" s="421">
        <v>37</v>
      </c>
      <c r="F19" s="421">
        <f t="shared" si="0"/>
        <v>0</v>
      </c>
      <c r="G19" s="422">
        <v>7142.85</v>
      </c>
      <c r="H19" s="420"/>
      <c r="I19" s="420">
        <v>1.1035339939020858E-2</v>
      </c>
      <c r="J19" s="420">
        <v>5.7163118047246093E-5</v>
      </c>
      <c r="K19" s="420">
        <v>0</v>
      </c>
      <c r="L19" s="316" t="s">
        <v>1047</v>
      </c>
      <c r="M19" s="373" t="s">
        <v>105</v>
      </c>
    </row>
    <row r="20" spans="2:14" x14ac:dyDescent="0.2">
      <c r="B20" s="313">
        <v>41278</v>
      </c>
      <c r="C20" s="314" t="s">
        <v>710</v>
      </c>
      <c r="D20" s="315" t="s">
        <v>541</v>
      </c>
      <c r="E20" s="421">
        <v>24.42</v>
      </c>
      <c r="F20" s="421">
        <f t="shared" si="0"/>
        <v>0</v>
      </c>
      <c r="G20" s="422">
        <v>3312.1651999999999</v>
      </c>
      <c r="H20" s="420"/>
      <c r="I20" s="420">
        <v>5.1171267653940663E-3</v>
      </c>
      <c r="J20" s="420">
        <v>3.7727657911182422E-5</v>
      </c>
      <c r="K20" s="420">
        <v>0</v>
      </c>
      <c r="L20" s="316" t="s">
        <v>1047</v>
      </c>
      <c r="M20" s="373" t="s">
        <v>105</v>
      </c>
    </row>
    <row r="21" spans="2:14" x14ac:dyDescent="0.2">
      <c r="B21" s="313">
        <v>41278</v>
      </c>
      <c r="C21" s="314" t="s">
        <v>994</v>
      </c>
      <c r="D21" s="315" t="s">
        <v>856</v>
      </c>
      <c r="E21" s="421">
        <v>0</v>
      </c>
      <c r="F21" s="421">
        <f t="shared" si="0"/>
        <v>0</v>
      </c>
      <c r="G21" s="422">
        <v>0</v>
      </c>
      <c r="H21" s="420"/>
      <c r="I21" s="420">
        <v>0</v>
      </c>
      <c r="J21" s="420">
        <v>0</v>
      </c>
      <c r="K21" s="420">
        <v>5.065888218295133E-3</v>
      </c>
      <c r="L21" s="316" t="s">
        <v>1047</v>
      </c>
      <c r="M21" s="373" t="s">
        <v>105</v>
      </c>
    </row>
    <row r="22" spans="2:14" s="255" customFormat="1" ht="12.75" customHeight="1" x14ac:dyDescent="0.2">
      <c r="B22" s="313">
        <v>41278</v>
      </c>
      <c r="C22" s="314" t="s">
        <v>994</v>
      </c>
      <c r="D22" s="315" t="s">
        <v>856</v>
      </c>
      <c r="E22" s="421">
        <v>985</v>
      </c>
      <c r="F22" s="421">
        <f t="shared" si="0"/>
        <v>0</v>
      </c>
      <c r="G22" s="422">
        <v>165870.0926</v>
      </c>
      <c r="H22" s="420"/>
      <c r="I22" s="420">
        <v>0.25626085631895784</v>
      </c>
      <c r="J22" s="420">
        <v>1.5217748993658757E-3</v>
      </c>
      <c r="K22" s="420">
        <v>0</v>
      </c>
      <c r="L22" s="316" t="s">
        <v>1047</v>
      </c>
      <c r="M22" s="373" t="s">
        <v>105</v>
      </c>
      <c r="N22" s="73"/>
    </row>
    <row r="23" spans="2:14" s="255" customFormat="1" ht="12.75" customHeight="1" x14ac:dyDescent="0.2">
      <c r="B23" s="313">
        <v>41278</v>
      </c>
      <c r="C23" s="314" t="s">
        <v>994</v>
      </c>
      <c r="D23" s="315" t="s">
        <v>856</v>
      </c>
      <c r="E23" s="421">
        <v>0</v>
      </c>
      <c r="F23" s="421">
        <f t="shared" si="0"/>
        <v>0</v>
      </c>
      <c r="G23" s="422">
        <v>0</v>
      </c>
      <c r="H23" s="420"/>
      <c r="I23" s="420">
        <v>0</v>
      </c>
      <c r="J23" s="420">
        <v>0</v>
      </c>
      <c r="K23" s="420">
        <v>1.5449491364120565E-6</v>
      </c>
      <c r="L23" s="316" t="s">
        <v>1047</v>
      </c>
      <c r="M23" s="373" t="s">
        <v>141</v>
      </c>
    </row>
    <row r="24" spans="2:14" s="255" customFormat="1" ht="12.75" customHeight="1" x14ac:dyDescent="0.2">
      <c r="B24" s="313">
        <v>41278</v>
      </c>
      <c r="C24" s="314" t="s">
        <v>997</v>
      </c>
      <c r="D24" s="315" t="s">
        <v>541</v>
      </c>
      <c r="E24" s="421">
        <v>1</v>
      </c>
      <c r="F24" s="421">
        <f t="shared" si="0"/>
        <v>0</v>
      </c>
      <c r="G24" s="422">
        <v>1709.7166999999999</v>
      </c>
      <c r="H24" s="420"/>
      <c r="I24" s="420">
        <v>2.6414253391742709E-3</v>
      </c>
      <c r="J24" s="420">
        <v>1.5449491364120565E-6</v>
      </c>
      <c r="K24" s="420">
        <v>0</v>
      </c>
      <c r="L24" s="316" t="s">
        <v>1047</v>
      </c>
      <c r="M24" s="373" t="s">
        <v>141</v>
      </c>
    </row>
    <row r="25" spans="2:14" s="255" customFormat="1" ht="12.75" customHeight="1" x14ac:dyDescent="0.2">
      <c r="B25" s="313">
        <v>41278</v>
      </c>
      <c r="C25" s="314" t="s">
        <v>994</v>
      </c>
      <c r="D25" s="315" t="s">
        <v>856</v>
      </c>
      <c r="E25" s="421">
        <v>19.47</v>
      </c>
      <c r="F25" s="421">
        <f t="shared" si="0"/>
        <v>0</v>
      </c>
      <c r="G25" s="422">
        <v>31864.927100000001</v>
      </c>
      <c r="H25" s="420"/>
      <c r="I25" s="420">
        <v>4.9229691604978136E-2</v>
      </c>
      <c r="J25" s="420">
        <v>3.0080159685942739E-5</v>
      </c>
      <c r="K25" s="420">
        <v>0</v>
      </c>
      <c r="L25" s="316" t="s">
        <v>1047</v>
      </c>
      <c r="M25" s="373" t="s">
        <v>105</v>
      </c>
      <c r="N25" s="73"/>
    </row>
    <row r="26" spans="2:14" s="255" customFormat="1" ht="12.75" customHeight="1" x14ac:dyDescent="0.2">
      <c r="B26" s="313">
        <v>41278</v>
      </c>
      <c r="C26" s="314" t="s">
        <v>684</v>
      </c>
      <c r="D26" s="315" t="s">
        <v>541</v>
      </c>
      <c r="E26" s="421">
        <v>1</v>
      </c>
      <c r="F26" s="421">
        <f t="shared" si="0"/>
        <v>0</v>
      </c>
      <c r="G26" s="422">
        <v>306.5333</v>
      </c>
      <c r="H26" s="420"/>
      <c r="I26" s="420">
        <v>4.7357835711653784E-4</v>
      </c>
      <c r="J26" s="420">
        <v>1.5449491364120565E-6</v>
      </c>
      <c r="K26" s="420">
        <v>0</v>
      </c>
      <c r="L26" s="316" t="s">
        <v>1047</v>
      </c>
      <c r="M26" s="373" t="s">
        <v>105</v>
      </c>
    </row>
    <row r="27" spans="2:14" s="255" customFormat="1" ht="12.75" customHeight="1" x14ac:dyDescent="0.2">
      <c r="B27" s="313">
        <v>41278</v>
      </c>
      <c r="C27" s="314" t="s">
        <v>994</v>
      </c>
      <c r="D27" s="315" t="s">
        <v>856</v>
      </c>
      <c r="E27" s="421">
        <v>1</v>
      </c>
      <c r="F27" s="421">
        <f t="shared" si="0"/>
        <v>0</v>
      </c>
      <c r="G27" s="422">
        <v>3.7833000000000001</v>
      </c>
      <c r="H27" s="420"/>
      <c r="I27" s="420">
        <v>5.8450060677877331E-6</v>
      </c>
      <c r="J27" s="420">
        <v>1.5449491364120565E-6</v>
      </c>
      <c r="K27" s="420">
        <v>0</v>
      </c>
      <c r="L27" s="316" t="s">
        <v>1047</v>
      </c>
      <c r="M27" s="373" t="s">
        <v>141</v>
      </c>
    </row>
    <row r="28" spans="2:14" x14ac:dyDescent="0.2">
      <c r="B28" s="313">
        <v>41278</v>
      </c>
      <c r="C28" s="314" t="s">
        <v>994</v>
      </c>
      <c r="D28" s="315" t="s">
        <v>856</v>
      </c>
      <c r="E28" s="421">
        <v>0</v>
      </c>
      <c r="F28" s="421">
        <f t="shared" si="0"/>
        <v>0</v>
      </c>
      <c r="G28" s="422">
        <v>0</v>
      </c>
      <c r="H28" s="420"/>
      <c r="I28" s="420">
        <v>0</v>
      </c>
      <c r="J28" s="420">
        <v>0</v>
      </c>
      <c r="K28" s="420">
        <v>0</v>
      </c>
      <c r="L28" s="316" t="s">
        <v>1047</v>
      </c>
      <c r="M28" s="373" t="s">
        <v>105</v>
      </c>
    </row>
    <row r="29" spans="2:14" x14ac:dyDescent="0.2">
      <c r="B29" s="313">
        <v>41278</v>
      </c>
      <c r="C29" s="314" t="s">
        <v>734</v>
      </c>
      <c r="D29" s="315" t="s">
        <v>541</v>
      </c>
      <c r="E29" s="421">
        <v>1</v>
      </c>
      <c r="F29" s="421">
        <f t="shared" si="0"/>
        <v>0</v>
      </c>
      <c r="G29" s="422">
        <v>286.88330000000002</v>
      </c>
      <c r="H29" s="420"/>
      <c r="I29" s="420">
        <v>4.4322010658604097E-4</v>
      </c>
      <c r="J29" s="420">
        <v>1.5449491364120565E-6</v>
      </c>
      <c r="K29" s="420">
        <v>0</v>
      </c>
      <c r="L29" s="316" t="s">
        <v>1047</v>
      </c>
      <c r="M29" s="373" t="s">
        <v>105</v>
      </c>
    </row>
    <row r="30" spans="2:14" x14ac:dyDescent="0.2">
      <c r="B30" s="313">
        <v>41278</v>
      </c>
      <c r="C30" s="314" t="s">
        <v>922</v>
      </c>
      <c r="D30" s="315" t="s">
        <v>541</v>
      </c>
      <c r="E30" s="421">
        <v>27.72</v>
      </c>
      <c r="F30" s="421">
        <f t="shared" si="0"/>
        <v>0</v>
      </c>
      <c r="G30" s="422">
        <v>6881.49</v>
      </c>
      <c r="H30" s="420"/>
      <c r="I30" s="420">
        <v>1.0631552032728203E-2</v>
      </c>
      <c r="J30" s="420">
        <v>4.2825990061342206E-5</v>
      </c>
      <c r="K30" s="420">
        <v>0</v>
      </c>
      <c r="L30" s="316" t="s">
        <v>1047</v>
      </c>
      <c r="M30" s="373" t="s">
        <v>105</v>
      </c>
    </row>
    <row r="31" spans="2:14" x14ac:dyDescent="0.2">
      <c r="B31" s="313">
        <v>41278</v>
      </c>
      <c r="C31" s="314" t="s">
        <v>843</v>
      </c>
      <c r="D31" s="315" t="s">
        <v>541</v>
      </c>
      <c r="E31" s="421">
        <v>1607</v>
      </c>
      <c r="F31" s="421">
        <f t="shared" si="0"/>
        <v>0</v>
      </c>
      <c r="G31" s="422">
        <v>11249</v>
      </c>
      <c r="H31" s="420"/>
      <c r="I31" s="420">
        <v>1.7379132835499224E-2</v>
      </c>
      <c r="J31" s="420">
        <v>2.4827332622141748E-3</v>
      </c>
      <c r="K31" s="420">
        <v>0</v>
      </c>
      <c r="L31" s="316" t="s">
        <v>1047</v>
      </c>
      <c r="M31" s="373" t="s">
        <v>107</v>
      </c>
    </row>
    <row r="32" spans="2:14" x14ac:dyDescent="0.2">
      <c r="B32" s="313">
        <v>41278</v>
      </c>
      <c r="C32" s="314" t="s">
        <v>964</v>
      </c>
      <c r="D32" s="315" t="s">
        <v>541</v>
      </c>
      <c r="E32" s="421">
        <v>1</v>
      </c>
      <c r="F32" s="421">
        <f t="shared" si="0"/>
        <v>0</v>
      </c>
      <c r="G32" s="422">
        <v>340.38330000000002</v>
      </c>
      <c r="H32" s="420"/>
      <c r="I32" s="420">
        <v>5.2587488538408599E-4</v>
      </c>
      <c r="J32" s="420">
        <v>1.5449491364120565E-6</v>
      </c>
      <c r="K32" s="420">
        <v>0</v>
      </c>
      <c r="L32" s="316" t="s">
        <v>1047</v>
      </c>
      <c r="M32" s="373" t="s">
        <v>141</v>
      </c>
    </row>
    <row r="33" spans="2:13" x14ac:dyDescent="0.2">
      <c r="B33" s="313">
        <v>41278</v>
      </c>
      <c r="C33" s="314" t="s">
        <v>702</v>
      </c>
      <c r="D33" s="315" t="s">
        <v>541</v>
      </c>
      <c r="E33" s="421">
        <v>1</v>
      </c>
      <c r="F33" s="421">
        <f t="shared" si="0"/>
        <v>0</v>
      </c>
      <c r="G33" s="422">
        <v>622.65</v>
      </c>
      <c r="H33" s="420"/>
      <c r="I33" s="420">
        <v>9.6196257978696693E-4</v>
      </c>
      <c r="J33" s="420">
        <v>1.5449491364120565E-6</v>
      </c>
      <c r="K33" s="420">
        <v>0</v>
      </c>
      <c r="L33" s="316" t="s">
        <v>1047</v>
      </c>
      <c r="M33" s="373" t="s">
        <v>105</v>
      </c>
    </row>
    <row r="34" spans="2:13" x14ac:dyDescent="0.2">
      <c r="B34" s="313">
        <v>41278</v>
      </c>
      <c r="C34" s="314" t="s">
        <v>717</v>
      </c>
      <c r="D34" s="315" t="s">
        <v>541</v>
      </c>
      <c r="E34" s="421">
        <v>70</v>
      </c>
      <c r="F34" s="421">
        <f t="shared" si="0"/>
        <v>0</v>
      </c>
      <c r="G34" s="422">
        <v>12040</v>
      </c>
      <c r="H34" s="420"/>
      <c r="I34" s="420">
        <v>1.8601187602401158E-2</v>
      </c>
      <c r="J34" s="420">
        <v>1.0814643954884395E-4</v>
      </c>
      <c r="K34" s="420">
        <v>0</v>
      </c>
      <c r="L34" s="316" t="s">
        <v>1047</v>
      </c>
      <c r="M34" s="373" t="s">
        <v>107</v>
      </c>
    </row>
    <row r="35" spans="2:13" x14ac:dyDescent="0.2">
      <c r="B35" s="313">
        <v>41278</v>
      </c>
      <c r="C35" s="314" t="s">
        <v>845</v>
      </c>
      <c r="D35" s="315" t="s">
        <v>541</v>
      </c>
      <c r="E35" s="421">
        <v>38.28</v>
      </c>
      <c r="F35" s="421">
        <f t="shared" si="0"/>
        <v>0</v>
      </c>
      <c r="G35" s="422">
        <v>5689.6827000000003</v>
      </c>
      <c r="H35" s="420"/>
      <c r="I35" s="420">
        <v>8.790270373823619E-3</v>
      </c>
      <c r="J35" s="420">
        <v>5.9140652941853525E-5</v>
      </c>
      <c r="K35" s="420">
        <v>0</v>
      </c>
      <c r="L35" s="316" t="s">
        <v>1047</v>
      </c>
      <c r="M35" s="373" t="s">
        <v>105</v>
      </c>
    </row>
    <row r="36" spans="2:13" x14ac:dyDescent="0.2">
      <c r="B36" s="313">
        <v>41278</v>
      </c>
      <c r="C36" s="314" t="s">
        <v>846</v>
      </c>
      <c r="D36" s="315" t="s">
        <v>541</v>
      </c>
      <c r="E36" s="421">
        <v>9.24</v>
      </c>
      <c r="F36" s="421">
        <f t="shared" si="0"/>
        <v>0</v>
      </c>
      <c r="G36" s="422">
        <v>1288.056</v>
      </c>
      <c r="H36" s="420"/>
      <c r="I36" s="420">
        <v>1.989981004850368E-3</v>
      </c>
      <c r="J36" s="420">
        <v>1.4275330020447402E-5</v>
      </c>
      <c r="K36" s="420">
        <v>0</v>
      </c>
      <c r="L36" s="316" t="s">
        <v>1047</v>
      </c>
      <c r="M36" s="373" t="s">
        <v>105</v>
      </c>
    </row>
    <row r="37" spans="2:13" x14ac:dyDescent="0.2">
      <c r="B37" s="313">
        <v>41278</v>
      </c>
      <c r="C37" s="314" t="s">
        <v>929</v>
      </c>
      <c r="D37" s="315" t="s">
        <v>541</v>
      </c>
      <c r="E37" s="421">
        <v>75.900000000000006</v>
      </c>
      <c r="F37" s="421">
        <f t="shared" si="0"/>
        <v>0</v>
      </c>
      <c r="G37" s="422">
        <v>13292.3699</v>
      </c>
      <c r="H37" s="420"/>
      <c r="I37" s="420">
        <v>2.0536035397874613E-2</v>
      </c>
      <c r="J37" s="420">
        <v>1.172616394536751E-4</v>
      </c>
      <c r="K37" s="420">
        <v>0</v>
      </c>
      <c r="L37" s="316" t="s">
        <v>1047</v>
      </c>
      <c r="M37" s="373" t="s">
        <v>105</v>
      </c>
    </row>
    <row r="38" spans="2:13" x14ac:dyDescent="0.2">
      <c r="B38" s="313">
        <v>41278</v>
      </c>
      <c r="C38" s="314" t="s">
        <v>979</v>
      </c>
      <c r="D38" s="315" t="s">
        <v>541</v>
      </c>
      <c r="E38" s="421">
        <v>1</v>
      </c>
      <c r="F38" s="421">
        <f t="shared" si="0"/>
        <v>0</v>
      </c>
      <c r="G38" s="422">
        <v>204.08330000000001</v>
      </c>
      <c r="H38" s="420"/>
      <c r="I38" s="420">
        <v>3.1529831809112266E-4</v>
      </c>
      <c r="J38" s="420">
        <v>1.5449491364120565E-6</v>
      </c>
      <c r="K38" s="420">
        <v>0</v>
      </c>
      <c r="L38" s="316" t="s">
        <v>1047</v>
      </c>
      <c r="M38" s="373" t="s">
        <v>107</v>
      </c>
    </row>
    <row r="39" spans="2:13" x14ac:dyDescent="0.2">
      <c r="B39" s="313">
        <v>41278</v>
      </c>
      <c r="C39" s="314" t="s">
        <v>657</v>
      </c>
      <c r="D39" s="315" t="s">
        <v>541</v>
      </c>
      <c r="E39" s="421">
        <v>16.5</v>
      </c>
      <c r="F39" s="421">
        <f t="shared" si="0"/>
        <v>0</v>
      </c>
      <c r="G39" s="422">
        <v>1658.5255999999999</v>
      </c>
      <c r="H39" s="420"/>
      <c r="I39" s="420">
        <v>2.5623376934372877E-3</v>
      </c>
      <c r="J39" s="420">
        <v>2.5491660750798931E-5</v>
      </c>
      <c r="K39" s="420">
        <v>0</v>
      </c>
      <c r="L39" s="316" t="s">
        <v>1047</v>
      </c>
      <c r="M39" s="373" t="s">
        <v>105</v>
      </c>
    </row>
    <row r="40" spans="2:13" x14ac:dyDescent="0.2">
      <c r="B40" s="313">
        <v>41278</v>
      </c>
      <c r="C40" s="314" t="s">
        <v>647</v>
      </c>
      <c r="D40" s="315" t="s">
        <v>856</v>
      </c>
      <c r="E40" s="421">
        <v>868</v>
      </c>
      <c r="F40" s="421">
        <f t="shared" si="0"/>
        <v>0</v>
      </c>
      <c r="G40" s="422">
        <v>91860.497000000003</v>
      </c>
      <c r="H40" s="420"/>
      <c r="I40" s="420">
        <v>0.1419197955105323</v>
      </c>
      <c r="J40" s="420">
        <v>1.341015850405665E-3</v>
      </c>
      <c r="K40" s="420">
        <v>0</v>
      </c>
      <c r="L40" s="316" t="s">
        <v>1047</v>
      </c>
      <c r="M40" s="373" t="s">
        <v>141</v>
      </c>
    </row>
    <row r="41" spans="2:13" x14ac:dyDescent="0.2">
      <c r="B41" s="313">
        <v>41278</v>
      </c>
      <c r="C41" s="314" t="s">
        <v>646</v>
      </c>
      <c r="D41" s="315" t="s">
        <v>541</v>
      </c>
      <c r="E41" s="421">
        <v>33.33</v>
      </c>
      <c r="F41" s="421">
        <f t="shared" si="0"/>
        <v>0</v>
      </c>
      <c r="G41" s="422">
        <v>7814.7750999999998</v>
      </c>
      <c r="H41" s="420"/>
      <c r="I41" s="420">
        <v>1.2073430041999442E-2</v>
      </c>
      <c r="J41" s="420">
        <v>5.1493154716613839E-5</v>
      </c>
      <c r="K41" s="420">
        <v>0</v>
      </c>
      <c r="L41" s="316" t="s">
        <v>1047</v>
      </c>
      <c r="M41" s="373" t="s">
        <v>141</v>
      </c>
    </row>
    <row r="42" spans="2:13" x14ac:dyDescent="0.2">
      <c r="B42" s="313">
        <v>41278</v>
      </c>
      <c r="C42" s="314" t="s">
        <v>783</v>
      </c>
      <c r="D42" s="315" t="s">
        <v>541</v>
      </c>
      <c r="E42" s="421">
        <v>12.21</v>
      </c>
      <c r="F42" s="421">
        <f t="shared" si="0"/>
        <v>0</v>
      </c>
      <c r="G42" s="422">
        <v>21459.278900000001</v>
      </c>
      <c r="H42" s="420"/>
      <c r="I42" s="420">
        <v>3.3153494404580465E-2</v>
      </c>
      <c r="J42" s="420">
        <v>1.8863828955591211E-5</v>
      </c>
      <c r="K42" s="420">
        <v>0</v>
      </c>
      <c r="L42" s="316" t="s">
        <v>1047</v>
      </c>
      <c r="M42" s="373" t="s">
        <v>105</v>
      </c>
    </row>
    <row r="43" spans="2:13" x14ac:dyDescent="0.2">
      <c r="B43" s="313">
        <v>41278</v>
      </c>
      <c r="C43" s="314" t="s">
        <v>993</v>
      </c>
      <c r="D43" s="315" t="s">
        <v>541</v>
      </c>
      <c r="E43" s="421">
        <v>610</v>
      </c>
      <c r="F43" s="421">
        <f t="shared" si="0"/>
        <v>0</v>
      </c>
      <c r="G43" s="422">
        <v>210084</v>
      </c>
      <c r="H43" s="420"/>
      <c r="I43" s="420">
        <v>0.32456909437399045</v>
      </c>
      <c r="J43" s="420">
        <v>9.4241897321135448E-4</v>
      </c>
      <c r="K43" s="420">
        <v>0</v>
      </c>
      <c r="L43" s="316" t="s">
        <v>1047</v>
      </c>
      <c r="M43" s="373" t="s">
        <v>107</v>
      </c>
    </row>
    <row r="44" spans="2:13" x14ac:dyDescent="0.2">
      <c r="B44" s="313">
        <v>41278</v>
      </c>
      <c r="C44" s="314" t="s">
        <v>576</v>
      </c>
      <c r="D44" s="315" t="s">
        <v>541</v>
      </c>
      <c r="E44" s="421">
        <v>1</v>
      </c>
      <c r="F44" s="421">
        <f t="shared" si="0"/>
        <v>0</v>
      </c>
      <c r="G44" s="422">
        <v>147.73330000000001</v>
      </c>
      <c r="H44" s="420"/>
      <c r="I44" s="420">
        <v>2.2824043425430328E-4</v>
      </c>
      <c r="J44" s="420">
        <v>1.5449491364120565E-6</v>
      </c>
      <c r="K44" s="420">
        <v>0</v>
      </c>
      <c r="L44" s="316" t="s">
        <v>1047</v>
      </c>
      <c r="M44" s="373" t="s">
        <v>105</v>
      </c>
    </row>
    <row r="45" spans="2:13" x14ac:dyDescent="0.2">
      <c r="B45" s="313">
        <v>41278</v>
      </c>
      <c r="C45" s="314" t="s">
        <v>801</v>
      </c>
      <c r="D45" s="315" t="s">
        <v>541</v>
      </c>
      <c r="E45" s="421">
        <v>0</v>
      </c>
      <c r="F45" s="421">
        <f t="shared" si="0"/>
        <v>0</v>
      </c>
      <c r="G45" s="422">
        <v>0</v>
      </c>
      <c r="H45" s="420"/>
      <c r="I45" s="420">
        <v>0</v>
      </c>
      <c r="J45" s="420">
        <v>0</v>
      </c>
      <c r="K45" s="420">
        <v>1.6052021527321267E-3</v>
      </c>
      <c r="L45" s="316" t="s">
        <v>1047</v>
      </c>
      <c r="M45" s="373" t="s">
        <v>108</v>
      </c>
    </row>
    <row r="46" spans="2:13" x14ac:dyDescent="0.2">
      <c r="B46" s="313">
        <v>41278</v>
      </c>
      <c r="C46" s="314" t="s">
        <v>957</v>
      </c>
      <c r="D46" s="315" t="s">
        <v>541</v>
      </c>
      <c r="E46" s="421">
        <v>18.48</v>
      </c>
      <c r="F46" s="421">
        <f t="shared" si="0"/>
        <v>0</v>
      </c>
      <c r="G46" s="422">
        <v>4039.1125999999999</v>
      </c>
      <c r="H46" s="420"/>
      <c r="I46" s="420">
        <v>6.240223523241056E-3</v>
      </c>
      <c r="J46" s="420">
        <v>2.8550660040894803E-5</v>
      </c>
      <c r="K46" s="420">
        <v>0</v>
      </c>
      <c r="L46" s="316" t="s">
        <v>1047</v>
      </c>
      <c r="M46" s="373" t="s">
        <v>141</v>
      </c>
    </row>
    <row r="47" spans="2:13" x14ac:dyDescent="0.2">
      <c r="B47" s="313">
        <v>41278</v>
      </c>
      <c r="C47" s="314" t="s">
        <v>827</v>
      </c>
      <c r="D47" s="315" t="s">
        <v>541</v>
      </c>
      <c r="E47" s="421">
        <v>25.41</v>
      </c>
      <c r="F47" s="421">
        <f t="shared" si="0"/>
        <v>0</v>
      </c>
      <c r="G47" s="422">
        <v>4142.2542999999996</v>
      </c>
      <c r="H47" s="420"/>
      <c r="I47" s="420">
        <v>6.3995722035841271E-3</v>
      </c>
      <c r="J47" s="420">
        <v>3.9257157556230358E-5</v>
      </c>
      <c r="K47" s="420">
        <v>0</v>
      </c>
      <c r="L47" s="316" t="s">
        <v>1047</v>
      </c>
      <c r="M47" s="373" t="s">
        <v>105</v>
      </c>
    </row>
    <row r="48" spans="2:13" x14ac:dyDescent="0.2">
      <c r="B48" s="313">
        <v>41278</v>
      </c>
      <c r="C48" s="314" t="s">
        <v>994</v>
      </c>
      <c r="D48" s="315" t="s">
        <v>856</v>
      </c>
      <c r="E48" s="421">
        <v>52.14</v>
      </c>
      <c r="F48" s="421">
        <f t="shared" si="0"/>
        <v>0</v>
      </c>
      <c r="G48" s="422">
        <v>56763.081700000002</v>
      </c>
      <c r="H48" s="420"/>
      <c r="I48" s="420">
        <v>8.7696074052502015E-2</v>
      </c>
      <c r="J48" s="420">
        <v>8.0553647972524622E-5</v>
      </c>
      <c r="K48" s="420">
        <v>0</v>
      </c>
      <c r="L48" s="316" t="s">
        <v>1047</v>
      </c>
      <c r="M48" s="373" t="s">
        <v>105</v>
      </c>
    </row>
    <row r="49" spans="2:13" x14ac:dyDescent="0.2">
      <c r="B49" s="313">
        <v>41278</v>
      </c>
      <c r="C49" s="314" t="s">
        <v>872</v>
      </c>
      <c r="D49" s="315" t="s">
        <v>541</v>
      </c>
      <c r="E49" s="421">
        <v>28.05</v>
      </c>
      <c r="F49" s="421">
        <f t="shared" si="0"/>
        <v>0</v>
      </c>
      <c r="G49" s="422">
        <v>4373.2196999999996</v>
      </c>
      <c r="H49" s="420"/>
      <c r="I49" s="420">
        <v>6.7564019988551926E-3</v>
      </c>
      <c r="J49" s="420">
        <v>4.3335823276358183E-5</v>
      </c>
      <c r="K49" s="420">
        <v>0</v>
      </c>
      <c r="L49" s="316" t="s">
        <v>1047</v>
      </c>
      <c r="M49" s="373" t="s">
        <v>105</v>
      </c>
    </row>
    <row r="50" spans="2:13" x14ac:dyDescent="0.2">
      <c r="B50" s="313">
        <v>41278</v>
      </c>
      <c r="C50" s="314" t="s">
        <v>922</v>
      </c>
      <c r="D50" s="315" t="s">
        <v>541</v>
      </c>
      <c r="E50" s="421">
        <v>11.88</v>
      </c>
      <c r="F50" s="421">
        <f t="shared" si="0"/>
        <v>0</v>
      </c>
      <c r="G50" s="422">
        <v>858.92399999999998</v>
      </c>
      <c r="H50" s="420"/>
      <c r="I50" s="420">
        <v>1.3269938920435892E-3</v>
      </c>
      <c r="J50" s="420">
        <v>1.8353995740575231E-5</v>
      </c>
      <c r="K50" s="420">
        <v>0</v>
      </c>
      <c r="L50" s="316" t="s">
        <v>1047</v>
      </c>
      <c r="M50" s="373" t="s">
        <v>105</v>
      </c>
    </row>
    <row r="51" spans="2:13" x14ac:dyDescent="0.2">
      <c r="B51" s="313">
        <v>41278</v>
      </c>
      <c r="C51" s="314" t="s">
        <v>755</v>
      </c>
      <c r="D51" s="315" t="s">
        <v>856</v>
      </c>
      <c r="E51" s="421">
        <v>19.14</v>
      </c>
      <c r="F51" s="421">
        <f t="shared" si="0"/>
        <v>0</v>
      </c>
      <c r="G51" s="422">
        <v>4611.7830000000004</v>
      </c>
      <c r="H51" s="420"/>
      <c r="I51" s="420">
        <v>7.1249701631698036E-3</v>
      </c>
      <c r="J51" s="420">
        <v>2.9570326470926763E-5</v>
      </c>
      <c r="K51" s="420">
        <v>0</v>
      </c>
      <c r="L51" s="316" t="s">
        <v>1047</v>
      </c>
      <c r="M51" s="373" t="s">
        <v>105</v>
      </c>
    </row>
    <row r="52" spans="2:13" x14ac:dyDescent="0.2">
      <c r="B52" s="313">
        <v>41278</v>
      </c>
      <c r="C52" s="314" t="s">
        <v>955</v>
      </c>
      <c r="D52" s="315" t="s">
        <v>856</v>
      </c>
      <c r="E52" s="421">
        <v>509</v>
      </c>
      <c r="F52" s="421">
        <f t="shared" si="0"/>
        <v>0</v>
      </c>
      <c r="G52" s="422">
        <v>31507.1</v>
      </c>
      <c r="H52" s="420"/>
      <c r="I52" s="420">
        <v>4.8676866935848301E-2</v>
      </c>
      <c r="J52" s="420">
        <v>7.8637911043373673E-4</v>
      </c>
      <c r="K52" s="420">
        <v>0</v>
      </c>
      <c r="L52" s="316" t="s">
        <v>1047</v>
      </c>
      <c r="M52" s="373" t="s">
        <v>105</v>
      </c>
    </row>
    <row r="53" spans="2:13" x14ac:dyDescent="0.2">
      <c r="B53" s="313">
        <v>41278</v>
      </c>
      <c r="C53" s="314" t="s">
        <v>641</v>
      </c>
      <c r="D53" s="315" t="s">
        <v>541</v>
      </c>
      <c r="E53" s="421">
        <v>1</v>
      </c>
      <c r="F53" s="421">
        <f t="shared" si="0"/>
        <v>0</v>
      </c>
      <c r="G53" s="422">
        <v>364.9667</v>
      </c>
      <c r="H53" s="420"/>
      <c r="I53" s="420">
        <v>5.6385498798415805E-4</v>
      </c>
      <c r="J53" s="420">
        <v>1.5449491364120565E-6</v>
      </c>
      <c r="K53" s="420">
        <v>0</v>
      </c>
      <c r="L53" s="316" t="s">
        <v>1047</v>
      </c>
      <c r="M53" s="373" t="s">
        <v>105</v>
      </c>
    </row>
    <row r="54" spans="2:13" x14ac:dyDescent="0.2">
      <c r="B54" s="313">
        <v>41278</v>
      </c>
      <c r="C54" s="314" t="s">
        <v>789</v>
      </c>
      <c r="D54" s="315" t="s">
        <v>541</v>
      </c>
      <c r="E54" s="421">
        <v>25.41</v>
      </c>
      <c r="F54" s="421">
        <f t="shared" si="0"/>
        <v>0</v>
      </c>
      <c r="G54" s="422">
        <v>9063.3227000000006</v>
      </c>
      <c r="H54" s="420"/>
      <c r="I54" s="420">
        <v>1.4002372578388789E-2</v>
      </c>
      <c r="J54" s="420">
        <v>3.9257157556230358E-5</v>
      </c>
      <c r="K54" s="420">
        <v>0</v>
      </c>
      <c r="L54" s="316" t="s">
        <v>1047</v>
      </c>
      <c r="M54" s="373" t="s">
        <v>105</v>
      </c>
    </row>
    <row r="55" spans="2:13" x14ac:dyDescent="0.2">
      <c r="B55" s="313">
        <v>41278</v>
      </c>
      <c r="C55" s="314" t="s">
        <v>599</v>
      </c>
      <c r="D55" s="315" t="s">
        <v>541</v>
      </c>
      <c r="E55" s="421">
        <v>20.13</v>
      </c>
      <c r="F55" s="421">
        <f t="shared" si="0"/>
        <v>0</v>
      </c>
      <c r="G55" s="422">
        <v>4671.1665000000003</v>
      </c>
      <c r="H55" s="420"/>
      <c r="I55" s="420">
        <v>7.2167146502119285E-3</v>
      </c>
      <c r="J55" s="420">
        <v>3.1099826115974695E-5</v>
      </c>
      <c r="K55" s="420">
        <v>0</v>
      </c>
      <c r="L55" s="316" t="s">
        <v>1047</v>
      </c>
      <c r="M55" s="373" t="s">
        <v>105</v>
      </c>
    </row>
    <row r="56" spans="2:13" x14ac:dyDescent="0.2">
      <c r="B56" s="313">
        <v>41278</v>
      </c>
      <c r="C56" s="314" t="s">
        <v>997</v>
      </c>
      <c r="D56" s="315" t="s">
        <v>541</v>
      </c>
      <c r="E56" s="421">
        <v>1641.0637933983239</v>
      </c>
      <c r="F56" s="421">
        <f t="shared" si="0"/>
        <v>0</v>
      </c>
      <c r="G56" s="422">
        <v>176934.33221364801</v>
      </c>
      <c r="H56" s="420"/>
      <c r="I56" s="420">
        <v>0.27335454375511942</v>
      </c>
      <c r="J56" s="420">
        <v>2.535360090407834E-3</v>
      </c>
      <c r="K56" s="420">
        <v>0</v>
      </c>
      <c r="L56" s="316" t="s">
        <v>1047</v>
      </c>
      <c r="M56" s="373" t="s">
        <v>105</v>
      </c>
    </row>
    <row r="57" spans="2:13" x14ac:dyDescent="0.2">
      <c r="B57" s="313">
        <v>41278</v>
      </c>
      <c r="C57" s="314" t="s">
        <v>994</v>
      </c>
      <c r="D57" s="315" t="s">
        <v>856</v>
      </c>
      <c r="E57" s="421">
        <v>3136.7652927427171</v>
      </c>
      <c r="F57" s="421">
        <f t="shared" si="0"/>
        <v>0</v>
      </c>
      <c r="G57" s="422">
        <v>338196.15947597061</v>
      </c>
      <c r="H57" s="420"/>
      <c r="I57" s="420">
        <v>0.52249586452027497</v>
      </c>
      <c r="J57" s="420">
        <v>4.846142830150172E-3</v>
      </c>
      <c r="K57" s="420">
        <v>0</v>
      </c>
      <c r="L57" s="316" t="s">
        <v>1047</v>
      </c>
      <c r="M57" s="373" t="s">
        <v>105</v>
      </c>
    </row>
    <row r="58" spans="2:13" x14ac:dyDescent="0.2">
      <c r="B58" s="313">
        <v>41278</v>
      </c>
      <c r="C58" s="314" t="s">
        <v>996</v>
      </c>
      <c r="D58" s="315" t="s">
        <v>541</v>
      </c>
      <c r="E58" s="421">
        <v>3341.4201014765404</v>
      </c>
      <c r="F58" s="421">
        <f t="shared" si="0"/>
        <v>0</v>
      </c>
      <c r="G58" s="422">
        <v>360261.39671007352</v>
      </c>
      <c r="H58" s="420"/>
      <c r="I58" s="420">
        <v>0.55658553372982933</v>
      </c>
      <c r="J58" s="420">
        <v>5.1623241001660675E-3</v>
      </c>
      <c r="K58" s="420">
        <v>0</v>
      </c>
      <c r="L58" s="316" t="s">
        <v>1047</v>
      </c>
      <c r="M58" s="373" t="s">
        <v>105</v>
      </c>
    </row>
    <row r="59" spans="2:13" x14ac:dyDescent="0.2">
      <c r="B59" s="313">
        <v>41278</v>
      </c>
      <c r="C59" s="314" t="s">
        <v>998</v>
      </c>
      <c r="D59" s="315" t="s">
        <v>541</v>
      </c>
      <c r="E59" s="421">
        <v>3535.5552705090931</v>
      </c>
      <c r="F59" s="421">
        <f t="shared" si="0"/>
        <v>0</v>
      </c>
      <c r="G59" s="422">
        <v>381192.43950690958</v>
      </c>
      <c r="H59" s="420"/>
      <c r="I59" s="420">
        <v>0.58892293022300501</v>
      </c>
      <c r="J59" s="420">
        <v>5.4622530619101179E-3</v>
      </c>
      <c r="K59" s="420">
        <v>0</v>
      </c>
      <c r="L59" s="316" t="s">
        <v>1047</v>
      </c>
      <c r="M59" s="373" t="s">
        <v>105</v>
      </c>
    </row>
    <row r="60" spans="2:13" x14ac:dyDescent="0.2">
      <c r="B60" s="313">
        <v>41278</v>
      </c>
      <c r="C60" s="314" t="s">
        <v>993</v>
      </c>
      <c r="D60" s="315" t="s">
        <v>541</v>
      </c>
      <c r="E60" s="421">
        <v>5120.1955418733251</v>
      </c>
      <c r="F60" s="421">
        <f t="shared" si="0"/>
        <v>0</v>
      </c>
      <c r="G60" s="422">
        <v>552043.36519339832</v>
      </c>
      <c r="H60" s="420"/>
      <c r="I60" s="420">
        <v>0.8528789203175462</v>
      </c>
      <c r="J60" s="420">
        <v>7.9104416806780545E-3</v>
      </c>
      <c r="K60" s="420">
        <v>0</v>
      </c>
      <c r="L60" s="316" t="s">
        <v>1047</v>
      </c>
      <c r="M60" s="373" t="s">
        <v>105</v>
      </c>
    </row>
    <row r="61" spans="2:13" x14ac:dyDescent="0.2">
      <c r="B61" s="313">
        <v>41278</v>
      </c>
      <c r="C61" s="314" t="s">
        <v>649</v>
      </c>
      <c r="D61" s="315" t="s">
        <v>856</v>
      </c>
      <c r="E61" s="421">
        <v>1816.3553746580369</v>
      </c>
      <c r="F61" s="421">
        <f t="shared" si="0"/>
        <v>0</v>
      </c>
      <c r="G61" s="422">
        <v>63822.339829365446</v>
      </c>
      <c r="H61" s="420"/>
      <c r="I61" s="420">
        <v>9.8602268803174936E-2</v>
      </c>
      <c r="J61" s="420">
        <v>2.8061766674953312E-3</v>
      </c>
      <c r="K61" s="420">
        <v>0</v>
      </c>
      <c r="L61" s="316" t="s">
        <v>1047</v>
      </c>
      <c r="M61" s="373" t="s">
        <v>105</v>
      </c>
    </row>
    <row r="62" spans="2:13" x14ac:dyDescent="0.2">
      <c r="B62" s="313">
        <v>41278</v>
      </c>
      <c r="C62" s="314" t="s">
        <v>648</v>
      </c>
      <c r="D62" s="315" t="s">
        <v>541</v>
      </c>
      <c r="E62" s="421">
        <v>2676.7342363381599</v>
      </c>
      <c r="F62" s="421">
        <f t="shared" si="0"/>
        <v>0</v>
      </c>
      <c r="G62" s="422">
        <v>94053.974485380662</v>
      </c>
      <c r="H62" s="420"/>
      <c r="I62" s="420">
        <v>0.14530860665731044</v>
      </c>
      <c r="J62" s="420">
        <v>4.1354182468352259E-3</v>
      </c>
      <c r="K62" s="420">
        <v>0</v>
      </c>
      <c r="L62" s="316" t="s">
        <v>1047</v>
      </c>
      <c r="M62" s="373" t="s">
        <v>105</v>
      </c>
    </row>
    <row r="63" spans="2:13" x14ac:dyDescent="0.2">
      <c r="B63" s="313">
        <v>41278</v>
      </c>
      <c r="C63" s="314" t="s">
        <v>647</v>
      </c>
      <c r="D63" s="315" t="s">
        <v>856</v>
      </c>
      <c r="E63" s="421">
        <v>3017.2337359044509</v>
      </c>
      <c r="F63" s="421">
        <f t="shared" si="0"/>
        <v>0</v>
      </c>
      <c r="G63" s="422">
        <v>106018.30430555149</v>
      </c>
      <c r="H63" s="420"/>
      <c r="I63" s="420">
        <v>0.16379288768073239</v>
      </c>
      <c r="J63" s="420">
        <v>4.6614726546389046E-3</v>
      </c>
      <c r="K63" s="420">
        <v>0</v>
      </c>
      <c r="L63" s="316" t="s">
        <v>1047</v>
      </c>
      <c r="M63" s="373" t="s">
        <v>105</v>
      </c>
    </row>
    <row r="64" spans="2:13" x14ac:dyDescent="0.2">
      <c r="B64" s="313">
        <v>41278</v>
      </c>
      <c r="C64" s="314" t="s">
        <v>645</v>
      </c>
      <c r="D64" s="315" t="s">
        <v>541</v>
      </c>
      <c r="E64" s="421">
        <v>3406.0691265763662</v>
      </c>
      <c r="F64" s="421">
        <f t="shared" si="0"/>
        <v>0</v>
      </c>
      <c r="G64" s="422">
        <v>119681.04056707147</v>
      </c>
      <c r="H64" s="420"/>
      <c r="I64" s="420">
        <v>0.18490112026899336</v>
      </c>
      <c r="J64" s="420">
        <v>5.2622035556639246E-3</v>
      </c>
      <c r="K64" s="420">
        <v>0</v>
      </c>
      <c r="L64" s="316" t="s">
        <v>1047</v>
      </c>
      <c r="M64" s="373" t="s">
        <v>105</v>
      </c>
    </row>
    <row r="65" spans="2:13" x14ac:dyDescent="0.2">
      <c r="B65" s="313">
        <v>41278</v>
      </c>
      <c r="C65" s="314" t="s">
        <v>646</v>
      </c>
      <c r="D65" s="315" t="s">
        <v>541</v>
      </c>
      <c r="E65" s="421">
        <v>5181.6075265229865</v>
      </c>
      <c r="F65" s="421">
        <f t="shared" si="0"/>
        <v>0</v>
      </c>
      <c r="G65" s="422">
        <v>182069.17051263092</v>
      </c>
      <c r="H65" s="420"/>
      <c r="I65" s="420">
        <v>0.28128760775074862</v>
      </c>
      <c r="J65" s="420">
        <v>8.0053200733279008E-3</v>
      </c>
      <c r="K65" s="420">
        <v>0</v>
      </c>
      <c r="L65" s="316" t="s">
        <v>1047</v>
      </c>
      <c r="M65" s="373" t="s">
        <v>105</v>
      </c>
    </row>
    <row r="66" spans="2:13" x14ac:dyDescent="0.2">
      <c r="B66" s="313">
        <v>41278</v>
      </c>
      <c r="C66" s="314" t="s">
        <v>954</v>
      </c>
      <c r="D66" s="315" t="s">
        <v>541</v>
      </c>
      <c r="E66" s="421">
        <v>0</v>
      </c>
      <c r="F66" s="421">
        <f t="shared" si="0"/>
        <v>0</v>
      </c>
      <c r="G66" s="422">
        <v>0</v>
      </c>
      <c r="H66" s="420"/>
      <c r="I66" s="420">
        <v>0</v>
      </c>
      <c r="J66" s="420">
        <v>0</v>
      </c>
      <c r="K66" s="420">
        <v>2.6434079724010286E-3</v>
      </c>
      <c r="L66" s="316" t="s">
        <v>1047</v>
      </c>
      <c r="M66" s="373" t="s">
        <v>105</v>
      </c>
    </row>
    <row r="67" spans="2:13" x14ac:dyDescent="0.2">
      <c r="B67" s="313">
        <v>41278</v>
      </c>
      <c r="C67" s="314" t="s">
        <v>649</v>
      </c>
      <c r="D67" s="315" t="s">
        <v>856</v>
      </c>
      <c r="E67" s="421">
        <v>1</v>
      </c>
      <c r="F67" s="421">
        <f t="shared" si="0"/>
        <v>0</v>
      </c>
      <c r="G67" s="422">
        <v>78.716700000000003</v>
      </c>
      <c r="H67" s="420"/>
      <c r="I67" s="420">
        <v>1.2161329768620693E-4</v>
      </c>
      <c r="J67" s="420">
        <v>1.5449491364120565E-6</v>
      </c>
      <c r="K67" s="420">
        <v>0</v>
      </c>
      <c r="L67" s="316" t="s">
        <v>1047</v>
      </c>
      <c r="M67" s="373" t="s">
        <v>141</v>
      </c>
    </row>
    <row r="68" spans="2:13" x14ac:dyDescent="0.2">
      <c r="B68" s="313">
        <v>41278</v>
      </c>
      <c r="C68" s="314" t="s">
        <v>952</v>
      </c>
      <c r="D68" s="315" t="s">
        <v>856</v>
      </c>
      <c r="E68" s="421">
        <v>1</v>
      </c>
      <c r="F68" s="421">
        <f t="shared" si="0"/>
        <v>0</v>
      </c>
      <c r="G68" s="422">
        <v>1111.8</v>
      </c>
      <c r="H68" s="420"/>
      <c r="I68" s="420">
        <v>1.7176744498629242E-3</v>
      </c>
      <c r="J68" s="420">
        <v>1.5449491364120565E-6</v>
      </c>
      <c r="K68" s="420">
        <v>0</v>
      </c>
      <c r="L68" s="316" t="s">
        <v>1047</v>
      </c>
      <c r="M68" s="373" t="s">
        <v>105</v>
      </c>
    </row>
    <row r="69" spans="2:13" x14ac:dyDescent="0.2">
      <c r="B69" s="313">
        <v>41278</v>
      </c>
      <c r="C69" s="314" t="s">
        <v>966</v>
      </c>
      <c r="D69" s="315" t="s">
        <v>541</v>
      </c>
      <c r="E69" s="421">
        <v>37.619999999999997</v>
      </c>
      <c r="F69" s="421">
        <f t="shared" si="0"/>
        <v>0</v>
      </c>
      <c r="G69" s="422">
        <v>4207.1687000000002</v>
      </c>
      <c r="H69" s="420"/>
      <c r="I69" s="420">
        <v>6.4998616498048349E-3</v>
      </c>
      <c r="J69" s="420">
        <v>5.8120986511821559E-5</v>
      </c>
      <c r="K69" s="420">
        <v>0</v>
      </c>
      <c r="L69" s="316" t="s">
        <v>1047</v>
      </c>
      <c r="M69" s="373" t="s">
        <v>105</v>
      </c>
    </row>
    <row r="70" spans="2:13" x14ac:dyDescent="0.2">
      <c r="B70" s="313">
        <v>41278</v>
      </c>
      <c r="C70" s="314" t="s">
        <v>791</v>
      </c>
      <c r="D70" s="315" t="s">
        <v>856</v>
      </c>
      <c r="E70" s="421">
        <v>1</v>
      </c>
      <c r="F70" s="421">
        <f t="shared" si="0"/>
        <v>0</v>
      </c>
      <c r="G70" s="422">
        <v>38.283299999999997</v>
      </c>
      <c r="H70" s="420"/>
      <c r="I70" s="420">
        <v>5.9145751274003677E-5</v>
      </c>
      <c r="J70" s="420">
        <v>1.5449491364120565E-6</v>
      </c>
      <c r="K70" s="420">
        <v>0</v>
      </c>
      <c r="L70" s="316" t="s">
        <v>1047</v>
      </c>
      <c r="M70" s="373" t="s">
        <v>107</v>
      </c>
    </row>
    <row r="71" spans="2:13" x14ac:dyDescent="0.2">
      <c r="B71" s="313">
        <v>41278</v>
      </c>
      <c r="C71" s="314" t="s">
        <v>657</v>
      </c>
      <c r="D71" s="315" t="s">
        <v>541</v>
      </c>
      <c r="E71" s="421">
        <v>16.5</v>
      </c>
      <c r="F71" s="421">
        <f t="shared" si="0"/>
        <v>0</v>
      </c>
      <c r="G71" s="422">
        <v>2940.8494999999998</v>
      </c>
      <c r="H71" s="420"/>
      <c r="I71" s="420">
        <v>4.5434628953428275E-3</v>
      </c>
      <c r="J71" s="420">
        <v>2.5491660750798931E-5</v>
      </c>
      <c r="K71" s="420">
        <v>0</v>
      </c>
      <c r="L71" s="316" t="s">
        <v>1047</v>
      </c>
      <c r="M71" s="373" t="s">
        <v>105</v>
      </c>
    </row>
    <row r="72" spans="2:13" x14ac:dyDescent="0.2">
      <c r="B72" s="313">
        <v>41278</v>
      </c>
      <c r="C72" s="314" t="s">
        <v>818</v>
      </c>
      <c r="D72" s="315" t="s">
        <v>541</v>
      </c>
      <c r="E72" s="421">
        <v>1</v>
      </c>
      <c r="F72" s="421">
        <f t="shared" si="0"/>
        <v>0</v>
      </c>
      <c r="G72" s="422">
        <v>482.48329999999999</v>
      </c>
      <c r="H72" s="420"/>
      <c r="I72" s="420">
        <v>7.4541215766823913E-4</v>
      </c>
      <c r="J72" s="420">
        <v>1.5449491364120565E-6</v>
      </c>
      <c r="K72" s="420">
        <v>0</v>
      </c>
      <c r="L72" s="316" t="s">
        <v>1047</v>
      </c>
      <c r="M72" s="373" t="s">
        <v>105</v>
      </c>
    </row>
    <row r="73" spans="2:13" x14ac:dyDescent="0.2">
      <c r="B73" s="313">
        <v>41278</v>
      </c>
      <c r="C73" s="314" t="s">
        <v>850</v>
      </c>
      <c r="D73" s="315" t="s">
        <v>541</v>
      </c>
      <c r="E73" s="421">
        <v>1</v>
      </c>
      <c r="F73" s="421">
        <f t="shared" si="0"/>
        <v>0</v>
      </c>
      <c r="G73" s="422">
        <v>0</v>
      </c>
      <c r="H73" s="420"/>
      <c r="I73" s="420">
        <v>0</v>
      </c>
      <c r="J73" s="420">
        <v>1.5449491364120565E-6</v>
      </c>
      <c r="K73" s="420">
        <v>0</v>
      </c>
      <c r="L73" s="316" t="s">
        <v>1047</v>
      </c>
      <c r="M73" s="373" t="s">
        <v>141</v>
      </c>
    </row>
    <row r="74" spans="2:13" x14ac:dyDescent="0.2">
      <c r="B74" s="313">
        <v>41278</v>
      </c>
      <c r="C74" s="314" t="s">
        <v>710</v>
      </c>
      <c r="D74" s="315" t="s">
        <v>541</v>
      </c>
      <c r="E74" s="421">
        <v>64.02</v>
      </c>
      <c r="F74" s="421">
        <f t="shared" ref="F74:F137" si="1">F73</f>
        <v>0</v>
      </c>
      <c r="G74" s="422">
        <v>4657.4549999999999</v>
      </c>
      <c r="H74" s="420"/>
      <c r="I74" s="420">
        <v>7.1955310801280143E-3</v>
      </c>
      <c r="J74" s="420">
        <v>9.8907643713099853E-5</v>
      </c>
      <c r="K74" s="420">
        <v>0</v>
      </c>
      <c r="L74" s="316" t="s">
        <v>1047</v>
      </c>
      <c r="M74" s="373" t="s">
        <v>105</v>
      </c>
    </row>
    <row r="75" spans="2:13" x14ac:dyDescent="0.2">
      <c r="B75" s="313">
        <v>41278</v>
      </c>
      <c r="C75" s="314" t="s">
        <v>652</v>
      </c>
      <c r="D75" s="315" t="s">
        <v>541</v>
      </c>
      <c r="E75" s="421">
        <v>1</v>
      </c>
      <c r="F75" s="421">
        <f t="shared" si="1"/>
        <v>0</v>
      </c>
      <c r="G75" s="422">
        <v>368.36669999999998</v>
      </c>
      <c r="H75" s="420"/>
      <c r="I75" s="420">
        <v>5.6910781504795904E-4</v>
      </c>
      <c r="J75" s="420">
        <v>1.5449491364120565E-6</v>
      </c>
      <c r="K75" s="420">
        <v>0</v>
      </c>
      <c r="L75" s="316" t="s">
        <v>1047</v>
      </c>
      <c r="M75" s="373" t="s">
        <v>105</v>
      </c>
    </row>
    <row r="76" spans="2:13" x14ac:dyDescent="0.2">
      <c r="B76" s="313">
        <v>41278</v>
      </c>
      <c r="C76" s="314" t="s">
        <v>635</v>
      </c>
      <c r="D76" s="315" t="s">
        <v>541</v>
      </c>
      <c r="E76" s="421">
        <v>1</v>
      </c>
      <c r="F76" s="421">
        <f t="shared" si="1"/>
        <v>0</v>
      </c>
      <c r="G76" s="422">
        <v>107.16670000000001</v>
      </c>
      <c r="H76" s="420"/>
      <c r="I76" s="420">
        <v>1.6556710061712995E-4</v>
      </c>
      <c r="J76" s="420">
        <v>1.5449491364120565E-6</v>
      </c>
      <c r="K76" s="420">
        <v>0</v>
      </c>
      <c r="L76" s="316" t="s">
        <v>1047</v>
      </c>
      <c r="M76" s="373" t="s">
        <v>105</v>
      </c>
    </row>
    <row r="77" spans="2:13" x14ac:dyDescent="0.2">
      <c r="B77" s="313">
        <v>41278</v>
      </c>
      <c r="C77" s="314" t="s">
        <v>832</v>
      </c>
      <c r="D77" s="315" t="s">
        <v>541</v>
      </c>
      <c r="E77" s="421">
        <v>18.149999999999999</v>
      </c>
      <c r="F77" s="421">
        <f t="shared" si="1"/>
        <v>0</v>
      </c>
      <c r="G77" s="422">
        <v>1840.1069</v>
      </c>
      <c r="H77" s="420"/>
      <c r="I77" s="420">
        <v>2.8428715660608664E-3</v>
      </c>
      <c r="J77" s="420">
        <v>2.8040826825878823E-5</v>
      </c>
      <c r="K77" s="420">
        <v>0</v>
      </c>
      <c r="L77" s="316" t="s">
        <v>1047</v>
      </c>
      <c r="M77" s="373" t="s">
        <v>105</v>
      </c>
    </row>
    <row r="78" spans="2:13" x14ac:dyDescent="0.2">
      <c r="B78" s="313">
        <v>41278</v>
      </c>
      <c r="C78" s="314" t="s">
        <v>563</v>
      </c>
      <c r="D78" s="315" t="s">
        <v>541</v>
      </c>
      <c r="E78" s="421">
        <v>1461</v>
      </c>
      <c r="F78" s="421">
        <f t="shared" si="1"/>
        <v>0</v>
      </c>
      <c r="G78" s="422">
        <v>160076.94870000001</v>
      </c>
      <c r="H78" s="420"/>
      <c r="I78" s="420">
        <v>0.24731074365354208</v>
      </c>
      <c r="J78" s="420">
        <v>2.2571706882980147E-3</v>
      </c>
      <c r="K78" s="420">
        <v>0</v>
      </c>
      <c r="L78" s="316" t="s">
        <v>1047</v>
      </c>
      <c r="M78" s="373" t="s">
        <v>107</v>
      </c>
    </row>
    <row r="79" spans="2:13" x14ac:dyDescent="0.2">
      <c r="B79" s="313">
        <v>41278</v>
      </c>
      <c r="C79" s="314" t="s">
        <v>703</v>
      </c>
      <c r="D79" s="315" t="s">
        <v>541</v>
      </c>
      <c r="E79" s="421">
        <v>20.13</v>
      </c>
      <c r="F79" s="421">
        <f t="shared" si="1"/>
        <v>0</v>
      </c>
      <c r="G79" s="422">
        <v>1975.4232999999999</v>
      </c>
      <c r="H79" s="420"/>
      <c r="I79" s="420">
        <v>3.0519285213832545E-3</v>
      </c>
      <c r="J79" s="420">
        <v>3.1099826115974695E-5</v>
      </c>
      <c r="K79" s="420">
        <v>0</v>
      </c>
      <c r="L79" s="316" t="s">
        <v>1047</v>
      </c>
      <c r="M79" s="373" t="s">
        <v>105</v>
      </c>
    </row>
    <row r="80" spans="2:13" x14ac:dyDescent="0.2">
      <c r="B80" s="313">
        <v>41278</v>
      </c>
      <c r="C80" s="314" t="s">
        <v>613</v>
      </c>
      <c r="D80" s="315" t="s">
        <v>541</v>
      </c>
      <c r="E80" s="421">
        <v>1</v>
      </c>
      <c r="F80" s="421">
        <f t="shared" si="1"/>
        <v>0</v>
      </c>
      <c r="G80" s="422">
        <v>365.05</v>
      </c>
      <c r="H80" s="420"/>
      <c r="I80" s="420">
        <v>5.6398368224722128E-4</v>
      </c>
      <c r="J80" s="420">
        <v>1.5449491364120565E-6</v>
      </c>
      <c r="K80" s="420">
        <v>0</v>
      </c>
      <c r="L80" s="316" t="s">
        <v>1047</v>
      </c>
      <c r="M80" s="373" t="s">
        <v>105</v>
      </c>
    </row>
    <row r="81" spans="2:13" x14ac:dyDescent="0.2">
      <c r="B81" s="313">
        <v>41278</v>
      </c>
      <c r="C81" s="314" t="s">
        <v>585</v>
      </c>
      <c r="D81" s="315" t="s">
        <v>541</v>
      </c>
      <c r="E81" s="421">
        <v>21.78</v>
      </c>
      <c r="F81" s="421">
        <f t="shared" si="1"/>
        <v>0</v>
      </c>
      <c r="G81" s="422">
        <v>2587.8276999999998</v>
      </c>
      <c r="H81" s="420"/>
      <c r="I81" s="420">
        <v>3.9980621702981984E-3</v>
      </c>
      <c r="J81" s="420">
        <v>3.3648992191054591E-5</v>
      </c>
      <c r="K81" s="420">
        <v>0</v>
      </c>
      <c r="L81" s="316" t="s">
        <v>1047</v>
      </c>
      <c r="M81" s="373" t="s">
        <v>105</v>
      </c>
    </row>
    <row r="82" spans="2:13" x14ac:dyDescent="0.2">
      <c r="B82" s="313">
        <v>41278</v>
      </c>
      <c r="C82" s="314" t="s">
        <v>861</v>
      </c>
      <c r="D82" s="315" t="s">
        <v>856</v>
      </c>
      <c r="E82" s="421">
        <v>1</v>
      </c>
      <c r="F82" s="421">
        <f t="shared" si="1"/>
        <v>0</v>
      </c>
      <c r="G82" s="422">
        <v>282</v>
      </c>
      <c r="H82" s="420"/>
      <c r="I82" s="420">
        <v>4.356756564681999E-4</v>
      </c>
      <c r="J82" s="420">
        <v>1.5449491364120565E-6</v>
      </c>
      <c r="K82" s="420">
        <v>0</v>
      </c>
      <c r="L82" s="316" t="s">
        <v>1047</v>
      </c>
      <c r="M82" s="373" t="s">
        <v>105</v>
      </c>
    </row>
    <row r="83" spans="2:13" x14ac:dyDescent="0.2">
      <c r="B83" s="313">
        <v>41278</v>
      </c>
      <c r="C83" s="314" t="s">
        <v>589</v>
      </c>
      <c r="D83" s="315" t="s">
        <v>541</v>
      </c>
      <c r="E83" s="421">
        <v>96.69</v>
      </c>
      <c r="F83" s="421">
        <f t="shared" si="1"/>
        <v>0</v>
      </c>
      <c r="G83" s="422">
        <v>12158.404699999999</v>
      </c>
      <c r="H83" s="420"/>
      <c r="I83" s="420">
        <v>1.8784116841413286E-2</v>
      </c>
      <c r="J83" s="420">
        <v>1.4938113199968175E-4</v>
      </c>
      <c r="K83" s="420">
        <v>0</v>
      </c>
      <c r="L83" s="316" t="s">
        <v>1047</v>
      </c>
      <c r="M83" s="373" t="s">
        <v>105</v>
      </c>
    </row>
    <row r="84" spans="2:13" x14ac:dyDescent="0.2">
      <c r="B84" s="313">
        <v>41278</v>
      </c>
      <c r="C84" s="314" t="s">
        <v>755</v>
      </c>
      <c r="D84" s="315" t="s">
        <v>856</v>
      </c>
      <c r="E84" s="421">
        <v>26.4</v>
      </c>
      <c r="F84" s="421">
        <f t="shared" si="1"/>
        <v>0</v>
      </c>
      <c r="G84" s="422">
        <v>3929.64</v>
      </c>
      <c r="H84" s="420"/>
      <c r="I84" s="420">
        <v>6.0710939244102737E-3</v>
      </c>
      <c r="J84" s="420">
        <v>4.0786657201278287E-5</v>
      </c>
      <c r="K84" s="420">
        <v>0</v>
      </c>
      <c r="L84" s="316" t="s">
        <v>1047</v>
      </c>
      <c r="M84" s="373" t="s">
        <v>105</v>
      </c>
    </row>
    <row r="85" spans="2:13" x14ac:dyDescent="0.2">
      <c r="B85" s="313">
        <v>41278</v>
      </c>
      <c r="C85" s="314" t="s">
        <v>732</v>
      </c>
      <c r="D85" s="315" t="s">
        <v>541</v>
      </c>
      <c r="E85" s="421">
        <v>39.270000000000003</v>
      </c>
      <c r="F85" s="421">
        <f t="shared" si="1"/>
        <v>0</v>
      </c>
      <c r="G85" s="422">
        <v>6876.8328000000001</v>
      </c>
      <c r="H85" s="420"/>
      <c r="I85" s="420">
        <v>1.0624356895610105E-2</v>
      </c>
      <c r="J85" s="420">
        <v>6.0670152586901461E-5</v>
      </c>
      <c r="K85" s="420">
        <v>0</v>
      </c>
      <c r="L85" s="316" t="s">
        <v>1047</v>
      </c>
      <c r="M85" s="373" t="s">
        <v>105</v>
      </c>
    </row>
    <row r="86" spans="2:13" x14ac:dyDescent="0.2">
      <c r="B86" s="313">
        <v>41278</v>
      </c>
      <c r="C86" s="314" t="s">
        <v>1033</v>
      </c>
      <c r="D86" s="315" t="s">
        <v>541</v>
      </c>
      <c r="E86" s="421">
        <v>1</v>
      </c>
      <c r="F86" s="421">
        <f t="shared" si="1"/>
        <v>0</v>
      </c>
      <c r="G86" s="422">
        <v>238.26669999999999</v>
      </c>
      <c r="H86" s="420"/>
      <c r="I86" s="420">
        <v>3.681099324007505E-4</v>
      </c>
      <c r="J86" s="420">
        <v>1.5449491364120565E-6</v>
      </c>
      <c r="K86" s="420">
        <v>0</v>
      </c>
      <c r="L86" s="316" t="s">
        <v>1047</v>
      </c>
      <c r="M86" s="373" t="s">
        <v>105</v>
      </c>
    </row>
    <row r="87" spans="2:13" x14ac:dyDescent="0.2">
      <c r="B87" s="313">
        <v>41278</v>
      </c>
      <c r="C87" s="314" t="s">
        <v>589</v>
      </c>
      <c r="D87" s="315" t="s">
        <v>541</v>
      </c>
      <c r="E87" s="421">
        <v>1</v>
      </c>
      <c r="F87" s="421">
        <f t="shared" si="1"/>
        <v>0</v>
      </c>
      <c r="G87" s="422">
        <v>189.08330000000001</v>
      </c>
      <c r="H87" s="420"/>
      <c r="I87" s="420">
        <v>2.921240810449418E-4</v>
      </c>
      <c r="J87" s="420">
        <v>1.5449491364120565E-6</v>
      </c>
      <c r="K87" s="420">
        <v>0</v>
      </c>
      <c r="L87" s="316" t="s">
        <v>1047</v>
      </c>
      <c r="M87" s="373" t="s">
        <v>105</v>
      </c>
    </row>
    <row r="88" spans="2:13" x14ac:dyDescent="0.2">
      <c r="B88" s="313">
        <v>41278</v>
      </c>
      <c r="C88" s="314" t="s">
        <v>998</v>
      </c>
      <c r="D88" s="315" t="s">
        <v>541</v>
      </c>
      <c r="E88" s="421">
        <v>32.340000000000003</v>
      </c>
      <c r="F88" s="421">
        <f t="shared" si="1"/>
        <v>0</v>
      </c>
      <c r="G88" s="422">
        <v>27592.488000000001</v>
      </c>
      <c r="H88" s="420"/>
      <c r="I88" s="420">
        <v>4.2628990507060031E-2</v>
      </c>
      <c r="J88" s="420">
        <v>4.996365507156591E-5</v>
      </c>
      <c r="K88" s="420">
        <v>0</v>
      </c>
      <c r="L88" s="316" t="s">
        <v>1047</v>
      </c>
      <c r="M88" s="373" t="s">
        <v>105</v>
      </c>
    </row>
    <row r="89" spans="2:13" x14ac:dyDescent="0.2">
      <c r="B89" s="313">
        <v>41278</v>
      </c>
      <c r="C89" s="314" t="s">
        <v>949</v>
      </c>
      <c r="D89" s="315" t="s">
        <v>541</v>
      </c>
      <c r="E89" s="421">
        <v>36.96</v>
      </c>
      <c r="F89" s="421">
        <f t="shared" si="1"/>
        <v>0</v>
      </c>
      <c r="G89" s="422">
        <v>3466.2307999999998</v>
      </c>
      <c r="H89" s="420"/>
      <c r="I89" s="420">
        <v>5.3551502810648714E-3</v>
      </c>
      <c r="J89" s="420">
        <v>5.7101320081789606E-5</v>
      </c>
      <c r="K89" s="420">
        <v>0</v>
      </c>
      <c r="L89" s="316" t="s">
        <v>1047</v>
      </c>
      <c r="M89" s="373" t="s">
        <v>105</v>
      </c>
    </row>
    <row r="90" spans="2:13" x14ac:dyDescent="0.2">
      <c r="B90" s="313">
        <v>41278</v>
      </c>
      <c r="C90" s="314" t="s">
        <v>953</v>
      </c>
      <c r="D90" s="315" t="s">
        <v>541</v>
      </c>
      <c r="E90" s="421">
        <v>214</v>
      </c>
      <c r="F90" s="421">
        <f t="shared" si="1"/>
        <v>0</v>
      </c>
      <c r="G90" s="422">
        <v>41776.373800000001</v>
      </c>
      <c r="H90" s="420"/>
      <c r="I90" s="420">
        <v>6.4542372624737263E-2</v>
      </c>
      <c r="J90" s="420">
        <v>3.3061911519218011E-4</v>
      </c>
      <c r="K90" s="420">
        <v>0</v>
      </c>
      <c r="L90" s="316" t="s">
        <v>1047</v>
      </c>
      <c r="M90" s="373" t="s">
        <v>105</v>
      </c>
    </row>
    <row r="91" spans="2:13" x14ac:dyDescent="0.2">
      <c r="B91" s="313">
        <v>41278</v>
      </c>
      <c r="C91" s="314" t="s">
        <v>567</v>
      </c>
      <c r="D91" s="315" t="s">
        <v>541</v>
      </c>
      <c r="E91" s="421">
        <v>34.979999999999997</v>
      </c>
      <c r="F91" s="421">
        <f t="shared" si="1"/>
        <v>0</v>
      </c>
      <c r="G91" s="422">
        <v>1865.0182</v>
      </c>
      <c r="H91" s="420"/>
      <c r="I91" s="420">
        <v>2.8813582574827678E-3</v>
      </c>
      <c r="J91" s="420">
        <v>5.4042320791693727E-5</v>
      </c>
      <c r="K91" s="420">
        <v>0</v>
      </c>
      <c r="L91" s="316" t="s">
        <v>1047</v>
      </c>
      <c r="M91" s="373" t="s">
        <v>105</v>
      </c>
    </row>
    <row r="92" spans="2:13" x14ac:dyDescent="0.2">
      <c r="B92" s="313">
        <v>41278</v>
      </c>
      <c r="C92" s="314" t="s">
        <v>993</v>
      </c>
      <c r="D92" s="315" t="s">
        <v>541</v>
      </c>
      <c r="E92" s="421">
        <v>36.630000000000003</v>
      </c>
      <c r="F92" s="421">
        <f t="shared" si="1"/>
        <v>0</v>
      </c>
      <c r="G92" s="422">
        <v>12386.434499999999</v>
      </c>
      <c r="H92" s="420"/>
      <c r="I92" s="420">
        <v>1.91364112839995E-2</v>
      </c>
      <c r="J92" s="420">
        <v>5.659148686677363E-5</v>
      </c>
      <c r="K92" s="420">
        <v>0</v>
      </c>
      <c r="L92" s="316" t="s">
        <v>1047</v>
      </c>
      <c r="M92" s="373" t="s">
        <v>105</v>
      </c>
    </row>
    <row r="93" spans="2:13" x14ac:dyDescent="0.2">
      <c r="B93" s="313">
        <v>41278</v>
      </c>
      <c r="C93" s="314" t="s">
        <v>848</v>
      </c>
      <c r="D93" s="315" t="s">
        <v>541</v>
      </c>
      <c r="E93" s="421">
        <v>39.6</v>
      </c>
      <c r="F93" s="421">
        <f t="shared" si="1"/>
        <v>0</v>
      </c>
      <c r="G93" s="422">
        <v>10643.8187</v>
      </c>
      <c r="H93" s="420"/>
      <c r="I93" s="420">
        <v>1.6444158508691499E-2</v>
      </c>
      <c r="J93" s="420">
        <v>6.1179985801917437E-5</v>
      </c>
      <c r="K93" s="420">
        <v>0</v>
      </c>
      <c r="L93" s="316" t="s">
        <v>1047</v>
      </c>
      <c r="M93" s="373" t="s">
        <v>105</v>
      </c>
    </row>
    <row r="94" spans="2:13" x14ac:dyDescent="0.2">
      <c r="B94" s="313">
        <v>41278</v>
      </c>
      <c r="C94" s="314" t="s">
        <v>966</v>
      </c>
      <c r="D94" s="315" t="s">
        <v>541</v>
      </c>
      <c r="E94" s="421">
        <v>63.69</v>
      </c>
      <c r="F94" s="421">
        <f t="shared" si="1"/>
        <v>0</v>
      </c>
      <c r="G94" s="422">
        <v>4455.4506000000001</v>
      </c>
      <c r="H94" s="420"/>
      <c r="I94" s="420">
        <v>6.8834445567965792E-3</v>
      </c>
      <c r="J94" s="420">
        <v>9.8397810498083876E-5</v>
      </c>
      <c r="K94" s="420">
        <v>0</v>
      </c>
      <c r="L94" s="316" t="s">
        <v>1047</v>
      </c>
      <c r="M94" s="373" t="s">
        <v>105</v>
      </c>
    </row>
    <row r="95" spans="2:13" x14ac:dyDescent="0.2">
      <c r="B95" s="313">
        <v>41278</v>
      </c>
      <c r="C95" s="314" t="s">
        <v>657</v>
      </c>
      <c r="D95" s="315" t="s">
        <v>541</v>
      </c>
      <c r="E95" s="421">
        <v>16.5</v>
      </c>
      <c r="F95" s="421">
        <f t="shared" si="1"/>
        <v>0</v>
      </c>
      <c r="G95" s="422">
        <v>2586.375</v>
      </c>
      <c r="H95" s="420"/>
      <c r="I95" s="420">
        <v>3.9958178226877326E-3</v>
      </c>
      <c r="J95" s="420">
        <v>2.5491660750798931E-5</v>
      </c>
      <c r="K95" s="420">
        <v>0</v>
      </c>
      <c r="L95" s="316" t="s">
        <v>1047</v>
      </c>
      <c r="M95" s="373" t="s">
        <v>105</v>
      </c>
    </row>
    <row r="96" spans="2:13" x14ac:dyDescent="0.2">
      <c r="B96" s="313">
        <v>41278</v>
      </c>
      <c r="C96" s="314" t="s">
        <v>751</v>
      </c>
      <c r="D96" s="315" t="s">
        <v>541</v>
      </c>
      <c r="E96" s="421">
        <v>0</v>
      </c>
      <c r="F96" s="421">
        <f t="shared" si="1"/>
        <v>0</v>
      </c>
      <c r="G96" s="422">
        <v>0</v>
      </c>
      <c r="H96" s="420"/>
      <c r="I96" s="420">
        <v>0</v>
      </c>
      <c r="J96" s="420">
        <v>0</v>
      </c>
      <c r="K96" s="420">
        <v>3.854648095348081E-3</v>
      </c>
      <c r="L96" s="316" t="s">
        <v>1047</v>
      </c>
      <c r="M96" s="373" t="s">
        <v>108</v>
      </c>
    </row>
    <row r="97" spans="2:13" x14ac:dyDescent="0.2">
      <c r="B97" s="313">
        <v>41278</v>
      </c>
      <c r="C97" s="314" t="s">
        <v>955</v>
      </c>
      <c r="D97" s="315" t="s">
        <v>856</v>
      </c>
      <c r="E97" s="421">
        <v>0</v>
      </c>
      <c r="F97" s="421">
        <f t="shared" si="1"/>
        <v>0</v>
      </c>
      <c r="G97" s="422">
        <v>3308.4</v>
      </c>
      <c r="H97" s="420"/>
      <c r="I97" s="420">
        <v>5.1113097229056482E-3</v>
      </c>
      <c r="J97" s="420">
        <v>0</v>
      </c>
      <c r="K97" s="420">
        <v>0</v>
      </c>
      <c r="L97" s="316" t="s">
        <v>1047</v>
      </c>
      <c r="M97" s="373" t="s">
        <v>107</v>
      </c>
    </row>
    <row r="98" spans="2:13" x14ac:dyDescent="0.2">
      <c r="B98" s="313">
        <v>41278</v>
      </c>
      <c r="C98" s="314" t="s">
        <v>872</v>
      </c>
      <c r="D98" s="315" t="s">
        <v>541</v>
      </c>
      <c r="E98" s="421">
        <v>24.09</v>
      </c>
      <c r="F98" s="421">
        <f t="shared" si="1"/>
        <v>0</v>
      </c>
      <c r="G98" s="422">
        <v>2808.8939999999998</v>
      </c>
      <c r="H98" s="420"/>
      <c r="I98" s="420">
        <v>4.3395983595730069E-3</v>
      </c>
      <c r="J98" s="420">
        <v>3.7217824696166439E-5</v>
      </c>
      <c r="K98" s="420">
        <v>0</v>
      </c>
      <c r="L98" s="316" t="s">
        <v>1047</v>
      </c>
      <c r="M98" s="373" t="s">
        <v>105</v>
      </c>
    </row>
    <row r="99" spans="2:13" x14ac:dyDescent="0.2">
      <c r="B99" s="313">
        <v>41278</v>
      </c>
      <c r="C99" s="314" t="s">
        <v>997</v>
      </c>
      <c r="D99" s="315" t="s">
        <v>541</v>
      </c>
      <c r="E99" s="421">
        <v>43.56</v>
      </c>
      <c r="F99" s="421">
        <f t="shared" si="1"/>
        <v>0</v>
      </c>
      <c r="G99" s="422">
        <v>30406.3305</v>
      </c>
      <c r="H99" s="420"/>
      <c r="I99" s="420">
        <v>4.6976234047434576E-2</v>
      </c>
      <c r="J99" s="420">
        <v>6.7297984382109181E-5</v>
      </c>
      <c r="K99" s="420">
        <v>0</v>
      </c>
      <c r="L99" s="316" t="s">
        <v>1047</v>
      </c>
      <c r="M99" s="373" t="s">
        <v>105</v>
      </c>
    </row>
    <row r="100" spans="2:13" x14ac:dyDescent="0.2">
      <c r="B100" s="313">
        <v>41278</v>
      </c>
      <c r="C100" s="314" t="s">
        <v>994</v>
      </c>
      <c r="D100" s="315" t="s">
        <v>856</v>
      </c>
      <c r="E100" s="421">
        <v>58.74</v>
      </c>
      <c r="F100" s="421">
        <f t="shared" si="1"/>
        <v>0</v>
      </c>
      <c r="G100" s="422">
        <v>40203.124499999998</v>
      </c>
      <c r="H100" s="420"/>
      <c r="I100" s="420">
        <v>6.2111782477341386E-2</v>
      </c>
      <c r="J100" s="420">
        <v>9.0750312272844203E-5</v>
      </c>
      <c r="K100" s="420">
        <v>0</v>
      </c>
      <c r="L100" s="316" t="s">
        <v>1047</v>
      </c>
      <c r="M100" s="373" t="s">
        <v>105</v>
      </c>
    </row>
    <row r="101" spans="2:13" x14ac:dyDescent="0.2">
      <c r="B101" s="313">
        <v>41278</v>
      </c>
      <c r="C101" s="314" t="s">
        <v>993</v>
      </c>
      <c r="D101" s="315" t="s">
        <v>541</v>
      </c>
      <c r="E101" s="421">
        <v>28.05</v>
      </c>
      <c r="F101" s="421">
        <f t="shared" si="1"/>
        <v>0</v>
      </c>
      <c r="G101" s="422">
        <v>6627.2808999999997</v>
      </c>
      <c r="H101" s="420"/>
      <c r="I101" s="420">
        <v>1.0238811903215116E-2</v>
      </c>
      <c r="J101" s="420">
        <v>4.3335823276358183E-5</v>
      </c>
      <c r="K101" s="420">
        <v>0</v>
      </c>
      <c r="L101" s="316" t="s">
        <v>1047</v>
      </c>
      <c r="M101" s="373" t="s">
        <v>105</v>
      </c>
    </row>
    <row r="102" spans="2:13" x14ac:dyDescent="0.2">
      <c r="B102" s="313">
        <v>41278</v>
      </c>
      <c r="C102" s="314" t="s">
        <v>794</v>
      </c>
      <c r="D102" s="315" t="s">
        <v>541</v>
      </c>
      <c r="E102" s="421">
        <v>27.06</v>
      </c>
      <c r="F102" s="421">
        <f t="shared" si="1"/>
        <v>0</v>
      </c>
      <c r="G102" s="422">
        <v>3905.6590999999999</v>
      </c>
      <c r="H102" s="420"/>
      <c r="I102" s="420">
        <v>6.0340446536648893E-3</v>
      </c>
      <c r="J102" s="420">
        <v>4.1806323631310247E-5</v>
      </c>
      <c r="K102" s="420">
        <v>0</v>
      </c>
      <c r="L102" s="316" t="s">
        <v>1047</v>
      </c>
      <c r="M102" s="373" t="s">
        <v>105</v>
      </c>
    </row>
    <row r="103" spans="2:13" x14ac:dyDescent="0.2">
      <c r="B103" s="313">
        <v>41278</v>
      </c>
      <c r="C103" s="314" t="s">
        <v>955</v>
      </c>
      <c r="D103" s="315" t="s">
        <v>856</v>
      </c>
      <c r="E103" s="421">
        <v>0</v>
      </c>
      <c r="F103" s="421">
        <f t="shared" si="1"/>
        <v>0</v>
      </c>
      <c r="G103" s="422">
        <v>2142</v>
      </c>
      <c r="H103" s="420"/>
      <c r="I103" s="420">
        <v>3.3092810501946248E-3</v>
      </c>
      <c r="J103" s="420">
        <v>0</v>
      </c>
      <c r="K103" s="420">
        <v>0</v>
      </c>
      <c r="L103" s="316" t="s">
        <v>1047</v>
      </c>
      <c r="M103" s="373" t="s">
        <v>105</v>
      </c>
    </row>
    <row r="104" spans="2:13" x14ac:dyDescent="0.2">
      <c r="B104" s="313">
        <v>41278</v>
      </c>
      <c r="C104" s="314" t="s">
        <v>629</v>
      </c>
      <c r="D104" s="315" t="s">
        <v>541</v>
      </c>
      <c r="E104" s="421">
        <v>1</v>
      </c>
      <c r="F104" s="421">
        <f t="shared" si="1"/>
        <v>0</v>
      </c>
      <c r="G104" s="422">
        <v>208.0667</v>
      </c>
      <c r="H104" s="420"/>
      <c r="I104" s="420">
        <v>3.214524684811064E-4</v>
      </c>
      <c r="J104" s="420">
        <v>1.5449491364120565E-6</v>
      </c>
      <c r="K104" s="420">
        <v>0</v>
      </c>
      <c r="L104" s="316" t="s">
        <v>1047</v>
      </c>
      <c r="M104" s="373" t="s">
        <v>105</v>
      </c>
    </row>
    <row r="105" spans="2:13" x14ac:dyDescent="0.2">
      <c r="B105" s="313">
        <v>41301</v>
      </c>
      <c r="C105" s="314" t="s">
        <v>731</v>
      </c>
      <c r="D105" s="315" t="s">
        <v>541</v>
      </c>
      <c r="E105" s="421">
        <v>1389</v>
      </c>
      <c r="F105" s="421">
        <f t="shared" si="1"/>
        <v>0</v>
      </c>
      <c r="G105" s="422">
        <v>74388.790200000003</v>
      </c>
      <c r="H105" s="420"/>
      <c r="I105" s="420">
        <v>0.11492689717822765</v>
      </c>
      <c r="J105" s="420">
        <v>2.1459343504763462E-3</v>
      </c>
      <c r="K105" s="420">
        <v>0</v>
      </c>
      <c r="L105" s="316" t="s">
        <v>1047</v>
      </c>
      <c r="M105" s="373" t="s">
        <v>105</v>
      </c>
    </row>
    <row r="106" spans="2:13" x14ac:dyDescent="0.2">
      <c r="B106" s="313">
        <v>41301</v>
      </c>
      <c r="C106" s="314" t="s">
        <v>731</v>
      </c>
      <c r="D106" s="315" t="s">
        <v>541</v>
      </c>
      <c r="E106" s="421">
        <v>2428</v>
      </c>
      <c r="F106" s="421">
        <f t="shared" si="1"/>
        <v>0</v>
      </c>
      <c r="G106" s="422">
        <v>289235.16340000002</v>
      </c>
      <c r="H106" s="420"/>
      <c r="I106" s="420">
        <v>0.44685361591483008</v>
      </c>
      <c r="J106" s="420">
        <v>3.7511365032084731E-3</v>
      </c>
      <c r="K106" s="420">
        <v>0</v>
      </c>
      <c r="L106" s="316" t="s">
        <v>1047</v>
      </c>
      <c r="M106" s="373" t="s">
        <v>105</v>
      </c>
    </row>
    <row r="107" spans="2:13" x14ac:dyDescent="0.2">
      <c r="B107" s="313">
        <v>41301</v>
      </c>
      <c r="C107" s="314" t="s">
        <v>647</v>
      </c>
      <c r="D107" s="315" t="s">
        <v>856</v>
      </c>
      <c r="E107" s="421">
        <v>0</v>
      </c>
      <c r="F107" s="421">
        <f t="shared" si="1"/>
        <v>0</v>
      </c>
      <c r="G107" s="422">
        <v>0</v>
      </c>
      <c r="H107" s="420"/>
      <c r="I107" s="420">
        <v>0</v>
      </c>
      <c r="J107" s="420">
        <v>0</v>
      </c>
      <c r="K107" s="420">
        <v>1.3379259521328409E-3</v>
      </c>
      <c r="L107" s="316" t="s">
        <v>1047</v>
      </c>
      <c r="M107" s="373" t="s">
        <v>141</v>
      </c>
    </row>
    <row r="108" spans="2:13" x14ac:dyDescent="0.2">
      <c r="B108" s="313">
        <v>41301</v>
      </c>
      <c r="C108" s="314" t="s">
        <v>648</v>
      </c>
      <c r="D108" s="315" t="s">
        <v>541</v>
      </c>
      <c r="E108" s="421">
        <v>1</v>
      </c>
      <c r="F108" s="421">
        <f t="shared" si="1"/>
        <v>0</v>
      </c>
      <c r="G108" s="422">
        <v>807.06669999999997</v>
      </c>
      <c r="H108" s="420"/>
      <c r="I108" s="420">
        <v>1.2468770011919283E-3</v>
      </c>
      <c r="J108" s="420">
        <v>1.5449491364120565E-6</v>
      </c>
      <c r="K108" s="420">
        <v>0</v>
      </c>
      <c r="L108" s="316" t="s">
        <v>1047</v>
      </c>
      <c r="M108" s="373" t="s">
        <v>105</v>
      </c>
    </row>
    <row r="109" spans="2:13" x14ac:dyDescent="0.2">
      <c r="B109" s="313">
        <v>41301</v>
      </c>
      <c r="C109" s="314" t="s">
        <v>761</v>
      </c>
      <c r="D109" s="315" t="s">
        <v>541</v>
      </c>
      <c r="E109" s="421">
        <v>1798</v>
      </c>
      <c r="F109" s="421">
        <f t="shared" si="1"/>
        <v>0</v>
      </c>
      <c r="G109" s="422">
        <v>130964.75</v>
      </c>
      <c r="H109" s="420"/>
      <c r="I109" s="420">
        <v>0.20233387741292086</v>
      </c>
      <c r="J109" s="420">
        <v>2.7778185472688774E-3</v>
      </c>
      <c r="K109" s="420">
        <v>0</v>
      </c>
      <c r="L109" s="316" t="s">
        <v>1047</v>
      </c>
      <c r="M109" s="373" t="s">
        <v>105</v>
      </c>
    </row>
    <row r="110" spans="2:13" x14ac:dyDescent="0.2">
      <c r="B110" s="313">
        <v>41301</v>
      </c>
      <c r="C110" s="314" t="s">
        <v>714</v>
      </c>
      <c r="D110" s="315" t="s">
        <v>541</v>
      </c>
      <c r="E110" s="421">
        <v>1</v>
      </c>
      <c r="F110" s="421">
        <f t="shared" si="1"/>
        <v>0</v>
      </c>
      <c r="G110" s="422">
        <v>262.81670000000003</v>
      </c>
      <c r="H110" s="420"/>
      <c r="I110" s="420">
        <v>4.0603843369966657E-4</v>
      </c>
      <c r="J110" s="420">
        <v>1.5449491364120565E-6</v>
      </c>
      <c r="K110" s="420">
        <v>0</v>
      </c>
      <c r="L110" s="316" t="s">
        <v>1047</v>
      </c>
      <c r="M110" s="373" t="s">
        <v>105</v>
      </c>
    </row>
    <row r="111" spans="2:13" x14ac:dyDescent="0.2">
      <c r="B111" s="313">
        <v>41301</v>
      </c>
      <c r="C111" s="314" t="s">
        <v>770</v>
      </c>
      <c r="D111" s="315" t="s">
        <v>541</v>
      </c>
      <c r="E111" s="421">
        <v>1</v>
      </c>
      <c r="F111" s="421">
        <f t="shared" si="1"/>
        <v>0</v>
      </c>
      <c r="G111" s="422">
        <v>85.1</v>
      </c>
      <c r="H111" s="420"/>
      <c r="I111" s="420">
        <v>1.31475171508666E-4</v>
      </c>
      <c r="J111" s="420">
        <v>1.5449491364120565E-6</v>
      </c>
      <c r="K111" s="420">
        <v>0</v>
      </c>
      <c r="L111" s="316" t="s">
        <v>1047</v>
      </c>
      <c r="M111" s="373" t="s">
        <v>105</v>
      </c>
    </row>
    <row r="112" spans="2:13" x14ac:dyDescent="0.2">
      <c r="B112" s="313">
        <v>41301</v>
      </c>
      <c r="C112" s="314" t="s">
        <v>758</v>
      </c>
      <c r="D112" s="315" t="s">
        <v>856</v>
      </c>
      <c r="E112" s="421">
        <v>28</v>
      </c>
      <c r="F112" s="421">
        <f t="shared" si="1"/>
        <v>0</v>
      </c>
      <c r="G112" s="422">
        <v>23943.732400000001</v>
      </c>
      <c r="H112" s="420"/>
      <c r="I112" s="420">
        <v>3.6991848693861379E-2</v>
      </c>
      <c r="J112" s="420">
        <v>4.3258575819537578E-5</v>
      </c>
      <c r="K112" s="420">
        <v>0</v>
      </c>
      <c r="L112" s="316" t="s">
        <v>1047</v>
      </c>
      <c r="M112" s="373" t="s">
        <v>105</v>
      </c>
    </row>
    <row r="113" spans="2:13" x14ac:dyDescent="0.2">
      <c r="B113" s="313">
        <v>41301</v>
      </c>
      <c r="C113" s="314" t="s">
        <v>733</v>
      </c>
      <c r="D113" s="315" t="s">
        <v>541</v>
      </c>
      <c r="E113" s="421">
        <v>2130</v>
      </c>
      <c r="F113" s="421">
        <f t="shared" si="1"/>
        <v>0</v>
      </c>
      <c r="G113" s="422">
        <v>311984.20520000003</v>
      </c>
      <c r="H113" s="420"/>
      <c r="I113" s="420">
        <v>0.48199972839794186</v>
      </c>
      <c r="J113" s="420">
        <v>3.2907416605576804E-3</v>
      </c>
      <c r="K113" s="420">
        <v>0</v>
      </c>
      <c r="L113" s="316" t="s">
        <v>1047</v>
      </c>
      <c r="M113" s="373" t="s">
        <v>105</v>
      </c>
    </row>
    <row r="114" spans="2:13" x14ac:dyDescent="0.2">
      <c r="B114" s="313">
        <v>41301</v>
      </c>
      <c r="C114" s="314" t="s">
        <v>817</v>
      </c>
      <c r="D114" s="315" t="s">
        <v>541</v>
      </c>
      <c r="E114" s="421">
        <v>807</v>
      </c>
      <c r="F114" s="421">
        <f t="shared" si="1"/>
        <v>0</v>
      </c>
      <c r="G114" s="422">
        <v>209144.36730000001</v>
      </c>
      <c r="H114" s="420"/>
      <c r="I114" s="420">
        <v>0.32311740964558094</v>
      </c>
      <c r="J114" s="420">
        <v>1.2467739530845295E-3</v>
      </c>
      <c r="K114" s="420">
        <v>0</v>
      </c>
      <c r="L114" s="316" t="s">
        <v>1047</v>
      </c>
      <c r="M114" s="373" t="s">
        <v>105</v>
      </c>
    </row>
    <row r="115" spans="2:13" x14ac:dyDescent="0.2">
      <c r="B115" s="313">
        <v>41301</v>
      </c>
      <c r="C115" s="314" t="s">
        <v>647</v>
      </c>
      <c r="D115" s="315" t="s">
        <v>856</v>
      </c>
      <c r="E115" s="421">
        <v>37</v>
      </c>
      <c r="F115" s="421">
        <f t="shared" si="1"/>
        <v>0</v>
      </c>
      <c r="G115" s="422">
        <v>33818</v>
      </c>
      <c r="H115" s="420"/>
      <c r="I115" s="420">
        <v>5.2247089895182924E-2</v>
      </c>
      <c r="J115" s="420">
        <v>5.7163118047246093E-5</v>
      </c>
      <c r="K115" s="420">
        <v>0</v>
      </c>
      <c r="L115" s="316" t="s">
        <v>1047</v>
      </c>
      <c r="M115" s="373" t="s">
        <v>105</v>
      </c>
    </row>
    <row r="116" spans="2:13" x14ac:dyDescent="0.2">
      <c r="B116" s="313">
        <v>41301</v>
      </c>
      <c r="C116" s="314" t="s">
        <v>835</v>
      </c>
      <c r="D116" s="315" t="s">
        <v>541</v>
      </c>
      <c r="E116" s="421">
        <v>2122</v>
      </c>
      <c r="F116" s="421">
        <f t="shared" si="1"/>
        <v>0</v>
      </c>
      <c r="G116" s="422">
        <v>316932.53739999997</v>
      </c>
      <c r="H116" s="420"/>
      <c r="I116" s="420">
        <v>0.48964464995701173</v>
      </c>
      <c r="J116" s="420">
        <v>3.2783820674663839E-3</v>
      </c>
      <c r="K116" s="420">
        <v>0</v>
      </c>
      <c r="L116" s="316" t="s">
        <v>1047</v>
      </c>
      <c r="M116" s="373" t="s">
        <v>105</v>
      </c>
    </row>
    <row r="117" spans="2:13" x14ac:dyDescent="0.2">
      <c r="B117" s="313">
        <v>41301</v>
      </c>
      <c r="C117" s="314" t="s">
        <v>759</v>
      </c>
      <c r="D117" s="315" t="s">
        <v>541</v>
      </c>
      <c r="E117" s="421">
        <v>1110</v>
      </c>
      <c r="F117" s="421">
        <f t="shared" si="1"/>
        <v>0</v>
      </c>
      <c r="G117" s="422">
        <v>254433.2862</v>
      </c>
      <c r="H117" s="420"/>
      <c r="I117" s="420">
        <v>0.3930864857891716</v>
      </c>
      <c r="J117" s="420">
        <v>1.7148935414173826E-3</v>
      </c>
      <c r="K117" s="420">
        <v>0</v>
      </c>
      <c r="L117" s="316" t="s">
        <v>1047</v>
      </c>
      <c r="M117" s="373" t="s">
        <v>105</v>
      </c>
    </row>
    <row r="118" spans="2:13" x14ac:dyDescent="0.2">
      <c r="B118" s="313">
        <v>41301</v>
      </c>
      <c r="C118" s="314" t="s">
        <v>815</v>
      </c>
      <c r="D118" s="315" t="s">
        <v>541</v>
      </c>
      <c r="E118" s="421">
        <v>0</v>
      </c>
      <c r="F118" s="421">
        <f t="shared" si="1"/>
        <v>0</v>
      </c>
      <c r="G118" s="422">
        <v>0</v>
      </c>
      <c r="H118" s="420"/>
      <c r="I118" s="420">
        <v>0</v>
      </c>
      <c r="J118" s="420">
        <v>0</v>
      </c>
      <c r="K118" s="420">
        <v>3.1779603735996001E-3</v>
      </c>
      <c r="L118" s="316" t="s">
        <v>1047</v>
      </c>
      <c r="M118" s="373" t="s">
        <v>141</v>
      </c>
    </row>
    <row r="119" spans="2:13" x14ac:dyDescent="0.2">
      <c r="B119" s="313">
        <v>41301</v>
      </c>
      <c r="C119" s="314" t="s">
        <v>821</v>
      </c>
      <c r="D119" s="315" t="s">
        <v>541</v>
      </c>
      <c r="E119" s="421">
        <v>2672</v>
      </c>
      <c r="F119" s="421">
        <f t="shared" si="1"/>
        <v>0</v>
      </c>
      <c r="G119" s="422">
        <v>390589.16009999998</v>
      </c>
      <c r="H119" s="420"/>
      <c r="I119" s="420">
        <v>0.6034403855884054</v>
      </c>
      <c r="J119" s="420">
        <v>4.1281040924930146E-3</v>
      </c>
      <c r="K119" s="420">
        <v>0</v>
      </c>
      <c r="L119" s="316" t="s">
        <v>1047</v>
      </c>
      <c r="M119" s="373" t="s">
        <v>105</v>
      </c>
    </row>
    <row r="120" spans="2:13" x14ac:dyDescent="0.2">
      <c r="B120" s="313">
        <v>41301</v>
      </c>
      <c r="C120" s="314" t="s">
        <v>795</v>
      </c>
      <c r="D120" s="315" t="s">
        <v>541</v>
      </c>
      <c r="E120" s="421">
        <v>1760</v>
      </c>
      <c r="F120" s="421">
        <f t="shared" si="1"/>
        <v>0</v>
      </c>
      <c r="G120" s="422">
        <v>284238.10800000001</v>
      </c>
      <c r="H120" s="420"/>
      <c r="I120" s="420">
        <v>0.43913341948999685</v>
      </c>
      <c r="J120" s="420">
        <v>2.7191104800852193E-3</v>
      </c>
      <c r="K120" s="420">
        <v>0</v>
      </c>
      <c r="L120" s="316" t="s">
        <v>1047</v>
      </c>
      <c r="M120" s="373" t="s">
        <v>105</v>
      </c>
    </row>
    <row r="121" spans="2:13" x14ac:dyDescent="0.2">
      <c r="B121" s="313">
        <v>41301</v>
      </c>
      <c r="C121" s="314" t="s">
        <v>784</v>
      </c>
      <c r="D121" s="315" t="s">
        <v>541</v>
      </c>
      <c r="E121" s="421">
        <v>1</v>
      </c>
      <c r="F121" s="421">
        <f t="shared" si="1"/>
        <v>0</v>
      </c>
      <c r="G121" s="422">
        <v>157.98330000000001</v>
      </c>
      <c r="H121" s="420"/>
      <c r="I121" s="420">
        <v>2.4407616290252686E-4</v>
      </c>
      <c r="J121" s="420">
        <v>1.5449491364120565E-6</v>
      </c>
      <c r="K121" s="420">
        <v>0</v>
      </c>
      <c r="L121" s="316" t="s">
        <v>1047</v>
      </c>
      <c r="M121" s="373" t="s">
        <v>104</v>
      </c>
    </row>
    <row r="122" spans="2:13" x14ac:dyDescent="0.2">
      <c r="B122" s="313">
        <v>41301</v>
      </c>
      <c r="C122" s="314" t="s">
        <v>605</v>
      </c>
      <c r="D122" s="315" t="s">
        <v>541</v>
      </c>
      <c r="E122" s="421">
        <v>1</v>
      </c>
      <c r="F122" s="421">
        <f t="shared" si="1"/>
        <v>0</v>
      </c>
      <c r="G122" s="422">
        <v>1617.2333000000001</v>
      </c>
      <c r="H122" s="420"/>
      <c r="I122" s="420">
        <v>2.4985431902118205E-3</v>
      </c>
      <c r="J122" s="420">
        <v>1.5449491364120565E-6</v>
      </c>
      <c r="K122" s="420">
        <v>0</v>
      </c>
      <c r="L122" s="316" t="s">
        <v>1047</v>
      </c>
      <c r="M122" s="373" t="s">
        <v>107</v>
      </c>
    </row>
    <row r="123" spans="2:13" x14ac:dyDescent="0.2">
      <c r="B123" s="313">
        <v>41301</v>
      </c>
      <c r="C123" s="314" t="s">
        <v>759</v>
      </c>
      <c r="D123" s="315" t="s">
        <v>541</v>
      </c>
      <c r="E123" s="421">
        <v>55</v>
      </c>
      <c r="F123" s="421">
        <f t="shared" si="1"/>
        <v>0</v>
      </c>
      <c r="G123" s="422">
        <v>12518.9185</v>
      </c>
      <c r="H123" s="420"/>
      <c r="I123" s="420">
        <v>1.9341092325387919E-2</v>
      </c>
      <c r="J123" s="420">
        <v>8.4972202502663102E-5</v>
      </c>
      <c r="K123" s="420">
        <v>0</v>
      </c>
      <c r="L123" s="316" t="s">
        <v>1047</v>
      </c>
      <c r="M123" s="373" t="s">
        <v>141</v>
      </c>
    </row>
    <row r="124" spans="2:13" x14ac:dyDescent="0.2">
      <c r="B124" s="313">
        <v>41301</v>
      </c>
      <c r="C124" s="314" t="s">
        <v>560</v>
      </c>
      <c r="D124" s="315" t="s">
        <v>541</v>
      </c>
      <c r="E124" s="421">
        <v>0</v>
      </c>
      <c r="F124" s="421">
        <f t="shared" si="1"/>
        <v>0</v>
      </c>
      <c r="G124" s="422">
        <v>0</v>
      </c>
      <c r="H124" s="420"/>
      <c r="I124" s="420">
        <v>0</v>
      </c>
      <c r="J124" s="420">
        <v>0</v>
      </c>
      <c r="K124" s="420">
        <v>2.2648954339800748E-3</v>
      </c>
      <c r="L124" s="316" t="s">
        <v>1047</v>
      </c>
      <c r="M124" s="373" t="s">
        <v>105</v>
      </c>
    </row>
    <row r="125" spans="2:13" x14ac:dyDescent="0.2">
      <c r="B125" s="313">
        <v>41301</v>
      </c>
      <c r="C125" s="314" t="s">
        <v>988</v>
      </c>
      <c r="D125" s="315" t="s">
        <v>541</v>
      </c>
      <c r="E125" s="421">
        <v>0</v>
      </c>
      <c r="F125" s="421">
        <f t="shared" si="1"/>
        <v>0</v>
      </c>
      <c r="G125" s="422">
        <v>0</v>
      </c>
      <c r="H125" s="420"/>
      <c r="I125" s="420">
        <v>0</v>
      </c>
      <c r="J125" s="420">
        <v>0</v>
      </c>
      <c r="K125" s="420">
        <v>9.6250331198471115E-4</v>
      </c>
      <c r="L125" s="316" t="s">
        <v>1047</v>
      </c>
      <c r="M125" s="373" t="s">
        <v>105</v>
      </c>
    </row>
    <row r="126" spans="2:13" x14ac:dyDescent="0.2">
      <c r="B126" s="313">
        <v>41301</v>
      </c>
      <c r="C126" s="314" t="s">
        <v>689</v>
      </c>
      <c r="D126" s="315" t="s">
        <v>541</v>
      </c>
      <c r="E126" s="421">
        <v>444</v>
      </c>
      <c r="F126" s="421">
        <f t="shared" si="1"/>
        <v>0</v>
      </c>
      <c r="G126" s="422">
        <v>128087.18520000001</v>
      </c>
      <c r="H126" s="420"/>
      <c r="I126" s="420">
        <v>0.19788818616019116</v>
      </c>
      <c r="J126" s="420">
        <v>6.8595741656695308E-4</v>
      </c>
      <c r="K126" s="420">
        <v>0</v>
      </c>
      <c r="L126" s="316" t="s">
        <v>1047</v>
      </c>
      <c r="M126" s="373" t="s">
        <v>105</v>
      </c>
    </row>
    <row r="127" spans="2:13" x14ac:dyDescent="0.2">
      <c r="B127" s="313">
        <v>41301</v>
      </c>
      <c r="C127" s="314" t="s">
        <v>668</v>
      </c>
      <c r="D127" s="315" t="s">
        <v>541</v>
      </c>
      <c r="E127" s="421">
        <v>3527</v>
      </c>
      <c r="F127" s="421">
        <f t="shared" si="1"/>
        <v>0</v>
      </c>
      <c r="G127" s="422">
        <v>331211.9106</v>
      </c>
      <c r="H127" s="420"/>
      <c r="I127" s="420">
        <v>0.51170555525085726</v>
      </c>
      <c r="J127" s="420">
        <v>5.4490356041253232E-3</v>
      </c>
      <c r="K127" s="420">
        <v>0</v>
      </c>
      <c r="L127" s="316" t="s">
        <v>1047</v>
      </c>
      <c r="M127" s="373" t="s">
        <v>105</v>
      </c>
    </row>
    <row r="128" spans="2:13" x14ac:dyDescent="0.2">
      <c r="B128" s="313">
        <v>41301</v>
      </c>
      <c r="C128" s="314" t="s">
        <v>601</v>
      </c>
      <c r="D128" s="315" t="s">
        <v>541</v>
      </c>
      <c r="E128" s="421">
        <v>0</v>
      </c>
      <c r="F128" s="421">
        <f t="shared" si="1"/>
        <v>0</v>
      </c>
      <c r="G128" s="422">
        <v>0</v>
      </c>
      <c r="H128" s="420"/>
      <c r="I128" s="420">
        <v>0</v>
      </c>
      <c r="J128" s="420">
        <v>0</v>
      </c>
      <c r="K128" s="420">
        <v>5.3965073334873133E-3</v>
      </c>
      <c r="L128" s="316" t="s">
        <v>1047</v>
      </c>
      <c r="M128" s="373" t="s">
        <v>105</v>
      </c>
    </row>
    <row r="129" spans="2:13" x14ac:dyDescent="0.2">
      <c r="B129" s="313">
        <v>41301</v>
      </c>
      <c r="C129" s="314" t="s">
        <v>988</v>
      </c>
      <c r="D129" s="315" t="s">
        <v>541</v>
      </c>
      <c r="E129" s="421">
        <v>10</v>
      </c>
      <c r="F129" s="421">
        <f t="shared" si="1"/>
        <v>0</v>
      </c>
      <c r="G129" s="422">
        <v>4183.6670000000004</v>
      </c>
      <c r="H129" s="420"/>
      <c r="I129" s="420">
        <v>6.4635527186856197E-3</v>
      </c>
      <c r="J129" s="420">
        <v>1.5449491364120565E-5</v>
      </c>
      <c r="K129" s="420">
        <v>0</v>
      </c>
      <c r="L129" s="316" t="s">
        <v>1047</v>
      </c>
      <c r="M129" s="373" t="s">
        <v>105</v>
      </c>
    </row>
    <row r="130" spans="2:13" x14ac:dyDescent="0.2">
      <c r="B130" s="313">
        <v>41301</v>
      </c>
      <c r="C130" s="314" t="s">
        <v>836</v>
      </c>
      <c r="D130" s="315" t="s">
        <v>541</v>
      </c>
      <c r="E130" s="421">
        <v>928</v>
      </c>
      <c r="F130" s="421">
        <f t="shared" si="1"/>
        <v>0</v>
      </c>
      <c r="G130" s="422">
        <v>141198.95680000001</v>
      </c>
      <c r="H130" s="420"/>
      <c r="I130" s="420">
        <v>0.2181452063704433</v>
      </c>
      <c r="J130" s="420">
        <v>1.4337127985903884E-3</v>
      </c>
      <c r="K130" s="420">
        <v>0</v>
      </c>
      <c r="L130" s="316" t="s">
        <v>1047</v>
      </c>
      <c r="M130" s="373" t="s">
        <v>105</v>
      </c>
    </row>
    <row r="131" spans="2:13" x14ac:dyDescent="0.2">
      <c r="B131" s="313">
        <v>41301</v>
      </c>
      <c r="C131" s="314" t="s">
        <v>897</v>
      </c>
      <c r="D131" s="315" t="s">
        <v>541</v>
      </c>
      <c r="E131" s="421">
        <v>73</v>
      </c>
      <c r="F131" s="421">
        <f t="shared" si="1"/>
        <v>0</v>
      </c>
      <c r="G131" s="422">
        <v>3917</v>
      </c>
      <c r="H131" s="420"/>
      <c r="I131" s="420">
        <v>6.0515657673260248E-3</v>
      </c>
      <c r="J131" s="420">
        <v>1.1278128695808012E-4</v>
      </c>
      <c r="K131" s="420">
        <v>0</v>
      </c>
      <c r="L131" s="316" t="s">
        <v>1047</v>
      </c>
      <c r="M131" s="373" t="s">
        <v>105</v>
      </c>
    </row>
    <row r="132" spans="2:13" x14ac:dyDescent="0.2">
      <c r="B132" s="313">
        <v>41301</v>
      </c>
      <c r="C132" s="314" t="s">
        <v>988</v>
      </c>
      <c r="D132" s="315" t="s">
        <v>541</v>
      </c>
      <c r="E132" s="421">
        <v>432</v>
      </c>
      <c r="F132" s="421">
        <f t="shared" si="1"/>
        <v>0</v>
      </c>
      <c r="G132" s="422">
        <v>135655.2144</v>
      </c>
      <c r="H132" s="420"/>
      <c r="I132" s="420">
        <v>0.20958040633707237</v>
      </c>
      <c r="J132" s="420">
        <v>6.6741802693000838E-4</v>
      </c>
      <c r="K132" s="420">
        <v>0</v>
      </c>
      <c r="L132" s="316" t="s">
        <v>1047</v>
      </c>
      <c r="M132" s="373" t="s">
        <v>105</v>
      </c>
    </row>
    <row r="133" spans="2:13" x14ac:dyDescent="0.2">
      <c r="B133" s="313">
        <v>41301</v>
      </c>
      <c r="C133" s="314" t="s">
        <v>909</v>
      </c>
      <c r="D133" s="315" t="s">
        <v>541</v>
      </c>
      <c r="E133" s="421">
        <v>1</v>
      </c>
      <c r="F133" s="421">
        <f t="shared" si="1"/>
        <v>0</v>
      </c>
      <c r="G133" s="422">
        <v>1321.15</v>
      </c>
      <c r="H133" s="420"/>
      <c r="I133" s="420">
        <v>2.0411095515707888E-3</v>
      </c>
      <c r="J133" s="420">
        <v>1.5449491364120565E-6</v>
      </c>
      <c r="K133" s="420">
        <v>0</v>
      </c>
      <c r="L133" s="316" t="s">
        <v>1047</v>
      </c>
      <c r="M133" s="373" t="s">
        <v>105</v>
      </c>
    </row>
    <row r="134" spans="2:13" x14ac:dyDescent="0.2">
      <c r="B134" s="313">
        <v>41301</v>
      </c>
      <c r="C134" s="314" t="s">
        <v>647</v>
      </c>
      <c r="D134" s="315" t="s">
        <v>856</v>
      </c>
      <c r="E134" s="421">
        <v>2</v>
      </c>
      <c r="F134" s="421">
        <f t="shared" si="1"/>
        <v>0</v>
      </c>
      <c r="G134" s="422">
        <v>299.06659999999999</v>
      </c>
      <c r="H134" s="420"/>
      <c r="I134" s="420">
        <v>4.6204268539968993E-4</v>
      </c>
      <c r="J134" s="420">
        <v>3.089898272824113E-6</v>
      </c>
      <c r="K134" s="420">
        <v>0</v>
      </c>
      <c r="L134" s="316" t="s">
        <v>1047</v>
      </c>
      <c r="M134" s="373" t="s">
        <v>105</v>
      </c>
    </row>
    <row r="135" spans="2:13" x14ac:dyDescent="0.2">
      <c r="B135" s="313">
        <v>41301</v>
      </c>
      <c r="C135" s="314" t="s">
        <v>560</v>
      </c>
      <c r="D135" s="315" t="s">
        <v>541</v>
      </c>
      <c r="E135" s="421">
        <v>812</v>
      </c>
      <c r="F135" s="421">
        <f t="shared" si="1"/>
        <v>0</v>
      </c>
      <c r="G135" s="422">
        <v>1664.6</v>
      </c>
      <c r="H135" s="420"/>
      <c r="I135" s="420">
        <v>2.5717223324715089E-3</v>
      </c>
      <c r="J135" s="420">
        <v>1.2544986987665899E-3</v>
      </c>
      <c r="K135" s="420">
        <v>0</v>
      </c>
      <c r="L135" s="316" t="s">
        <v>1047</v>
      </c>
      <c r="M135" s="373" t="s">
        <v>105</v>
      </c>
    </row>
    <row r="136" spans="2:13" x14ac:dyDescent="0.2">
      <c r="B136" s="313">
        <v>41301</v>
      </c>
      <c r="C136" s="314" t="s">
        <v>560</v>
      </c>
      <c r="D136" s="315" t="s">
        <v>541</v>
      </c>
      <c r="E136" s="421">
        <v>182</v>
      </c>
      <c r="F136" s="421">
        <f t="shared" si="1"/>
        <v>0</v>
      </c>
      <c r="G136" s="422">
        <v>32558</v>
      </c>
      <c r="H136" s="420"/>
      <c r="I136" s="420">
        <v>5.0300453983303732E-2</v>
      </c>
      <c r="J136" s="420">
        <v>2.8118074282699427E-4</v>
      </c>
      <c r="K136" s="420">
        <v>0</v>
      </c>
      <c r="L136" s="316" t="s">
        <v>1047</v>
      </c>
      <c r="M136" s="373" t="s">
        <v>105</v>
      </c>
    </row>
    <row r="137" spans="2:13" x14ac:dyDescent="0.2">
      <c r="B137" s="313">
        <v>41301</v>
      </c>
      <c r="C137" s="314" t="s">
        <v>834</v>
      </c>
      <c r="D137" s="315" t="s">
        <v>541</v>
      </c>
      <c r="E137" s="421">
        <v>1</v>
      </c>
      <c r="F137" s="421">
        <f t="shared" si="1"/>
        <v>0</v>
      </c>
      <c r="G137" s="422">
        <v>711.5</v>
      </c>
      <c r="H137" s="420"/>
      <c r="I137" s="420">
        <v>1.0992313105571783E-3</v>
      </c>
      <c r="J137" s="420">
        <v>1.5449491364120565E-6</v>
      </c>
      <c r="K137" s="420">
        <v>0</v>
      </c>
      <c r="L137" s="316" t="s">
        <v>1047</v>
      </c>
      <c r="M137" s="373" t="s">
        <v>105</v>
      </c>
    </row>
    <row r="138" spans="2:13" x14ac:dyDescent="0.2">
      <c r="B138" s="313">
        <v>41301</v>
      </c>
      <c r="C138" s="314" t="s">
        <v>1016</v>
      </c>
      <c r="D138" s="315" t="s">
        <v>541</v>
      </c>
      <c r="E138" s="421">
        <v>176</v>
      </c>
      <c r="F138" s="421">
        <f t="shared" ref="F138:F201" si="2">F137</f>
        <v>0</v>
      </c>
      <c r="G138" s="422">
        <v>104221.3392</v>
      </c>
      <c r="H138" s="420"/>
      <c r="I138" s="420">
        <v>0.16101666799274802</v>
      </c>
      <c r="J138" s="420">
        <v>2.7191104800852191E-4</v>
      </c>
      <c r="K138" s="420">
        <v>0</v>
      </c>
      <c r="L138" s="316" t="s">
        <v>1047</v>
      </c>
      <c r="M138" s="373" t="s">
        <v>105</v>
      </c>
    </row>
    <row r="139" spans="2:13" x14ac:dyDescent="0.2">
      <c r="B139" s="313">
        <v>41301</v>
      </c>
      <c r="C139" s="314" t="s">
        <v>835</v>
      </c>
      <c r="D139" s="315" t="s">
        <v>541</v>
      </c>
      <c r="E139" s="421">
        <v>8.58</v>
      </c>
      <c r="F139" s="421">
        <f t="shared" si="2"/>
        <v>0</v>
      </c>
      <c r="G139" s="422">
        <v>4707.5603000000001</v>
      </c>
      <c r="H139" s="420"/>
      <c r="I139" s="420">
        <v>7.2729412200926817E-3</v>
      </c>
      <c r="J139" s="420">
        <v>1.3255663590415445E-5</v>
      </c>
      <c r="K139" s="420">
        <v>0</v>
      </c>
      <c r="L139" s="316" t="s">
        <v>1047</v>
      </c>
      <c r="M139" s="373" t="s">
        <v>141</v>
      </c>
    </row>
    <row r="140" spans="2:13" x14ac:dyDescent="0.2">
      <c r="B140" s="313">
        <v>41301</v>
      </c>
      <c r="C140" s="314" t="s">
        <v>758</v>
      </c>
      <c r="D140" s="315" t="s">
        <v>856</v>
      </c>
      <c r="E140" s="421">
        <v>4</v>
      </c>
      <c r="F140" s="421">
        <f t="shared" si="2"/>
        <v>0</v>
      </c>
      <c r="G140" s="422">
        <v>537.66679999999997</v>
      </c>
      <c r="H140" s="420"/>
      <c r="I140" s="420">
        <v>8.3066785833743378E-4</v>
      </c>
      <c r="J140" s="420">
        <v>6.179796545648226E-6</v>
      </c>
      <c r="K140" s="420">
        <v>0</v>
      </c>
      <c r="L140" s="316" t="s">
        <v>1047</v>
      </c>
      <c r="M140" s="373" t="s">
        <v>141</v>
      </c>
    </row>
    <row r="141" spans="2:13" x14ac:dyDescent="0.2">
      <c r="B141" s="313">
        <v>41301</v>
      </c>
      <c r="C141" s="314" t="s">
        <v>835</v>
      </c>
      <c r="D141" s="315" t="s">
        <v>541</v>
      </c>
      <c r="E141" s="421">
        <v>44.89</v>
      </c>
      <c r="F141" s="421">
        <f t="shared" si="2"/>
        <v>0</v>
      </c>
      <c r="G141" s="422">
        <v>19899.737000000001</v>
      </c>
      <c r="H141" s="420"/>
      <c r="I141" s="420">
        <v>3.0744081492977048E-2</v>
      </c>
      <c r="J141" s="420">
        <v>6.9352766733537212E-5</v>
      </c>
      <c r="K141" s="420">
        <v>0</v>
      </c>
      <c r="L141" s="316" t="s">
        <v>1047</v>
      </c>
      <c r="M141" s="373" t="s">
        <v>141</v>
      </c>
    </row>
    <row r="142" spans="2:13" x14ac:dyDescent="0.2">
      <c r="B142" s="313">
        <v>41301</v>
      </c>
      <c r="C142" s="314" t="s">
        <v>716</v>
      </c>
      <c r="D142" s="315" t="s">
        <v>541</v>
      </c>
      <c r="E142" s="421">
        <v>1</v>
      </c>
      <c r="F142" s="421">
        <f t="shared" si="2"/>
        <v>0</v>
      </c>
      <c r="G142" s="422">
        <v>702.68330000000003</v>
      </c>
      <c r="H142" s="420"/>
      <c r="I142" s="420">
        <v>1.0856099575061741E-3</v>
      </c>
      <c r="J142" s="420">
        <v>1.5449491364120565E-6</v>
      </c>
      <c r="K142" s="420">
        <v>0</v>
      </c>
      <c r="L142" s="316" t="s">
        <v>1047</v>
      </c>
      <c r="M142" s="373" t="s">
        <v>107</v>
      </c>
    </row>
    <row r="143" spans="2:13" x14ac:dyDescent="0.2">
      <c r="B143" s="313">
        <v>41301</v>
      </c>
      <c r="C143" s="314" t="s">
        <v>964</v>
      </c>
      <c r="D143" s="315" t="s">
        <v>541</v>
      </c>
      <c r="E143" s="421">
        <v>1</v>
      </c>
      <c r="F143" s="421">
        <f t="shared" si="2"/>
        <v>0</v>
      </c>
      <c r="G143" s="422">
        <v>505</v>
      </c>
      <c r="H143" s="420"/>
      <c r="I143" s="420">
        <v>7.8019931388808856E-4</v>
      </c>
      <c r="J143" s="420">
        <v>1.5449491364120565E-6</v>
      </c>
      <c r="K143" s="420">
        <v>0</v>
      </c>
      <c r="L143" s="316" t="s">
        <v>1047</v>
      </c>
      <c r="M143" s="373" t="s">
        <v>105</v>
      </c>
    </row>
    <row r="144" spans="2:13" x14ac:dyDescent="0.2">
      <c r="B144" s="313">
        <v>41301</v>
      </c>
      <c r="C144" s="314" t="s">
        <v>598</v>
      </c>
      <c r="D144" s="315" t="s">
        <v>541</v>
      </c>
      <c r="E144" s="421">
        <v>0</v>
      </c>
      <c r="F144" s="421">
        <f t="shared" si="2"/>
        <v>0</v>
      </c>
      <c r="G144" s="422">
        <v>0</v>
      </c>
      <c r="H144" s="420"/>
      <c r="I144" s="420">
        <v>0</v>
      </c>
      <c r="J144" s="420">
        <v>0</v>
      </c>
      <c r="K144" s="420">
        <v>8.75986160345636E-4</v>
      </c>
      <c r="L144" s="316" t="s">
        <v>1047</v>
      </c>
      <c r="M144" s="373" t="s">
        <v>105</v>
      </c>
    </row>
    <row r="145" spans="2:13" x14ac:dyDescent="0.2">
      <c r="B145" s="313">
        <v>41301</v>
      </c>
      <c r="C145" s="314" t="s">
        <v>964</v>
      </c>
      <c r="D145" s="315" t="s">
        <v>541</v>
      </c>
      <c r="E145" s="421">
        <v>1</v>
      </c>
      <c r="F145" s="421">
        <f t="shared" si="2"/>
        <v>0</v>
      </c>
      <c r="G145" s="422">
        <v>374.0333</v>
      </c>
      <c r="H145" s="420"/>
      <c r="I145" s="420">
        <v>5.7786242382435165E-4</v>
      </c>
      <c r="J145" s="420">
        <v>1.5449491364120565E-6</v>
      </c>
      <c r="K145" s="420">
        <v>0</v>
      </c>
      <c r="L145" s="316" t="s">
        <v>1047</v>
      </c>
      <c r="M145" s="373" t="s">
        <v>105</v>
      </c>
    </row>
    <row r="146" spans="2:13" x14ac:dyDescent="0.2">
      <c r="B146" s="313">
        <v>41301</v>
      </c>
      <c r="C146" s="314" t="s">
        <v>815</v>
      </c>
      <c r="D146" s="315" t="s">
        <v>541</v>
      </c>
      <c r="E146" s="421">
        <v>1</v>
      </c>
      <c r="F146" s="421">
        <f t="shared" si="2"/>
        <v>0</v>
      </c>
      <c r="G146" s="422">
        <v>136.3167</v>
      </c>
      <c r="H146" s="420"/>
      <c r="I146" s="420">
        <v>2.1060236794354139E-4</v>
      </c>
      <c r="J146" s="420">
        <v>1.5449491364120565E-6</v>
      </c>
      <c r="K146" s="420">
        <v>0</v>
      </c>
      <c r="L146" s="316" t="s">
        <v>1047</v>
      </c>
      <c r="M146" s="373" t="s">
        <v>105</v>
      </c>
    </row>
    <row r="147" spans="2:13" x14ac:dyDescent="0.2">
      <c r="B147" s="313">
        <v>41301</v>
      </c>
      <c r="C147" s="314" t="s">
        <v>598</v>
      </c>
      <c r="D147" s="315" t="s">
        <v>541</v>
      </c>
      <c r="E147" s="421">
        <v>182</v>
      </c>
      <c r="F147" s="421">
        <f t="shared" si="2"/>
        <v>0</v>
      </c>
      <c r="G147" s="422">
        <v>37856</v>
      </c>
      <c r="H147" s="420"/>
      <c r="I147" s="420">
        <v>5.8485594508014813E-2</v>
      </c>
      <c r="J147" s="420">
        <v>2.8118074282699427E-4</v>
      </c>
      <c r="K147" s="420">
        <v>0</v>
      </c>
      <c r="L147" s="316" t="s">
        <v>1047</v>
      </c>
      <c r="M147" s="373" t="s">
        <v>105</v>
      </c>
    </row>
    <row r="148" spans="2:13" x14ac:dyDescent="0.2">
      <c r="B148" s="313">
        <v>41301</v>
      </c>
      <c r="C148" s="314" t="s">
        <v>637</v>
      </c>
      <c r="D148" s="315" t="s">
        <v>541</v>
      </c>
      <c r="E148" s="421">
        <v>1</v>
      </c>
      <c r="F148" s="421">
        <f t="shared" si="2"/>
        <v>0</v>
      </c>
      <c r="G148" s="422">
        <v>973.71669999999995</v>
      </c>
      <c r="H148" s="420"/>
      <c r="I148" s="420">
        <v>1.5043427747749973E-3</v>
      </c>
      <c r="J148" s="420">
        <v>1.5449491364120565E-6</v>
      </c>
      <c r="K148" s="420">
        <v>0</v>
      </c>
      <c r="L148" s="316" t="s">
        <v>1047</v>
      </c>
      <c r="M148" s="373" t="s">
        <v>141</v>
      </c>
    </row>
    <row r="149" spans="2:13" x14ac:dyDescent="0.2">
      <c r="B149" s="313">
        <v>41301</v>
      </c>
      <c r="C149" s="314" t="s">
        <v>989</v>
      </c>
      <c r="D149" s="315" t="s">
        <v>541</v>
      </c>
      <c r="E149" s="421">
        <v>111</v>
      </c>
      <c r="F149" s="421">
        <f t="shared" si="2"/>
        <v>0</v>
      </c>
      <c r="G149" s="422">
        <v>6771</v>
      </c>
      <c r="H149" s="420"/>
      <c r="I149" s="420">
        <v>1.0460850602646034E-2</v>
      </c>
      <c r="J149" s="420">
        <v>1.7148935414173827E-4</v>
      </c>
      <c r="K149" s="420">
        <v>0</v>
      </c>
      <c r="L149" s="316" t="s">
        <v>1047</v>
      </c>
      <c r="M149" s="373" t="s">
        <v>105</v>
      </c>
    </row>
    <row r="150" spans="2:13" x14ac:dyDescent="0.2">
      <c r="B150" s="313">
        <v>41301</v>
      </c>
      <c r="C150" s="314" t="s">
        <v>821</v>
      </c>
      <c r="D150" s="315" t="s">
        <v>541</v>
      </c>
      <c r="E150" s="421">
        <v>1</v>
      </c>
      <c r="F150" s="421">
        <f t="shared" si="2"/>
        <v>0</v>
      </c>
      <c r="G150" s="422">
        <v>13.183299999999999</v>
      </c>
      <c r="H150" s="420"/>
      <c r="I150" s="420">
        <v>2.0367527950061063E-5</v>
      </c>
      <c r="J150" s="420">
        <v>1.5449491364120565E-6</v>
      </c>
      <c r="K150" s="420">
        <v>0</v>
      </c>
      <c r="L150" s="316" t="s">
        <v>1047</v>
      </c>
      <c r="M150" s="373" t="s">
        <v>141</v>
      </c>
    </row>
    <row r="151" spans="2:13" x14ac:dyDescent="0.2">
      <c r="B151" s="313">
        <v>41301</v>
      </c>
      <c r="C151" s="314" t="s">
        <v>864</v>
      </c>
      <c r="D151" s="315" t="s">
        <v>541</v>
      </c>
      <c r="E151" s="421">
        <v>1</v>
      </c>
      <c r="F151" s="421">
        <f t="shared" si="2"/>
        <v>0</v>
      </c>
      <c r="G151" s="422">
        <v>193.6</v>
      </c>
      <c r="H151" s="420"/>
      <c r="I151" s="420">
        <v>2.9910215280937413E-4</v>
      </c>
      <c r="J151" s="420">
        <v>1.5449491364120565E-6</v>
      </c>
      <c r="K151" s="420">
        <v>0</v>
      </c>
      <c r="L151" s="316" t="s">
        <v>1047</v>
      </c>
      <c r="M151" s="373" t="s">
        <v>141</v>
      </c>
    </row>
    <row r="152" spans="2:13" x14ac:dyDescent="0.2">
      <c r="B152" s="313">
        <v>41301</v>
      </c>
      <c r="C152" s="314" t="s">
        <v>864</v>
      </c>
      <c r="D152" s="315" t="s">
        <v>541</v>
      </c>
      <c r="E152" s="421">
        <v>1</v>
      </c>
      <c r="F152" s="421">
        <f t="shared" si="2"/>
        <v>0</v>
      </c>
      <c r="G152" s="422">
        <v>1.2666999999999999</v>
      </c>
      <c r="H152" s="420"/>
      <c r="I152" s="420">
        <v>1.9569870710931519E-6</v>
      </c>
      <c r="J152" s="420">
        <v>1.5449491364120565E-6</v>
      </c>
      <c r="K152" s="420">
        <v>0</v>
      </c>
      <c r="L152" s="316" t="s">
        <v>1047</v>
      </c>
      <c r="M152" s="373" t="s">
        <v>141</v>
      </c>
    </row>
    <row r="153" spans="2:13" x14ac:dyDescent="0.2">
      <c r="B153" s="313">
        <v>41301</v>
      </c>
      <c r="C153" s="314" t="s">
        <v>821</v>
      </c>
      <c r="D153" s="315" t="s">
        <v>541</v>
      </c>
      <c r="E153" s="421">
        <v>1</v>
      </c>
      <c r="F153" s="421">
        <f t="shared" si="2"/>
        <v>0</v>
      </c>
      <c r="G153" s="422">
        <v>6.1666999999999996</v>
      </c>
      <c r="H153" s="420"/>
      <c r="I153" s="420">
        <v>9.5272378395122285E-6</v>
      </c>
      <c r="J153" s="420">
        <v>1.5449491364120565E-6</v>
      </c>
      <c r="K153" s="420">
        <v>0</v>
      </c>
      <c r="L153" s="316" t="s">
        <v>1047</v>
      </c>
      <c r="M153" s="373" t="s">
        <v>141</v>
      </c>
    </row>
    <row r="154" spans="2:13" x14ac:dyDescent="0.2">
      <c r="B154" s="313">
        <v>41301</v>
      </c>
      <c r="C154" s="314" t="s">
        <v>821</v>
      </c>
      <c r="D154" s="315" t="s">
        <v>541</v>
      </c>
      <c r="E154" s="421">
        <v>1</v>
      </c>
      <c r="F154" s="421">
        <f t="shared" si="2"/>
        <v>0</v>
      </c>
      <c r="G154" s="422">
        <v>1.3</v>
      </c>
      <c r="H154" s="420"/>
      <c r="I154" s="420">
        <v>2.0084338773356733E-6</v>
      </c>
      <c r="J154" s="420">
        <v>1.5449491364120565E-6</v>
      </c>
      <c r="K154" s="420">
        <v>0</v>
      </c>
      <c r="L154" s="316" t="s">
        <v>1047</v>
      </c>
      <c r="M154" s="373" t="s">
        <v>141</v>
      </c>
    </row>
    <row r="155" spans="2:13" x14ac:dyDescent="0.2">
      <c r="B155" s="313">
        <v>41301</v>
      </c>
      <c r="C155" s="314" t="s">
        <v>831</v>
      </c>
      <c r="D155" s="315" t="s">
        <v>541</v>
      </c>
      <c r="E155" s="421">
        <v>149</v>
      </c>
      <c r="F155" s="421">
        <f t="shared" si="2"/>
        <v>0</v>
      </c>
      <c r="G155" s="422">
        <v>22923.65</v>
      </c>
      <c r="H155" s="420"/>
      <c r="I155" s="420">
        <v>3.5415873270912238E-2</v>
      </c>
      <c r="J155" s="420">
        <v>2.3019742132539641E-4</v>
      </c>
      <c r="K155" s="420">
        <v>0</v>
      </c>
      <c r="L155" s="316" t="s">
        <v>1047</v>
      </c>
      <c r="M155" s="373" t="s">
        <v>105</v>
      </c>
    </row>
    <row r="156" spans="2:13" x14ac:dyDescent="0.2">
      <c r="B156" s="313">
        <v>41317</v>
      </c>
      <c r="C156" s="314" t="s">
        <v>967</v>
      </c>
      <c r="D156" s="315" t="s">
        <v>541</v>
      </c>
      <c r="E156" s="421">
        <v>2464</v>
      </c>
      <c r="F156" s="421">
        <f t="shared" si="2"/>
        <v>0</v>
      </c>
      <c r="G156" s="422">
        <v>23413.751199999999</v>
      </c>
      <c r="H156" s="420">
        <v>5</v>
      </c>
      <c r="I156" s="420">
        <v>3.6173054696606748E-2</v>
      </c>
      <c r="J156" s="420">
        <v>3.8067546721193071E-3</v>
      </c>
      <c r="K156" s="420">
        <v>0</v>
      </c>
      <c r="L156" s="316"/>
      <c r="M156" s="373" t="s">
        <v>110</v>
      </c>
    </row>
    <row r="157" spans="2:13" x14ac:dyDescent="0.2">
      <c r="B157" s="313">
        <v>41317</v>
      </c>
      <c r="C157" s="314" t="s">
        <v>966</v>
      </c>
      <c r="D157" s="315" t="s">
        <v>541</v>
      </c>
      <c r="E157" s="421">
        <v>2677.7384668747832</v>
      </c>
      <c r="F157" s="421">
        <f t="shared" si="2"/>
        <v>0</v>
      </c>
      <c r="G157" s="422">
        <v>47960.423125910507</v>
      </c>
      <c r="H157" s="420">
        <v>5</v>
      </c>
      <c r="I157" s="420">
        <v>7.4096414290332258E-2</v>
      </c>
      <c r="J157" s="420">
        <v>4.1369697319355407E-3</v>
      </c>
      <c r="K157" s="420">
        <v>0</v>
      </c>
      <c r="L157" s="316"/>
      <c r="M157" s="373" t="s">
        <v>110</v>
      </c>
    </row>
    <row r="158" spans="2:13" x14ac:dyDescent="0.2">
      <c r="B158" s="313">
        <v>41317</v>
      </c>
      <c r="C158" s="314" t="s">
        <v>965</v>
      </c>
      <c r="D158" s="315" t="s">
        <v>541</v>
      </c>
      <c r="E158" s="421">
        <v>3032.2615331252173</v>
      </c>
      <c r="F158" s="421">
        <f t="shared" si="2"/>
        <v>0</v>
      </c>
      <c r="G158" s="422">
        <v>54310.212874089491</v>
      </c>
      <c r="H158" s="420">
        <v>5</v>
      </c>
      <c r="I158" s="420">
        <v>8.390651647817951E-2</v>
      </c>
      <c r="J158" s="420">
        <v>4.6846898369773031E-3</v>
      </c>
      <c r="K158" s="420">
        <v>0</v>
      </c>
      <c r="L158" s="316"/>
      <c r="M158" s="373" t="s">
        <v>110</v>
      </c>
    </row>
    <row r="159" spans="2:13" x14ac:dyDescent="0.2">
      <c r="B159" s="313">
        <v>41317</v>
      </c>
      <c r="C159" s="314" t="s">
        <v>962</v>
      </c>
      <c r="D159" s="315" t="s">
        <v>541</v>
      </c>
      <c r="E159" s="421">
        <v>1.0003997601439136</v>
      </c>
      <c r="F159" s="421">
        <f t="shared" si="2"/>
        <v>0</v>
      </c>
      <c r="G159" s="422">
        <v>40.024838396961826</v>
      </c>
      <c r="H159" s="420">
        <v>5</v>
      </c>
      <c r="I159" s="420">
        <v>6.1836339516418298E-5</v>
      </c>
      <c r="J159" s="420">
        <v>1.5455667455011678E-6</v>
      </c>
      <c r="K159" s="420">
        <v>0</v>
      </c>
      <c r="L159" s="316"/>
      <c r="M159" s="373" t="s">
        <v>110</v>
      </c>
    </row>
    <row r="160" spans="2:13" x14ac:dyDescent="0.2">
      <c r="B160" s="313">
        <v>41317</v>
      </c>
      <c r="C160" s="314" t="s">
        <v>963</v>
      </c>
      <c r="D160" s="315" t="s">
        <v>541</v>
      </c>
      <c r="E160" s="421">
        <v>1684.6731960823506</v>
      </c>
      <c r="F160" s="421">
        <f t="shared" si="2"/>
        <v>0</v>
      </c>
      <c r="G160" s="422">
        <v>67401.827860483711</v>
      </c>
      <c r="H160" s="420">
        <v>5</v>
      </c>
      <c r="I160" s="420">
        <v>0.10413239574564839</v>
      </c>
      <c r="J160" s="420">
        <v>2.6027343994239668E-3</v>
      </c>
      <c r="K160" s="420">
        <v>0</v>
      </c>
      <c r="L160" s="316"/>
      <c r="M160" s="373" t="s">
        <v>110</v>
      </c>
    </row>
    <row r="161" spans="2:13" x14ac:dyDescent="0.2">
      <c r="B161" s="313">
        <v>41317</v>
      </c>
      <c r="C161" s="314" t="s">
        <v>964</v>
      </c>
      <c r="D161" s="315" t="s">
        <v>541</v>
      </c>
      <c r="E161" s="421">
        <v>3319.3264041575057</v>
      </c>
      <c r="F161" s="421">
        <f t="shared" si="2"/>
        <v>0</v>
      </c>
      <c r="G161" s="422">
        <v>132802.41380111934</v>
      </c>
      <c r="H161" s="420">
        <v>5</v>
      </c>
      <c r="I161" s="420">
        <v>0.20517297451547589</v>
      </c>
      <c r="J161" s="420">
        <v>5.1281904615728749E-3</v>
      </c>
      <c r="K161" s="420">
        <v>0</v>
      </c>
      <c r="L161" s="316"/>
      <c r="M161" s="373" t="s">
        <v>110</v>
      </c>
    </row>
    <row r="162" spans="2:13" x14ac:dyDescent="0.2">
      <c r="B162" s="313">
        <v>41526</v>
      </c>
      <c r="C162" s="314" t="s">
        <v>933</v>
      </c>
      <c r="D162" s="315" t="s">
        <v>541</v>
      </c>
      <c r="E162" s="421">
        <v>25.784664282876442</v>
      </c>
      <c r="F162" s="421">
        <f t="shared" si="2"/>
        <v>0</v>
      </c>
      <c r="G162" s="422">
        <v>566.33650224308042</v>
      </c>
      <c r="H162" s="420">
        <v>5</v>
      </c>
      <c r="I162" s="420">
        <v>8.749610900590718E-4</v>
      </c>
      <c r="J162" s="420">
        <v>3.9835994816504755E-5</v>
      </c>
      <c r="K162" s="420">
        <v>0</v>
      </c>
      <c r="L162" s="316"/>
      <c r="M162" s="373" t="s">
        <v>110</v>
      </c>
    </row>
    <row r="163" spans="2:13" x14ac:dyDescent="0.2">
      <c r="B163" s="313">
        <v>41526</v>
      </c>
      <c r="C163" s="314" t="s">
        <v>926</v>
      </c>
      <c r="D163" s="315" t="s">
        <v>541</v>
      </c>
      <c r="E163" s="421">
        <v>91.793404847040122</v>
      </c>
      <c r="F163" s="421">
        <f t="shared" si="2"/>
        <v>0</v>
      </c>
      <c r="G163" s="422">
        <v>2016.157947985366</v>
      </c>
      <c r="H163" s="420">
        <v>5</v>
      </c>
      <c r="I163" s="420">
        <v>3.1148614806102951E-3</v>
      </c>
      <c r="J163" s="420">
        <v>1.4181614154675691E-4</v>
      </c>
      <c r="K163" s="420">
        <v>0</v>
      </c>
      <c r="L163" s="316"/>
      <c r="M163" s="373" t="s">
        <v>110</v>
      </c>
    </row>
    <row r="164" spans="2:13" x14ac:dyDescent="0.2">
      <c r="B164" s="313">
        <v>41526</v>
      </c>
      <c r="C164" s="314" t="s">
        <v>928</v>
      </c>
      <c r="D164" s="315" t="s">
        <v>541</v>
      </c>
      <c r="E164" s="421">
        <v>185.64958283671035</v>
      </c>
      <c r="F164" s="421">
        <f t="shared" si="2"/>
        <v>0</v>
      </c>
      <c r="G164" s="422">
        <v>4077.6228161501786</v>
      </c>
      <c r="H164" s="420">
        <v>5</v>
      </c>
      <c r="I164" s="420">
        <v>6.2997198484253157E-3</v>
      </c>
      <c r="J164" s="420">
        <v>2.8681916267883422E-4</v>
      </c>
      <c r="K164" s="420">
        <v>0</v>
      </c>
      <c r="L164" s="316"/>
      <c r="M164" s="373" t="s">
        <v>110</v>
      </c>
    </row>
    <row r="165" spans="2:13" x14ac:dyDescent="0.2">
      <c r="B165" s="313">
        <v>41526</v>
      </c>
      <c r="C165" s="314" t="s">
        <v>878</v>
      </c>
      <c r="D165" s="315" t="s">
        <v>541</v>
      </c>
      <c r="E165" s="421">
        <v>196.99483512117601</v>
      </c>
      <c r="F165" s="421">
        <f t="shared" si="2"/>
        <v>0</v>
      </c>
      <c r="G165" s="422">
        <v>4326.8108771371344</v>
      </c>
      <c r="H165" s="420">
        <v>5</v>
      </c>
      <c r="I165" s="420">
        <v>6.6847027280513083E-3</v>
      </c>
      <c r="J165" s="420">
        <v>3.0434700039809633E-4</v>
      </c>
      <c r="K165" s="420">
        <v>0</v>
      </c>
      <c r="L165" s="316"/>
      <c r="M165" s="373" t="s">
        <v>110</v>
      </c>
    </row>
    <row r="166" spans="2:13" x14ac:dyDescent="0.2">
      <c r="B166" s="313">
        <v>41526</v>
      </c>
      <c r="C166" s="314" t="s">
        <v>927</v>
      </c>
      <c r="D166" s="315" t="s">
        <v>541</v>
      </c>
      <c r="E166" s="421">
        <v>226.90504568931266</v>
      </c>
      <c r="F166" s="421">
        <f t="shared" si="2"/>
        <v>0</v>
      </c>
      <c r="G166" s="422">
        <v>4983.7612197391072</v>
      </c>
      <c r="H166" s="420">
        <v>5</v>
      </c>
      <c r="I166" s="420">
        <v>7.6996575925198313E-3</v>
      </c>
      <c r="J166" s="420">
        <v>3.505567543852418E-4</v>
      </c>
      <c r="K166" s="420">
        <v>0</v>
      </c>
      <c r="L166" s="316"/>
      <c r="M166" s="373" t="s">
        <v>110</v>
      </c>
    </row>
    <row r="167" spans="2:13" x14ac:dyDescent="0.2">
      <c r="B167" s="313">
        <v>41526</v>
      </c>
      <c r="C167" s="314" t="s">
        <v>876</v>
      </c>
      <c r="D167" s="315" t="s">
        <v>541</v>
      </c>
      <c r="E167" s="421">
        <v>244.43861740166864</v>
      </c>
      <c r="F167" s="421">
        <f t="shared" si="2"/>
        <v>0</v>
      </c>
      <c r="G167" s="422">
        <v>5368.8700412644021</v>
      </c>
      <c r="H167" s="420">
        <v>5</v>
      </c>
      <c r="I167" s="420">
        <v>8.2946311337599998E-3</v>
      </c>
      <c r="J167" s="420">
        <v>3.7764523086046504E-4</v>
      </c>
      <c r="K167" s="420">
        <v>0</v>
      </c>
      <c r="L167" s="316"/>
      <c r="M167" s="373" t="s">
        <v>110</v>
      </c>
    </row>
    <row r="168" spans="2:13" x14ac:dyDescent="0.2">
      <c r="B168" s="313">
        <v>41526</v>
      </c>
      <c r="C168" s="314" t="s">
        <v>880</v>
      </c>
      <c r="D168" s="315" t="s">
        <v>541</v>
      </c>
      <c r="E168" s="421">
        <v>263.00357568533968</v>
      </c>
      <c r="F168" s="421">
        <f t="shared" si="2"/>
        <v>0</v>
      </c>
      <c r="G168" s="422">
        <v>5776.632322879419</v>
      </c>
      <c r="H168" s="420">
        <v>5</v>
      </c>
      <c r="I168" s="420">
        <v>8.9246031186025303E-3</v>
      </c>
      <c r="J168" s="420">
        <v>4.0632714712834846E-4</v>
      </c>
      <c r="K168" s="420">
        <v>0</v>
      </c>
      <c r="L168" s="316"/>
      <c r="M168" s="373" t="s">
        <v>110</v>
      </c>
    </row>
    <row r="169" spans="2:13" x14ac:dyDescent="0.2">
      <c r="B169" s="313">
        <v>41526</v>
      </c>
      <c r="C169" s="314" t="s">
        <v>930</v>
      </c>
      <c r="D169" s="315" t="s">
        <v>541</v>
      </c>
      <c r="E169" s="421">
        <v>303.22765196662698</v>
      </c>
      <c r="F169" s="421">
        <f t="shared" si="2"/>
        <v>0</v>
      </c>
      <c r="G169" s="422">
        <v>6660.1172663786256</v>
      </c>
      <c r="H169" s="420">
        <v>5</v>
      </c>
      <c r="I169" s="420">
        <v>1.0289542419094683E-2</v>
      </c>
      <c r="J169" s="420">
        <v>4.6847129904209597E-4</v>
      </c>
      <c r="K169" s="420">
        <v>0</v>
      </c>
      <c r="L169" s="316"/>
      <c r="M169" s="373" t="s">
        <v>110</v>
      </c>
    </row>
    <row r="170" spans="2:13" x14ac:dyDescent="0.2">
      <c r="B170" s="313">
        <v>41526</v>
      </c>
      <c r="C170" s="314" t="s">
        <v>932</v>
      </c>
      <c r="D170" s="315" t="s">
        <v>541</v>
      </c>
      <c r="E170" s="421">
        <v>362.01668653158521</v>
      </c>
      <c r="F170" s="421">
        <f t="shared" si="2"/>
        <v>0</v>
      </c>
      <c r="G170" s="422">
        <v>7951.3644914928482</v>
      </c>
      <c r="H170" s="420">
        <v>5</v>
      </c>
      <c r="I170" s="420">
        <v>1.2284453704429366E-2</v>
      </c>
      <c r="J170" s="420">
        <v>5.5929736722372674E-4</v>
      </c>
      <c r="K170" s="420">
        <v>0</v>
      </c>
      <c r="L170" s="316"/>
      <c r="M170" s="373" t="s">
        <v>110</v>
      </c>
    </row>
    <row r="171" spans="2:13" x14ac:dyDescent="0.2">
      <c r="B171" s="313">
        <v>41526</v>
      </c>
      <c r="C171" s="314" t="s">
        <v>689</v>
      </c>
      <c r="D171" s="315" t="s">
        <v>541</v>
      </c>
      <c r="E171" s="421">
        <v>461.02979737783073</v>
      </c>
      <c r="F171" s="421">
        <f t="shared" si="2"/>
        <v>0</v>
      </c>
      <c r="G171" s="422">
        <v>10126.096660106277</v>
      </c>
      <c r="H171" s="420">
        <v>5</v>
      </c>
      <c r="I171" s="420">
        <v>1.5644304290256202E-2</v>
      </c>
      <c r="J171" s="420">
        <v>7.1226758731910496E-4</v>
      </c>
      <c r="K171" s="420">
        <v>0</v>
      </c>
      <c r="L171" s="316"/>
      <c r="M171" s="373" t="s">
        <v>110</v>
      </c>
    </row>
    <row r="172" spans="2:13" x14ac:dyDescent="0.2">
      <c r="B172" s="313">
        <v>41526</v>
      </c>
      <c r="C172" s="314" t="s">
        <v>685</v>
      </c>
      <c r="D172" s="315" t="s">
        <v>541</v>
      </c>
      <c r="E172" s="421">
        <v>517.75605880015894</v>
      </c>
      <c r="F172" s="421">
        <f t="shared" si="2"/>
        <v>0</v>
      </c>
      <c r="G172" s="422">
        <v>11372.036965041056</v>
      </c>
      <c r="H172" s="420">
        <v>5</v>
      </c>
      <c r="I172" s="420">
        <v>1.7569218688386162E-2</v>
      </c>
      <c r="J172" s="420">
        <v>7.9990677591541544E-4</v>
      </c>
      <c r="K172" s="420">
        <v>0</v>
      </c>
      <c r="L172" s="316"/>
      <c r="M172" s="373" t="s">
        <v>110</v>
      </c>
    </row>
    <row r="173" spans="2:13" x14ac:dyDescent="0.2">
      <c r="B173" s="313">
        <v>41526</v>
      </c>
      <c r="C173" s="314" t="s">
        <v>929</v>
      </c>
      <c r="D173" s="315" t="s">
        <v>541</v>
      </c>
      <c r="E173" s="421">
        <v>526.00715137067937</v>
      </c>
      <c r="F173" s="421">
        <f t="shared" si="2"/>
        <v>0</v>
      </c>
      <c r="G173" s="422">
        <v>11553.264645758838</v>
      </c>
      <c r="H173" s="420">
        <v>5</v>
      </c>
      <c r="I173" s="420">
        <v>1.7849206237205061E-2</v>
      </c>
      <c r="J173" s="420">
        <v>8.1265429425669692E-4</v>
      </c>
      <c r="K173" s="420">
        <v>0</v>
      </c>
      <c r="L173" s="316"/>
      <c r="M173" s="373" t="s">
        <v>110</v>
      </c>
    </row>
    <row r="174" spans="2:13" x14ac:dyDescent="0.2">
      <c r="B174" s="313">
        <v>41526</v>
      </c>
      <c r="C174" s="314" t="s">
        <v>934</v>
      </c>
      <c r="D174" s="315" t="s">
        <v>541</v>
      </c>
      <c r="E174" s="421">
        <v>637.39690107270553</v>
      </c>
      <c r="F174" s="421">
        <f t="shared" si="2"/>
        <v>0</v>
      </c>
      <c r="G174" s="422">
        <v>13999.838335448947</v>
      </c>
      <c r="H174" s="420">
        <v>5</v>
      </c>
      <c r="I174" s="420">
        <v>2.1629038146260254E-2</v>
      </c>
      <c r="J174" s="420">
        <v>9.8474579186399731E-4</v>
      </c>
      <c r="K174" s="420">
        <v>0</v>
      </c>
      <c r="L174" s="316"/>
      <c r="M174" s="373" t="s">
        <v>110</v>
      </c>
    </row>
    <row r="175" spans="2:13" x14ac:dyDescent="0.2">
      <c r="B175" s="313">
        <v>41526</v>
      </c>
      <c r="C175" s="314" t="s">
        <v>882</v>
      </c>
      <c r="D175" s="315" t="s">
        <v>541</v>
      </c>
      <c r="E175" s="421">
        <v>659.0560190703219</v>
      </c>
      <c r="F175" s="421">
        <f t="shared" si="2"/>
        <v>0</v>
      </c>
      <c r="G175" s="422">
        <v>14475.560997333136</v>
      </c>
      <c r="H175" s="420">
        <v>5</v>
      </c>
      <c r="I175" s="420">
        <v>2.2364005461909874E-2</v>
      </c>
      <c r="J175" s="420">
        <v>1.0182080275098616E-3</v>
      </c>
      <c r="K175" s="420">
        <v>0</v>
      </c>
      <c r="L175" s="316"/>
      <c r="M175" s="373" t="s">
        <v>110</v>
      </c>
    </row>
    <row r="176" spans="2:13" x14ac:dyDescent="0.2">
      <c r="B176" s="313">
        <v>41526</v>
      </c>
      <c r="C176" s="314" t="s">
        <v>598</v>
      </c>
      <c r="D176" s="315" t="s">
        <v>541</v>
      </c>
      <c r="E176" s="421">
        <v>666.27572506952731</v>
      </c>
      <c r="F176" s="421">
        <f t="shared" si="2"/>
        <v>0</v>
      </c>
      <c r="G176" s="422">
        <v>14634.135217961199</v>
      </c>
      <c r="H176" s="420">
        <v>5</v>
      </c>
      <c r="I176" s="420">
        <v>2.2608994567126416E-2</v>
      </c>
      <c r="J176" s="420">
        <v>1.029362106058483E-3</v>
      </c>
      <c r="K176" s="420">
        <v>0</v>
      </c>
      <c r="L176" s="316"/>
      <c r="M176" s="373" t="s">
        <v>110</v>
      </c>
    </row>
    <row r="177" spans="2:13" x14ac:dyDescent="0.2">
      <c r="B177" s="313">
        <v>41526</v>
      </c>
      <c r="C177" s="314" t="s">
        <v>881</v>
      </c>
      <c r="D177" s="315" t="s">
        <v>541</v>
      </c>
      <c r="E177" s="421">
        <v>676.58959078267787</v>
      </c>
      <c r="F177" s="421">
        <f t="shared" si="2"/>
        <v>0</v>
      </c>
      <c r="G177" s="422">
        <v>14860.669818858431</v>
      </c>
      <c r="H177" s="420">
        <v>5</v>
      </c>
      <c r="I177" s="420">
        <v>2.2958979003150044E-2</v>
      </c>
      <c r="J177" s="420">
        <v>1.0452965039850848E-3</v>
      </c>
      <c r="K177" s="420">
        <v>0</v>
      </c>
      <c r="L177" s="316"/>
      <c r="M177" s="373" t="s">
        <v>110</v>
      </c>
    </row>
    <row r="178" spans="2:13" x14ac:dyDescent="0.2">
      <c r="B178" s="313">
        <v>41526</v>
      </c>
      <c r="C178" s="314" t="s">
        <v>742</v>
      </c>
      <c r="D178" s="315" t="s">
        <v>541</v>
      </c>
      <c r="E178" s="421">
        <v>729.1903059197457</v>
      </c>
      <c r="F178" s="421">
        <f t="shared" si="2"/>
        <v>0</v>
      </c>
      <c r="G178" s="422">
        <v>16015.996283434313</v>
      </c>
      <c r="H178" s="420">
        <v>5</v>
      </c>
      <c r="I178" s="420">
        <v>2.4743899626870548E-2</v>
      </c>
      <c r="J178" s="420">
        <v>1.1265619334107544E-3</v>
      </c>
      <c r="K178" s="420">
        <v>0</v>
      </c>
      <c r="L178" s="316"/>
      <c r="M178" s="373" t="s">
        <v>110</v>
      </c>
    </row>
    <row r="179" spans="2:13" x14ac:dyDescent="0.2">
      <c r="B179" s="313">
        <v>41526</v>
      </c>
      <c r="C179" s="314" t="s">
        <v>743</v>
      </c>
      <c r="D179" s="315" t="s">
        <v>541</v>
      </c>
      <c r="E179" s="421">
        <v>1040.669050456893</v>
      </c>
      <c r="F179" s="421">
        <f t="shared" si="2"/>
        <v>0</v>
      </c>
      <c r="G179" s="422">
        <v>22857.341230530725</v>
      </c>
      <c r="H179" s="420">
        <v>5</v>
      </c>
      <c r="I179" s="420">
        <v>3.5313429594784132E-2</v>
      </c>
      <c r="J179" s="420">
        <v>1.6077807507941318E-3</v>
      </c>
      <c r="K179" s="420">
        <v>0</v>
      </c>
      <c r="L179" s="316"/>
      <c r="M179" s="373" t="s">
        <v>110</v>
      </c>
    </row>
    <row r="180" spans="2:13" x14ac:dyDescent="0.2">
      <c r="B180" s="313">
        <v>41526</v>
      </c>
      <c r="C180" s="314" t="s">
        <v>690</v>
      </c>
      <c r="D180" s="315" t="s">
        <v>541</v>
      </c>
      <c r="E180" s="421">
        <v>1080.8931267381804</v>
      </c>
      <c r="F180" s="421">
        <f t="shared" si="2"/>
        <v>0</v>
      </c>
      <c r="G180" s="422">
        <v>23740.826174029928</v>
      </c>
      <c r="H180" s="420">
        <v>5</v>
      </c>
      <c r="I180" s="420">
        <v>3.6678368895276287E-2</v>
      </c>
      <c r="J180" s="420">
        <v>1.6699249027078793E-3</v>
      </c>
      <c r="K180" s="420">
        <v>0</v>
      </c>
      <c r="L180" s="316"/>
      <c r="M180" s="373" t="s">
        <v>110</v>
      </c>
    </row>
    <row r="181" spans="2:13" x14ac:dyDescent="0.2">
      <c r="B181" s="313">
        <v>41526</v>
      </c>
      <c r="C181" s="314" t="s">
        <v>748</v>
      </c>
      <c r="D181" s="315" t="s">
        <v>541</v>
      </c>
      <c r="E181" s="421">
        <v>1138.6507747318235</v>
      </c>
      <c r="F181" s="421">
        <f t="shared" si="2"/>
        <v>0</v>
      </c>
      <c r="G181" s="422">
        <v>25009.419939054427</v>
      </c>
      <c r="H181" s="420">
        <v>5</v>
      </c>
      <c r="I181" s="420">
        <v>3.8638281737008603E-2</v>
      </c>
      <c r="J181" s="420">
        <v>1.7591575310968498E-3</v>
      </c>
      <c r="K181" s="420">
        <v>0</v>
      </c>
      <c r="L181" s="316"/>
      <c r="M181" s="373" t="s">
        <v>110</v>
      </c>
    </row>
    <row r="182" spans="2:13" x14ac:dyDescent="0.2">
      <c r="B182" s="313">
        <v>41526</v>
      </c>
      <c r="C182" s="314" t="s">
        <v>750</v>
      </c>
      <c r="D182" s="315" t="s">
        <v>541</v>
      </c>
      <c r="E182" s="421">
        <v>1192.2828764402068</v>
      </c>
      <c r="F182" s="421">
        <f t="shared" si="2"/>
        <v>0</v>
      </c>
      <c r="G182" s="422">
        <v>26187.399863720038</v>
      </c>
      <c r="H182" s="420">
        <v>5</v>
      </c>
      <c r="I182" s="420">
        <v>4.0458200804331476E-2</v>
      </c>
      <c r="J182" s="420">
        <v>1.84201640031518E-3</v>
      </c>
      <c r="K182" s="420">
        <v>0</v>
      </c>
      <c r="L182" s="316"/>
      <c r="M182" s="373" t="s">
        <v>110</v>
      </c>
    </row>
    <row r="183" spans="2:13" x14ac:dyDescent="0.2">
      <c r="B183" s="313">
        <v>41526</v>
      </c>
      <c r="C183" s="314" t="s">
        <v>683</v>
      </c>
      <c r="D183" s="315" t="s">
        <v>541</v>
      </c>
      <c r="E183" s="421">
        <v>1239.7266587206991</v>
      </c>
      <c r="F183" s="421">
        <f t="shared" si="2"/>
        <v>0</v>
      </c>
      <c r="G183" s="422">
        <v>27229.459027847304</v>
      </c>
      <c r="H183" s="420">
        <v>5</v>
      </c>
      <c r="I183" s="420">
        <v>4.2068129210040169E-2</v>
      </c>
      <c r="J183" s="420">
        <v>1.9153146307775482E-3</v>
      </c>
      <c r="K183" s="420">
        <v>0</v>
      </c>
      <c r="L183" s="316"/>
      <c r="M183" s="373" t="s">
        <v>110</v>
      </c>
    </row>
    <row r="184" spans="2:13" x14ac:dyDescent="0.2">
      <c r="B184" s="313">
        <v>41526</v>
      </c>
      <c r="C184" s="314" t="s">
        <v>687</v>
      </c>
      <c r="D184" s="315" t="s">
        <v>541</v>
      </c>
      <c r="E184" s="421">
        <v>1286.1390544298768</v>
      </c>
      <c r="F184" s="421">
        <f t="shared" si="2"/>
        <v>0</v>
      </c>
      <c r="G184" s="422">
        <v>28248.864731884849</v>
      </c>
      <c r="H184" s="420">
        <v>5</v>
      </c>
      <c r="I184" s="420">
        <v>4.3643059172146496E-2</v>
      </c>
      <c r="J184" s="420">
        <v>1.9870194214472569E-3</v>
      </c>
      <c r="K184" s="420">
        <v>0</v>
      </c>
      <c r="L184" s="316"/>
      <c r="M184" s="373" t="s">
        <v>110</v>
      </c>
    </row>
    <row r="185" spans="2:13" x14ac:dyDescent="0.2">
      <c r="B185" s="313">
        <v>41526</v>
      </c>
      <c r="C185" s="314" t="s">
        <v>600</v>
      </c>
      <c r="D185" s="315" t="s">
        <v>541</v>
      </c>
      <c r="E185" s="421">
        <v>1468.694477552642</v>
      </c>
      <c r="F185" s="421">
        <f t="shared" si="2"/>
        <v>0</v>
      </c>
      <c r="G185" s="422">
        <v>32258.527167765857</v>
      </c>
      <c r="H185" s="420">
        <v>5</v>
      </c>
      <c r="I185" s="420">
        <v>4.9837783689764721E-2</v>
      </c>
      <c r="J185" s="420">
        <v>2.2690582647481106E-3</v>
      </c>
      <c r="K185" s="420">
        <v>0</v>
      </c>
      <c r="L185" s="316"/>
      <c r="M185" s="373" t="s">
        <v>110</v>
      </c>
    </row>
    <row r="186" spans="2:13" x14ac:dyDescent="0.2">
      <c r="B186" s="313">
        <v>41526</v>
      </c>
      <c r="C186" s="314" t="s">
        <v>749</v>
      </c>
      <c r="D186" s="315" t="s">
        <v>541</v>
      </c>
      <c r="E186" s="421">
        <v>1510.9813269765593</v>
      </c>
      <c r="F186" s="421">
        <f t="shared" si="2"/>
        <v>0</v>
      </c>
      <c r="G186" s="422">
        <v>33187.319031444509</v>
      </c>
      <c r="H186" s="420">
        <v>5</v>
      </c>
      <c r="I186" s="420">
        <v>5.1272719877461598E-2</v>
      </c>
      <c r="J186" s="420">
        <v>2.3343892962471783E-3</v>
      </c>
      <c r="K186" s="420">
        <v>0</v>
      </c>
      <c r="L186" s="316"/>
      <c r="M186" s="373" t="s">
        <v>110</v>
      </c>
    </row>
    <row r="187" spans="2:13" x14ac:dyDescent="0.2">
      <c r="B187" s="313">
        <v>41526</v>
      </c>
      <c r="C187" s="314" t="s">
        <v>883</v>
      </c>
      <c r="D187" s="315" t="s">
        <v>541</v>
      </c>
      <c r="E187" s="421">
        <v>1597.6177989670241</v>
      </c>
      <c r="F187" s="421">
        <f t="shared" si="2"/>
        <v>0</v>
      </c>
      <c r="G187" s="422">
        <v>35090.209678981257</v>
      </c>
      <c r="H187" s="420">
        <v>5</v>
      </c>
      <c r="I187" s="420">
        <v>5.421258914006008E-2</v>
      </c>
      <c r="J187" s="420">
        <v>2.4682382388306343E-3</v>
      </c>
      <c r="K187" s="420">
        <v>0</v>
      </c>
      <c r="L187" s="316"/>
      <c r="M187" s="373" t="s">
        <v>110</v>
      </c>
    </row>
    <row r="188" spans="2:13" x14ac:dyDescent="0.2">
      <c r="B188" s="313">
        <v>41526</v>
      </c>
      <c r="C188" s="314" t="s">
        <v>747</v>
      </c>
      <c r="D188" s="315" t="s">
        <v>541</v>
      </c>
      <c r="E188" s="421">
        <v>1700.75645609853</v>
      </c>
      <c r="F188" s="421">
        <f t="shared" si="2"/>
        <v>0</v>
      </c>
      <c r="G188" s="422">
        <v>37355.55568795358</v>
      </c>
      <c r="H188" s="420">
        <v>5</v>
      </c>
      <c r="I188" s="420">
        <v>5.7712433500296367E-2</v>
      </c>
      <c r="J188" s="420">
        <v>2.6275822180966534E-3</v>
      </c>
      <c r="K188" s="420">
        <v>0</v>
      </c>
      <c r="L188" s="316"/>
      <c r="M188" s="373" t="s">
        <v>110</v>
      </c>
    </row>
    <row r="189" spans="2:13" x14ac:dyDescent="0.2">
      <c r="B189" s="313">
        <v>41526</v>
      </c>
      <c r="C189" s="314" t="s">
        <v>931</v>
      </c>
      <c r="D189" s="315" t="s">
        <v>541</v>
      </c>
      <c r="E189" s="421">
        <v>1725.5097338100913</v>
      </c>
      <c r="F189" s="421">
        <f t="shared" si="2"/>
        <v>0</v>
      </c>
      <c r="G189" s="422">
        <v>37899.238730106939</v>
      </c>
      <c r="H189" s="420">
        <v>5</v>
      </c>
      <c r="I189" s="420">
        <v>5.8552396146753082E-2</v>
      </c>
      <c r="J189" s="420">
        <v>2.665824773120498E-3</v>
      </c>
      <c r="K189" s="420">
        <v>0</v>
      </c>
      <c r="L189" s="316"/>
      <c r="M189" s="373" t="s">
        <v>110</v>
      </c>
    </row>
    <row r="190" spans="2:13" x14ac:dyDescent="0.2">
      <c r="B190" s="313">
        <v>41526</v>
      </c>
      <c r="C190" s="314" t="s">
        <v>684</v>
      </c>
      <c r="D190" s="315" t="s">
        <v>541</v>
      </c>
      <c r="E190" s="421">
        <v>1841.0250297973778</v>
      </c>
      <c r="F190" s="421">
        <f t="shared" si="2"/>
        <v>0</v>
      </c>
      <c r="G190" s="422">
        <v>40436.426260155939</v>
      </c>
      <c r="H190" s="420">
        <v>5</v>
      </c>
      <c r="I190" s="420">
        <v>6.2472221830217722E-2</v>
      </c>
      <c r="J190" s="420">
        <v>2.8442900298984394E-3</v>
      </c>
      <c r="K190" s="420">
        <v>0</v>
      </c>
      <c r="L190" s="316"/>
      <c r="M190" s="373" t="s">
        <v>110</v>
      </c>
    </row>
    <row r="191" spans="2:13" x14ac:dyDescent="0.2">
      <c r="B191" s="313">
        <v>41526</v>
      </c>
      <c r="C191" s="314" t="s">
        <v>688</v>
      </c>
      <c r="D191" s="315" t="s">
        <v>541</v>
      </c>
      <c r="E191" s="421">
        <v>1975.1052840683353</v>
      </c>
      <c r="F191" s="421">
        <f t="shared" si="2"/>
        <v>0</v>
      </c>
      <c r="G191" s="422">
        <v>43381.376071819956</v>
      </c>
      <c r="H191" s="420">
        <v>5</v>
      </c>
      <c r="I191" s="420">
        <v>6.702201949852489E-2</v>
      </c>
      <c r="J191" s="420">
        <v>3.051437202944264E-3</v>
      </c>
      <c r="K191" s="420">
        <v>0</v>
      </c>
      <c r="L191" s="316"/>
      <c r="M191" s="373" t="s">
        <v>110</v>
      </c>
    </row>
    <row r="192" spans="2:13" x14ac:dyDescent="0.2">
      <c r="B192" s="313">
        <v>41526</v>
      </c>
      <c r="C192" s="314" t="s">
        <v>599</v>
      </c>
      <c r="D192" s="315" t="s">
        <v>541</v>
      </c>
      <c r="E192" s="421">
        <v>2033.8943186332933</v>
      </c>
      <c r="F192" s="421">
        <f t="shared" si="2"/>
        <v>0</v>
      </c>
      <c r="G192" s="422">
        <v>44672.62329693418</v>
      </c>
      <c r="H192" s="420">
        <v>5</v>
      </c>
      <c r="I192" s="420">
        <v>6.9016930783859579E-2</v>
      </c>
      <c r="J192" s="420">
        <v>3.1422632711258945E-3</v>
      </c>
      <c r="K192" s="420">
        <v>0</v>
      </c>
      <c r="L192" s="316"/>
      <c r="M192" s="373" t="s">
        <v>110</v>
      </c>
    </row>
    <row r="193" spans="2:13" x14ac:dyDescent="0.2">
      <c r="B193" s="313">
        <v>41526</v>
      </c>
      <c r="C193" s="314" t="s">
        <v>691</v>
      </c>
      <c r="D193" s="315" t="s">
        <v>541</v>
      </c>
      <c r="E193" s="421">
        <v>2034.9257052046087</v>
      </c>
      <c r="F193" s="421">
        <f t="shared" si="2"/>
        <v>0</v>
      </c>
      <c r="G193" s="422">
        <v>44695.276757023901</v>
      </c>
      <c r="H193" s="420">
        <v>5</v>
      </c>
      <c r="I193" s="420">
        <v>6.9051929227461936E-2</v>
      </c>
      <c r="J193" s="420">
        <v>3.1438567109185554E-3</v>
      </c>
      <c r="K193" s="420">
        <v>0</v>
      </c>
      <c r="L193" s="316"/>
      <c r="M193" s="373" t="s">
        <v>110</v>
      </c>
    </row>
    <row r="194" spans="2:13" x14ac:dyDescent="0.2">
      <c r="B194" s="313">
        <v>41526</v>
      </c>
      <c r="C194" s="314" t="s">
        <v>686</v>
      </c>
      <c r="D194" s="315" t="s">
        <v>541</v>
      </c>
      <c r="E194" s="421">
        <v>2107.1227651966628</v>
      </c>
      <c r="F194" s="421">
        <f t="shared" si="2"/>
        <v>0</v>
      </c>
      <c r="G194" s="422">
        <v>46281.01896330453</v>
      </c>
      <c r="H194" s="420">
        <v>5</v>
      </c>
      <c r="I194" s="420">
        <v>7.1501820279627343E-2</v>
      </c>
      <c r="J194" s="420">
        <v>3.2553974964047686E-3</v>
      </c>
      <c r="K194" s="420">
        <v>0</v>
      </c>
      <c r="L194" s="316"/>
      <c r="M194" s="373" t="s">
        <v>110</v>
      </c>
    </row>
    <row r="195" spans="2:13" x14ac:dyDescent="0.2">
      <c r="B195" s="313">
        <v>41526</v>
      </c>
      <c r="C195" s="314" t="s">
        <v>752</v>
      </c>
      <c r="D195" s="315" t="s">
        <v>541</v>
      </c>
      <c r="E195" s="421">
        <v>2263.8935240365513</v>
      </c>
      <c r="F195" s="421">
        <f t="shared" si="2"/>
        <v>0</v>
      </c>
      <c r="G195" s="422">
        <v>49724.344896942457</v>
      </c>
      <c r="H195" s="420">
        <v>5</v>
      </c>
      <c r="I195" s="420">
        <v>7.6821583707186503E-2</v>
      </c>
      <c r="J195" s="420">
        <v>3.4976003448891173E-3</v>
      </c>
      <c r="K195" s="420">
        <v>0</v>
      </c>
      <c r="L195" s="316"/>
      <c r="M195" s="373" t="s">
        <v>110</v>
      </c>
    </row>
    <row r="196" spans="2:13" x14ac:dyDescent="0.2">
      <c r="B196" s="313">
        <v>41526</v>
      </c>
      <c r="C196" s="314" t="s">
        <v>745</v>
      </c>
      <c r="D196" s="315" t="s">
        <v>541</v>
      </c>
      <c r="E196" s="421">
        <v>2297.9292808899481</v>
      </c>
      <c r="F196" s="421">
        <f t="shared" si="2"/>
        <v>0</v>
      </c>
      <c r="G196" s="422">
        <v>50471.909079903322</v>
      </c>
      <c r="H196" s="420">
        <v>5</v>
      </c>
      <c r="I196" s="420">
        <v>7.797653234606447E-2</v>
      </c>
      <c r="J196" s="420">
        <v>3.5501838580469032E-3</v>
      </c>
      <c r="K196" s="420">
        <v>0</v>
      </c>
      <c r="L196" s="316"/>
      <c r="M196" s="373" t="s">
        <v>110</v>
      </c>
    </row>
    <row r="197" spans="2:13" x14ac:dyDescent="0.2">
      <c r="B197" s="313">
        <v>41526</v>
      </c>
      <c r="C197" s="314" t="s">
        <v>744</v>
      </c>
      <c r="D197" s="315" t="s">
        <v>541</v>
      </c>
      <c r="E197" s="421">
        <v>2451.6058800158917</v>
      </c>
      <c r="F197" s="421">
        <f t="shared" si="2"/>
        <v>0</v>
      </c>
      <c r="G197" s="422">
        <v>53847.274633272085</v>
      </c>
      <c r="H197" s="420">
        <v>5</v>
      </c>
      <c r="I197" s="420">
        <v>8.3191300442816543E-2</v>
      </c>
      <c r="J197" s="420">
        <v>3.7876063871532715E-3</v>
      </c>
      <c r="K197" s="420">
        <v>0</v>
      </c>
      <c r="L197" s="316"/>
      <c r="M197" s="373" t="s">
        <v>110</v>
      </c>
    </row>
    <row r="198" spans="2:13" x14ac:dyDescent="0.2">
      <c r="B198" s="313">
        <v>41526</v>
      </c>
      <c r="C198" s="314" t="s">
        <v>751</v>
      </c>
      <c r="D198" s="315" t="s">
        <v>541</v>
      </c>
      <c r="E198" s="421">
        <v>2488.7357965832339</v>
      </c>
      <c r="F198" s="421">
        <f t="shared" si="2"/>
        <v>0</v>
      </c>
      <c r="G198" s="422">
        <v>54662.799196502114</v>
      </c>
      <c r="H198" s="420">
        <v>5</v>
      </c>
      <c r="I198" s="420">
        <v>8.4451244412501597E-2</v>
      </c>
      <c r="J198" s="420">
        <v>3.8449702196890387E-3</v>
      </c>
      <c r="K198" s="420">
        <v>0</v>
      </c>
      <c r="L198" s="316"/>
      <c r="M198" s="373" t="s">
        <v>110</v>
      </c>
    </row>
    <row r="199" spans="2:13" x14ac:dyDescent="0.2">
      <c r="B199" s="313">
        <v>41526</v>
      </c>
      <c r="C199" s="314" t="s">
        <v>693</v>
      </c>
      <c r="D199" s="315" t="s">
        <v>541</v>
      </c>
      <c r="E199" s="421">
        <v>2526.8970997218912</v>
      </c>
      <c r="F199" s="421">
        <f t="shared" si="2"/>
        <v>0</v>
      </c>
      <c r="G199" s="422">
        <v>55500.977219821878</v>
      </c>
      <c r="H199" s="420">
        <v>5</v>
      </c>
      <c r="I199" s="420">
        <v>8.5746186825789023E-2</v>
      </c>
      <c r="J199" s="420">
        <v>3.903927492017466E-3</v>
      </c>
      <c r="K199" s="420">
        <v>0</v>
      </c>
      <c r="L199" s="316"/>
      <c r="M199" s="373" t="s">
        <v>110</v>
      </c>
    </row>
    <row r="200" spans="2:13" x14ac:dyDescent="0.2">
      <c r="B200" s="313">
        <v>41526</v>
      </c>
      <c r="C200" s="314" t="s">
        <v>746</v>
      </c>
      <c r="D200" s="315" t="s">
        <v>541</v>
      </c>
      <c r="E200" s="421">
        <v>2655.8204211362736</v>
      </c>
      <c r="F200" s="421">
        <f t="shared" si="2"/>
        <v>0</v>
      </c>
      <c r="G200" s="422">
        <v>58332.659731037282</v>
      </c>
      <c r="H200" s="420">
        <v>5</v>
      </c>
      <c r="I200" s="420">
        <v>9.0120992276084388E-2</v>
      </c>
      <c r="J200" s="420">
        <v>4.1031074660999901E-3</v>
      </c>
      <c r="K200" s="420">
        <v>0</v>
      </c>
      <c r="L200" s="316"/>
      <c r="M200" s="373" t="s">
        <v>110</v>
      </c>
    </row>
    <row r="201" spans="2:13" x14ac:dyDescent="0.2">
      <c r="B201" s="313">
        <v>41526</v>
      </c>
      <c r="C201" s="314" t="s">
        <v>601</v>
      </c>
      <c r="D201" s="315" t="s">
        <v>541</v>
      </c>
      <c r="E201" s="421">
        <v>3601.6019070321809</v>
      </c>
      <c r="F201" s="421">
        <f t="shared" si="2"/>
        <v>0</v>
      </c>
      <c r="G201" s="422">
        <v>79105.882633313464</v>
      </c>
      <c r="H201" s="420">
        <v>5</v>
      </c>
      <c r="I201" s="420">
        <v>0.12221456505945114</v>
      </c>
      <c r="J201" s="420">
        <v>5.5642917559693833E-3</v>
      </c>
      <c r="K201" s="420">
        <v>0</v>
      </c>
      <c r="L201" s="316"/>
      <c r="M201" s="373" t="s">
        <v>110</v>
      </c>
    </row>
    <row r="202" spans="2:13" x14ac:dyDescent="0.2">
      <c r="B202" s="313">
        <v>41526</v>
      </c>
      <c r="C202" s="314" t="s">
        <v>692</v>
      </c>
      <c r="D202" s="315" t="s">
        <v>541</v>
      </c>
      <c r="E202" s="421">
        <v>3843.9777512912196</v>
      </c>
      <c r="F202" s="421">
        <f t="shared" ref="F202:F265" si="3">F201</f>
        <v>0</v>
      </c>
      <c r="G202" s="422">
        <v>84429.445754398432</v>
      </c>
      <c r="H202" s="420">
        <v>5</v>
      </c>
      <c r="I202" s="420">
        <v>0.13043919930600642</v>
      </c>
      <c r="J202" s="420">
        <v>5.9387501072445288E-3</v>
      </c>
      <c r="K202" s="420">
        <v>0</v>
      </c>
      <c r="L202" s="316"/>
      <c r="M202" s="373" t="s">
        <v>110</v>
      </c>
    </row>
    <row r="203" spans="2:13" x14ac:dyDescent="0.2">
      <c r="B203" s="313">
        <v>41526</v>
      </c>
      <c r="C203" s="314" t="s">
        <v>597</v>
      </c>
      <c r="D203" s="315" t="s">
        <v>541</v>
      </c>
      <c r="E203" s="421">
        <v>5292.0444974175607</v>
      </c>
      <c r="F203" s="421">
        <f t="shared" si="3"/>
        <v>0</v>
      </c>
      <c r="G203" s="422">
        <v>116234.90372036982</v>
      </c>
      <c r="H203" s="420">
        <v>5</v>
      </c>
      <c r="I203" s="420">
        <v>0.1795770141237239</v>
      </c>
      <c r="J203" s="420">
        <v>8.1759395761394366E-3</v>
      </c>
      <c r="K203" s="420">
        <v>0</v>
      </c>
      <c r="L203" s="316"/>
      <c r="M203" s="373" t="s">
        <v>110</v>
      </c>
    </row>
    <row r="204" spans="2:13" x14ac:dyDescent="0.2">
      <c r="B204" s="313">
        <v>41526</v>
      </c>
      <c r="C204" s="314" t="s">
        <v>960</v>
      </c>
      <c r="D204" s="315" t="s">
        <v>541</v>
      </c>
      <c r="E204" s="421">
        <v>145.42550655542314</v>
      </c>
      <c r="F204" s="421">
        <f t="shared" si="3"/>
        <v>0</v>
      </c>
      <c r="G204" s="422">
        <v>3194.1378726509733</v>
      </c>
      <c r="H204" s="420">
        <v>5</v>
      </c>
      <c r="I204" s="420">
        <v>4.9347805479331647E-3</v>
      </c>
      <c r="J204" s="420">
        <v>2.2467501076508685E-4</v>
      </c>
      <c r="K204" s="420">
        <v>0</v>
      </c>
      <c r="L204" s="316"/>
      <c r="M204" s="373" t="s">
        <v>110</v>
      </c>
    </row>
    <row r="205" spans="2:13" x14ac:dyDescent="0.2">
      <c r="B205" s="313">
        <v>41526</v>
      </c>
      <c r="C205" s="314" t="s">
        <v>959</v>
      </c>
      <c r="D205" s="315" t="s">
        <v>541</v>
      </c>
      <c r="E205" s="421">
        <v>960.22089789431857</v>
      </c>
      <c r="F205" s="421">
        <f t="shared" si="3"/>
        <v>0</v>
      </c>
      <c r="G205" s="422">
        <v>21090.371343532312</v>
      </c>
      <c r="H205" s="420">
        <v>5</v>
      </c>
      <c r="I205" s="420">
        <v>3.258355099379983E-2</v>
      </c>
      <c r="J205" s="420">
        <v>1.483492446966637E-3</v>
      </c>
      <c r="K205" s="420">
        <v>0</v>
      </c>
      <c r="L205" s="316"/>
      <c r="M205" s="373" t="s">
        <v>110</v>
      </c>
    </row>
    <row r="206" spans="2:13" x14ac:dyDescent="0.2">
      <c r="B206" s="313">
        <v>41526</v>
      </c>
      <c r="C206" s="314" t="s">
        <v>961</v>
      </c>
      <c r="D206" s="315" t="s">
        <v>541</v>
      </c>
      <c r="E206" s="421">
        <v>2028.7373857767186</v>
      </c>
      <c r="F206" s="421">
        <f t="shared" si="3"/>
        <v>0</v>
      </c>
      <c r="G206" s="422">
        <v>44559.355996485567</v>
      </c>
      <c r="H206" s="420">
        <v>5</v>
      </c>
      <c r="I206" s="420">
        <v>6.8841938565847763E-2</v>
      </c>
      <c r="J206" s="420">
        <v>3.1342960721625944E-3</v>
      </c>
      <c r="K206" s="420">
        <v>0</v>
      </c>
      <c r="L206" s="316"/>
      <c r="M206" s="373" t="s">
        <v>110</v>
      </c>
    </row>
    <row r="207" spans="2:13" x14ac:dyDescent="0.2">
      <c r="B207" s="313">
        <v>41526</v>
      </c>
      <c r="C207" s="314" t="s">
        <v>1011</v>
      </c>
      <c r="D207" s="315" t="s">
        <v>541</v>
      </c>
      <c r="E207" s="421">
        <v>0.95028058606458943</v>
      </c>
      <c r="F207" s="421">
        <f t="shared" si="3"/>
        <v>0</v>
      </c>
      <c r="G207" s="422">
        <v>18.709293451536126</v>
      </c>
      <c r="H207" s="420">
        <v>5</v>
      </c>
      <c r="I207" s="420">
        <v>2.8904906760830484E-5</v>
      </c>
      <c r="J207" s="420">
        <v>1.4681351707896304E-6</v>
      </c>
      <c r="K207" s="420">
        <v>0</v>
      </c>
      <c r="L207" s="316"/>
      <c r="M207" s="373" t="s">
        <v>110</v>
      </c>
    </row>
    <row r="208" spans="2:13" x14ac:dyDescent="0.2">
      <c r="B208" s="313">
        <v>41526</v>
      </c>
      <c r="C208" s="314" t="s">
        <v>1012</v>
      </c>
      <c r="D208" s="315" t="s">
        <v>541</v>
      </c>
      <c r="E208" s="421">
        <v>0.95028058606458943</v>
      </c>
      <c r="F208" s="421">
        <f t="shared" si="3"/>
        <v>0</v>
      </c>
      <c r="G208" s="422">
        <v>18.709293451536126</v>
      </c>
      <c r="H208" s="420">
        <v>5</v>
      </c>
      <c r="I208" s="420">
        <v>2.8904906760830484E-5</v>
      </c>
      <c r="J208" s="420">
        <v>1.4681351707896304E-6</v>
      </c>
      <c r="K208" s="420">
        <v>0</v>
      </c>
      <c r="L208" s="316"/>
      <c r="M208" s="373" t="s">
        <v>110</v>
      </c>
    </row>
    <row r="209" spans="2:13" x14ac:dyDescent="0.2">
      <c r="B209" s="313">
        <v>41526</v>
      </c>
      <c r="C209" s="314" t="s">
        <v>1008</v>
      </c>
      <c r="D209" s="315" t="s">
        <v>541</v>
      </c>
      <c r="E209" s="421">
        <v>9.5028058606458927</v>
      </c>
      <c r="F209" s="421">
        <f t="shared" si="3"/>
        <v>0</v>
      </c>
      <c r="G209" s="422">
        <v>187.09293451536126</v>
      </c>
      <c r="H209" s="420">
        <v>5</v>
      </c>
      <c r="I209" s="420">
        <v>2.890490676083048E-4</v>
      </c>
      <c r="J209" s="420">
        <v>1.4681351707896301E-5</v>
      </c>
      <c r="K209" s="420">
        <v>0</v>
      </c>
      <c r="L209" s="316"/>
      <c r="M209" s="373" t="s">
        <v>110</v>
      </c>
    </row>
    <row r="210" spans="2:13" x14ac:dyDescent="0.2">
      <c r="B210" s="313">
        <v>41526</v>
      </c>
      <c r="C210" s="314" t="s">
        <v>1014</v>
      </c>
      <c r="D210" s="315" t="s">
        <v>541</v>
      </c>
      <c r="E210" s="421">
        <v>14.254208790968841</v>
      </c>
      <c r="F210" s="421">
        <f t="shared" si="3"/>
        <v>0</v>
      </c>
      <c r="G210" s="422">
        <v>280.63940177304187</v>
      </c>
      <c r="H210" s="420">
        <v>5</v>
      </c>
      <c r="I210" s="420">
        <v>4.3357360141245719E-4</v>
      </c>
      <c r="J210" s="420">
        <v>2.2022027561844453E-5</v>
      </c>
      <c r="K210" s="420">
        <v>0</v>
      </c>
      <c r="L210" s="316"/>
      <c r="M210" s="373" t="s">
        <v>110</v>
      </c>
    </row>
    <row r="211" spans="2:13" x14ac:dyDescent="0.2">
      <c r="B211" s="313">
        <v>41526</v>
      </c>
      <c r="C211" s="314" t="s">
        <v>999</v>
      </c>
      <c r="D211" s="315" t="s">
        <v>541</v>
      </c>
      <c r="E211" s="421">
        <v>15.204489377033431</v>
      </c>
      <c r="F211" s="421">
        <f t="shared" si="3"/>
        <v>0</v>
      </c>
      <c r="G211" s="422">
        <v>299.34869522457802</v>
      </c>
      <c r="H211" s="420">
        <v>5</v>
      </c>
      <c r="I211" s="420">
        <v>4.6247850817328774E-4</v>
      </c>
      <c r="J211" s="420">
        <v>2.3490162732634087E-5</v>
      </c>
      <c r="K211" s="420">
        <v>0</v>
      </c>
      <c r="L211" s="316"/>
      <c r="M211" s="373" t="s">
        <v>110</v>
      </c>
    </row>
    <row r="212" spans="2:13" x14ac:dyDescent="0.2">
      <c r="B212" s="313">
        <v>41526</v>
      </c>
      <c r="C212" s="314" t="s">
        <v>1003</v>
      </c>
      <c r="D212" s="315" t="s">
        <v>541</v>
      </c>
      <c r="E212" s="421">
        <v>32.309539926196038</v>
      </c>
      <c r="F212" s="421">
        <f t="shared" si="3"/>
        <v>0</v>
      </c>
      <c r="G212" s="422">
        <v>636.11597735222836</v>
      </c>
      <c r="H212" s="420">
        <v>5</v>
      </c>
      <c r="I212" s="420">
        <v>9.8276682986823656E-4</v>
      </c>
      <c r="J212" s="420">
        <v>4.991659580684743E-5</v>
      </c>
      <c r="K212" s="420">
        <v>0</v>
      </c>
      <c r="L212" s="316"/>
      <c r="M212" s="373" t="s">
        <v>110</v>
      </c>
    </row>
    <row r="213" spans="2:13" x14ac:dyDescent="0.2">
      <c r="B213" s="313">
        <v>41526</v>
      </c>
      <c r="C213" s="314" t="s">
        <v>1005</v>
      </c>
      <c r="D213" s="315" t="s">
        <v>541</v>
      </c>
      <c r="E213" s="421">
        <v>73.17160512697339</v>
      </c>
      <c r="F213" s="421">
        <f t="shared" si="3"/>
        <v>0</v>
      </c>
      <c r="G213" s="422">
        <v>1440.6155957682818</v>
      </c>
      <c r="H213" s="420">
        <v>5</v>
      </c>
      <c r="I213" s="420">
        <v>2.2256778205839473E-3</v>
      </c>
      <c r="J213" s="420">
        <v>1.1304640815080154E-4</v>
      </c>
      <c r="K213" s="420">
        <v>0</v>
      </c>
      <c r="L213" s="316"/>
      <c r="M213" s="373" t="s">
        <v>110</v>
      </c>
    </row>
    <row r="214" spans="2:13" x14ac:dyDescent="0.2">
      <c r="B214" s="313">
        <v>41526</v>
      </c>
      <c r="C214" s="314" t="s">
        <v>888</v>
      </c>
      <c r="D214" s="315" t="s">
        <v>541</v>
      </c>
      <c r="E214" s="421">
        <v>76.022446885167142</v>
      </c>
      <c r="F214" s="421">
        <f t="shared" si="3"/>
        <v>0</v>
      </c>
      <c r="G214" s="422">
        <v>1496.7434761228901</v>
      </c>
      <c r="H214" s="420">
        <v>5</v>
      </c>
      <c r="I214" s="420">
        <v>2.3123925408664384E-3</v>
      </c>
      <c r="J214" s="420">
        <v>1.174508136631704E-4</v>
      </c>
      <c r="K214" s="420">
        <v>0</v>
      </c>
      <c r="L214" s="316"/>
      <c r="M214" s="373" t="s">
        <v>110</v>
      </c>
    </row>
    <row r="215" spans="2:13" x14ac:dyDescent="0.2">
      <c r="B215" s="313">
        <v>41526</v>
      </c>
      <c r="C215" s="314" t="s">
        <v>1001</v>
      </c>
      <c r="D215" s="315" t="s">
        <v>541</v>
      </c>
      <c r="E215" s="421">
        <v>80.773849815490095</v>
      </c>
      <c r="F215" s="421">
        <f t="shared" si="3"/>
        <v>0</v>
      </c>
      <c r="G215" s="422">
        <v>1590.2899433805708</v>
      </c>
      <c r="H215" s="420">
        <v>5</v>
      </c>
      <c r="I215" s="420">
        <v>2.4569170746705912E-3</v>
      </c>
      <c r="J215" s="420">
        <v>1.2479148951711856E-4</v>
      </c>
      <c r="K215" s="420">
        <v>0</v>
      </c>
      <c r="L215" s="316"/>
      <c r="M215" s="373" t="s">
        <v>110</v>
      </c>
    </row>
    <row r="216" spans="2:13" x14ac:dyDescent="0.2">
      <c r="B216" s="313">
        <v>41526</v>
      </c>
      <c r="C216" s="314" t="s">
        <v>992</v>
      </c>
      <c r="D216" s="315" t="s">
        <v>541</v>
      </c>
      <c r="E216" s="421">
        <v>103.58058388104025</v>
      </c>
      <c r="F216" s="421">
        <f t="shared" si="3"/>
        <v>0</v>
      </c>
      <c r="G216" s="422">
        <v>2039.312986217438</v>
      </c>
      <c r="H216" s="420">
        <v>5</v>
      </c>
      <c r="I216" s="420">
        <v>3.150634836930523E-3</v>
      </c>
      <c r="J216" s="420">
        <v>1.6002673361606971E-4</v>
      </c>
      <c r="K216" s="420">
        <v>0</v>
      </c>
      <c r="L216" s="316"/>
      <c r="M216" s="373" t="s">
        <v>110</v>
      </c>
    </row>
    <row r="217" spans="2:13" x14ac:dyDescent="0.2">
      <c r="B217" s="313">
        <v>41526</v>
      </c>
      <c r="C217" s="314" t="s">
        <v>1004</v>
      </c>
      <c r="D217" s="315" t="s">
        <v>541</v>
      </c>
      <c r="E217" s="421">
        <v>154.89573552852806</v>
      </c>
      <c r="F217" s="421">
        <f t="shared" si="3"/>
        <v>0</v>
      </c>
      <c r="G217" s="422">
        <v>3049.6148326003886</v>
      </c>
      <c r="H217" s="420">
        <v>5</v>
      </c>
      <c r="I217" s="420">
        <v>4.7114998020153682E-3</v>
      </c>
      <c r="J217" s="420">
        <v>2.3930603283870973E-4</v>
      </c>
      <c r="K217" s="420">
        <v>0</v>
      </c>
      <c r="L217" s="316"/>
      <c r="M217" s="373" t="s">
        <v>110</v>
      </c>
    </row>
    <row r="218" spans="2:13" x14ac:dyDescent="0.2">
      <c r="B218" s="313">
        <v>41526</v>
      </c>
      <c r="C218" s="314" t="s">
        <v>989</v>
      </c>
      <c r="D218" s="315" t="s">
        <v>541</v>
      </c>
      <c r="E218" s="421">
        <v>366.80830622093151</v>
      </c>
      <c r="F218" s="421">
        <f t="shared" si="3"/>
        <v>0</v>
      </c>
      <c r="G218" s="422">
        <v>7221.7872722929451</v>
      </c>
      <c r="H218" s="420">
        <v>5</v>
      </c>
      <c r="I218" s="420">
        <v>1.1157294009680567E-2</v>
      </c>
      <c r="J218" s="420">
        <v>5.6670017592479725E-4</v>
      </c>
      <c r="K218" s="420">
        <v>0</v>
      </c>
      <c r="L218" s="316"/>
      <c r="M218" s="373" t="s">
        <v>110</v>
      </c>
    </row>
    <row r="219" spans="2:13" x14ac:dyDescent="0.2">
      <c r="B219" s="313">
        <v>41526</v>
      </c>
      <c r="C219" s="314" t="s">
        <v>890</v>
      </c>
      <c r="D219" s="315" t="s">
        <v>541</v>
      </c>
      <c r="E219" s="421">
        <v>455.18440072493831</v>
      </c>
      <c r="F219" s="421">
        <f t="shared" si="3"/>
        <v>0</v>
      </c>
      <c r="G219" s="422">
        <v>8961.7515632858049</v>
      </c>
      <c r="H219" s="420">
        <v>5</v>
      </c>
      <c r="I219" s="420">
        <v>1.3845450338437801E-2</v>
      </c>
      <c r="J219" s="420">
        <v>7.0323674680823286E-4</v>
      </c>
      <c r="K219" s="420">
        <v>0</v>
      </c>
      <c r="L219" s="316"/>
      <c r="M219" s="373" t="s">
        <v>110</v>
      </c>
    </row>
    <row r="220" spans="2:13" x14ac:dyDescent="0.2">
      <c r="B220" s="313">
        <v>41526</v>
      </c>
      <c r="C220" s="314" t="s">
        <v>1013</v>
      </c>
      <c r="D220" s="315" t="s">
        <v>541</v>
      </c>
      <c r="E220" s="421">
        <v>475.14029303229466</v>
      </c>
      <c r="F220" s="421">
        <f t="shared" si="3"/>
        <v>0</v>
      </c>
      <c r="G220" s="422">
        <v>9354.6467257680633</v>
      </c>
      <c r="H220" s="420">
        <v>5</v>
      </c>
      <c r="I220" s="420">
        <v>1.4452453380415241E-2</v>
      </c>
      <c r="J220" s="420">
        <v>7.3406758539481512E-4</v>
      </c>
      <c r="K220" s="420">
        <v>0</v>
      </c>
      <c r="L220" s="316"/>
      <c r="M220" s="373" t="s">
        <v>110</v>
      </c>
    </row>
    <row r="221" spans="2:13" x14ac:dyDescent="0.2">
      <c r="B221" s="313">
        <v>41526</v>
      </c>
      <c r="C221" s="314" t="s">
        <v>1010</v>
      </c>
      <c r="D221" s="315" t="s">
        <v>541</v>
      </c>
      <c r="E221" s="421">
        <v>552.1130205035264</v>
      </c>
      <c r="F221" s="421">
        <f t="shared" si="3"/>
        <v>0</v>
      </c>
      <c r="G221" s="422">
        <v>10870.099495342489</v>
      </c>
      <c r="H221" s="420">
        <v>5</v>
      </c>
      <c r="I221" s="420">
        <v>1.6793750828042509E-2</v>
      </c>
      <c r="J221" s="420">
        <v>8.5298653422877517E-4</v>
      </c>
      <c r="K221" s="420">
        <v>0</v>
      </c>
      <c r="L221" s="316"/>
      <c r="M221" s="373" t="s">
        <v>110</v>
      </c>
    </row>
    <row r="222" spans="2:13" x14ac:dyDescent="0.2">
      <c r="B222" s="313">
        <v>41526</v>
      </c>
      <c r="C222" s="314" t="s">
        <v>988</v>
      </c>
      <c r="D222" s="315" t="s">
        <v>541</v>
      </c>
      <c r="E222" s="421">
        <v>597.72648863462666</v>
      </c>
      <c r="F222" s="421">
        <f t="shared" si="3"/>
        <v>0</v>
      </c>
      <c r="G222" s="422">
        <v>11768.145581016222</v>
      </c>
      <c r="H222" s="420">
        <v>5</v>
      </c>
      <c r="I222" s="420">
        <v>1.818118635256237E-2</v>
      </c>
      <c r="J222" s="420">
        <v>9.234570224266773E-4</v>
      </c>
      <c r="K222" s="420">
        <v>0</v>
      </c>
      <c r="L222" s="316"/>
      <c r="M222" s="373" t="s">
        <v>110</v>
      </c>
    </row>
    <row r="223" spans="2:13" x14ac:dyDescent="0.2">
      <c r="B223" s="313">
        <v>41526</v>
      </c>
      <c r="C223" s="314" t="s">
        <v>1016</v>
      </c>
      <c r="D223" s="315" t="s">
        <v>541</v>
      </c>
      <c r="E223" s="421">
        <v>600.5773303928205</v>
      </c>
      <c r="F223" s="421">
        <f t="shared" si="3"/>
        <v>0</v>
      </c>
      <c r="G223" s="422">
        <v>11824.273461370831</v>
      </c>
      <c r="H223" s="420">
        <v>5</v>
      </c>
      <c r="I223" s="420">
        <v>1.8267901072844862E-2</v>
      </c>
      <c r="J223" s="420">
        <v>9.2786142793904638E-4</v>
      </c>
      <c r="K223" s="420">
        <v>0</v>
      </c>
      <c r="L223" s="316"/>
      <c r="M223" s="373" t="s">
        <v>110</v>
      </c>
    </row>
    <row r="224" spans="2:13" x14ac:dyDescent="0.2">
      <c r="B224" s="313">
        <v>41526</v>
      </c>
      <c r="C224" s="314" t="s">
        <v>1017</v>
      </c>
      <c r="D224" s="315" t="s">
        <v>541</v>
      </c>
      <c r="E224" s="421">
        <v>787.78260584754457</v>
      </c>
      <c r="F224" s="421">
        <f t="shared" si="3"/>
        <v>0</v>
      </c>
      <c r="G224" s="422">
        <v>15510.004271323449</v>
      </c>
      <c r="H224" s="420">
        <v>5</v>
      </c>
      <c r="I224" s="420">
        <v>2.396216770472847E-2</v>
      </c>
      <c r="J224" s="420">
        <v>1.2170840565846035E-3</v>
      </c>
      <c r="K224" s="420">
        <v>0</v>
      </c>
      <c r="L224" s="316"/>
      <c r="M224" s="373" t="s">
        <v>110</v>
      </c>
    </row>
    <row r="225" spans="2:13" x14ac:dyDescent="0.2">
      <c r="B225" s="313">
        <v>41526</v>
      </c>
      <c r="C225" s="314" t="s">
        <v>895</v>
      </c>
      <c r="D225" s="315" t="s">
        <v>541</v>
      </c>
      <c r="E225" s="421">
        <v>921.77216848265175</v>
      </c>
      <c r="F225" s="421">
        <f t="shared" si="3"/>
        <v>0</v>
      </c>
      <c r="G225" s="422">
        <v>18148.014647990043</v>
      </c>
      <c r="H225" s="420">
        <v>5</v>
      </c>
      <c r="I225" s="420">
        <v>2.8037759558005568E-2</v>
      </c>
      <c r="J225" s="420">
        <v>1.4240911156659414E-3</v>
      </c>
      <c r="K225" s="420">
        <v>0</v>
      </c>
      <c r="L225" s="316"/>
      <c r="M225" s="373" t="s">
        <v>110</v>
      </c>
    </row>
    <row r="226" spans="2:13" x14ac:dyDescent="0.2">
      <c r="B226" s="313">
        <v>41526</v>
      </c>
      <c r="C226" s="314" t="s">
        <v>1009</v>
      </c>
      <c r="D226" s="315" t="s">
        <v>541</v>
      </c>
      <c r="E226" s="421">
        <v>946.47946372033107</v>
      </c>
      <c r="F226" s="421">
        <f t="shared" si="3"/>
        <v>0</v>
      </c>
      <c r="G226" s="422">
        <v>18634.456277729983</v>
      </c>
      <c r="H226" s="420">
        <v>5</v>
      </c>
      <c r="I226" s="420">
        <v>2.8789287133787162E-2</v>
      </c>
      <c r="J226" s="420">
        <v>1.4622626301064718E-3</v>
      </c>
      <c r="K226" s="420">
        <v>0</v>
      </c>
      <c r="L226" s="316"/>
      <c r="M226" s="373" t="s">
        <v>110</v>
      </c>
    </row>
    <row r="227" spans="2:13" x14ac:dyDescent="0.2">
      <c r="B227" s="313">
        <v>41526</v>
      </c>
      <c r="C227" s="314" t="s">
        <v>1002</v>
      </c>
      <c r="D227" s="315" t="s">
        <v>541</v>
      </c>
      <c r="E227" s="421">
        <v>993.99349302356052</v>
      </c>
      <c r="F227" s="421">
        <f t="shared" si="3"/>
        <v>0</v>
      </c>
      <c r="G227" s="422">
        <v>19569.92095030679</v>
      </c>
      <c r="H227" s="420">
        <v>5</v>
      </c>
      <c r="I227" s="420">
        <v>3.0234532471828689E-2</v>
      </c>
      <c r="J227" s="420">
        <v>1.5356693886459532E-3</v>
      </c>
      <c r="K227" s="420">
        <v>0</v>
      </c>
      <c r="L227" s="316"/>
      <c r="M227" s="373" t="s">
        <v>110</v>
      </c>
    </row>
    <row r="228" spans="2:13" x14ac:dyDescent="0.2">
      <c r="B228" s="313">
        <v>41526</v>
      </c>
      <c r="C228" s="314" t="s">
        <v>1000</v>
      </c>
      <c r="D228" s="315" t="s">
        <v>541</v>
      </c>
      <c r="E228" s="421">
        <v>1021.5516300194336</v>
      </c>
      <c r="F228" s="421">
        <f t="shared" si="3"/>
        <v>0</v>
      </c>
      <c r="G228" s="422">
        <v>20112.490460401335</v>
      </c>
      <c r="H228" s="420">
        <v>5</v>
      </c>
      <c r="I228" s="420">
        <v>3.1072774767892768E-2</v>
      </c>
      <c r="J228" s="420">
        <v>1.5782453085988525E-3</v>
      </c>
      <c r="K228" s="420">
        <v>0</v>
      </c>
      <c r="L228" s="316"/>
      <c r="M228" s="373" t="s">
        <v>110</v>
      </c>
    </row>
    <row r="229" spans="2:13" x14ac:dyDescent="0.2">
      <c r="B229" s="313">
        <v>41526</v>
      </c>
      <c r="C229" s="314" t="s">
        <v>986</v>
      </c>
      <c r="D229" s="315" t="s">
        <v>541</v>
      </c>
      <c r="E229" s="421">
        <v>1036.7561193964671</v>
      </c>
      <c r="F229" s="421">
        <f t="shared" si="3"/>
        <v>0</v>
      </c>
      <c r="G229" s="422">
        <v>20411.839155625916</v>
      </c>
      <c r="H229" s="420">
        <v>5</v>
      </c>
      <c r="I229" s="420">
        <v>3.1535253276066058E-2</v>
      </c>
      <c r="J229" s="420">
        <v>1.6017354713314866E-3</v>
      </c>
      <c r="K229" s="420">
        <v>0</v>
      </c>
      <c r="L229" s="316"/>
      <c r="M229" s="373" t="s">
        <v>110</v>
      </c>
    </row>
    <row r="230" spans="2:13" x14ac:dyDescent="0.2">
      <c r="B230" s="313">
        <v>41526</v>
      </c>
      <c r="C230" s="314" t="s">
        <v>990</v>
      </c>
      <c r="D230" s="315" t="s">
        <v>541</v>
      </c>
      <c r="E230" s="421">
        <v>1172.6462432037033</v>
      </c>
      <c r="F230" s="421">
        <f t="shared" si="3"/>
        <v>0</v>
      </c>
      <c r="G230" s="422">
        <v>23087.268119195582</v>
      </c>
      <c r="H230" s="420">
        <v>5</v>
      </c>
      <c r="I230" s="420">
        <v>3.5668654942864815E-2</v>
      </c>
      <c r="J230" s="420">
        <v>1.8116788007544037E-3</v>
      </c>
      <c r="K230" s="420">
        <v>0</v>
      </c>
      <c r="L230" s="316"/>
      <c r="M230" s="373" t="s">
        <v>110</v>
      </c>
    </row>
    <row r="231" spans="2:13" x14ac:dyDescent="0.2">
      <c r="B231" s="313">
        <v>41526</v>
      </c>
      <c r="C231" s="314" t="s">
        <v>1007</v>
      </c>
      <c r="D231" s="315" t="s">
        <v>541</v>
      </c>
      <c r="E231" s="421">
        <v>1411.1666703059154</v>
      </c>
      <c r="F231" s="421">
        <f t="shared" si="3"/>
        <v>0</v>
      </c>
      <c r="G231" s="422">
        <v>27783.300775531148</v>
      </c>
      <c r="H231" s="420">
        <v>5</v>
      </c>
      <c r="I231" s="420">
        <v>4.2923786539833267E-2</v>
      </c>
      <c r="J231" s="420">
        <v>2.1801807286226014E-3</v>
      </c>
      <c r="K231" s="420">
        <v>0</v>
      </c>
      <c r="L231" s="316"/>
      <c r="M231" s="373" t="s">
        <v>110</v>
      </c>
    </row>
    <row r="232" spans="2:13" x14ac:dyDescent="0.2">
      <c r="B232" s="313">
        <v>41526</v>
      </c>
      <c r="C232" s="314" t="s">
        <v>987</v>
      </c>
      <c r="D232" s="315" t="s">
        <v>541</v>
      </c>
      <c r="E232" s="421">
        <v>1828.33984758827</v>
      </c>
      <c r="F232" s="421">
        <f t="shared" si="3"/>
        <v>0</v>
      </c>
      <c r="G232" s="422">
        <v>35996.680600755513</v>
      </c>
      <c r="H232" s="420">
        <v>5</v>
      </c>
      <c r="I232" s="420">
        <v>5.5613040607837859E-2</v>
      </c>
      <c r="J232" s="420">
        <v>2.8246920685992489E-3</v>
      </c>
      <c r="K232" s="420">
        <v>0</v>
      </c>
      <c r="L232" s="316"/>
      <c r="M232" s="373" t="s">
        <v>110</v>
      </c>
    </row>
    <row r="233" spans="2:13" x14ac:dyDescent="0.2">
      <c r="B233" s="313">
        <v>41526</v>
      </c>
      <c r="C233" s="314" t="s">
        <v>1015</v>
      </c>
      <c r="D233" s="315" t="s">
        <v>541</v>
      </c>
      <c r="E233" s="421">
        <v>1870.1521933751121</v>
      </c>
      <c r="F233" s="421">
        <f t="shared" si="3"/>
        <v>0</v>
      </c>
      <c r="G233" s="422">
        <v>36819.8895126231</v>
      </c>
      <c r="H233" s="420">
        <v>5</v>
      </c>
      <c r="I233" s="420">
        <v>5.6884856505314392E-2</v>
      </c>
      <c r="J233" s="420">
        <v>2.8892900161139926E-3</v>
      </c>
      <c r="K233" s="420">
        <v>0</v>
      </c>
      <c r="L233" s="316"/>
      <c r="M233" s="373" t="s">
        <v>110</v>
      </c>
    </row>
    <row r="234" spans="2:13" x14ac:dyDescent="0.2">
      <c r="B234" s="313">
        <v>41526</v>
      </c>
      <c r="C234" s="314" t="s">
        <v>1006</v>
      </c>
      <c r="D234" s="315" t="s">
        <v>541</v>
      </c>
      <c r="E234" s="421">
        <v>1954.7271655348604</v>
      </c>
      <c r="F234" s="421">
        <f t="shared" si="3"/>
        <v>0</v>
      </c>
      <c r="G234" s="422">
        <v>38485.016629809812</v>
      </c>
      <c r="H234" s="420">
        <v>5</v>
      </c>
      <c r="I234" s="420">
        <v>5.9457393207028301E-2</v>
      </c>
      <c r="J234" s="420">
        <v>3.0199540463142697E-3</v>
      </c>
      <c r="K234" s="420">
        <v>0</v>
      </c>
      <c r="L234" s="316"/>
      <c r="M234" s="373" t="s">
        <v>110</v>
      </c>
    </row>
    <row r="235" spans="2:13" x14ac:dyDescent="0.2">
      <c r="B235" s="313">
        <v>41526</v>
      </c>
      <c r="C235" s="314" t="s">
        <v>985</v>
      </c>
      <c r="D235" s="315" t="s">
        <v>541</v>
      </c>
      <c r="E235" s="421">
        <v>1987.986986047121</v>
      </c>
      <c r="F235" s="421">
        <f t="shared" si="3"/>
        <v>0</v>
      </c>
      <c r="G235" s="422">
        <v>39139.841900613581</v>
      </c>
      <c r="H235" s="420">
        <v>5</v>
      </c>
      <c r="I235" s="420">
        <v>6.0469064943657377E-2</v>
      </c>
      <c r="J235" s="420">
        <v>3.0713387772919065E-3</v>
      </c>
      <c r="K235" s="420">
        <v>0</v>
      </c>
      <c r="L235" s="316"/>
      <c r="M235" s="373" t="s">
        <v>110</v>
      </c>
    </row>
    <row r="236" spans="2:13" x14ac:dyDescent="0.2">
      <c r="B236" s="313">
        <v>41526</v>
      </c>
      <c r="C236" s="314" t="s">
        <v>893</v>
      </c>
      <c r="D236" s="315" t="s">
        <v>541</v>
      </c>
      <c r="E236" s="421">
        <v>2245.513024870625</v>
      </c>
      <c r="F236" s="421">
        <f t="shared" si="3"/>
        <v>0</v>
      </c>
      <c r="G236" s="422">
        <v>44210.060425979871</v>
      </c>
      <c r="H236" s="420">
        <v>5</v>
      </c>
      <c r="I236" s="420">
        <v>6.8302294675842437E-2</v>
      </c>
      <c r="J236" s="420">
        <v>3.4692034085758968E-3</v>
      </c>
      <c r="K236" s="420">
        <v>0</v>
      </c>
      <c r="L236" s="316"/>
      <c r="M236" s="373" t="s">
        <v>110</v>
      </c>
    </row>
    <row r="237" spans="2:13" x14ac:dyDescent="0.2">
      <c r="B237" s="313">
        <v>41526</v>
      </c>
      <c r="C237" s="314" t="s">
        <v>897</v>
      </c>
      <c r="D237" s="315" t="s">
        <v>541</v>
      </c>
      <c r="E237" s="421">
        <v>2764.3662248618903</v>
      </c>
      <c r="F237" s="421">
        <f t="shared" si="3"/>
        <v>0</v>
      </c>
      <c r="G237" s="422">
        <v>54425.334650518591</v>
      </c>
      <c r="H237" s="420">
        <v>5</v>
      </c>
      <c r="I237" s="420">
        <v>8.4084373767255874E-2</v>
      </c>
      <c r="J237" s="420">
        <v>4.2708052118270341E-3</v>
      </c>
      <c r="K237" s="420">
        <v>0</v>
      </c>
      <c r="L237" s="316"/>
      <c r="M237" s="373" t="s">
        <v>110</v>
      </c>
    </row>
    <row r="238" spans="2:13" x14ac:dyDescent="0.2">
      <c r="B238" s="313">
        <v>41526</v>
      </c>
      <c r="C238" s="314" t="s">
        <v>896</v>
      </c>
      <c r="D238" s="315" t="s">
        <v>541</v>
      </c>
      <c r="E238" s="421">
        <v>3152.0807039762431</v>
      </c>
      <c r="F238" s="421">
        <f t="shared" si="3"/>
        <v>0</v>
      </c>
      <c r="G238" s="422">
        <v>62058.726378745341</v>
      </c>
      <c r="H238" s="420">
        <v>5</v>
      </c>
      <c r="I238" s="420">
        <v>9.5877575725674721E-2</v>
      </c>
      <c r="J238" s="420">
        <v>4.8698043615092038E-3</v>
      </c>
      <c r="K238" s="420">
        <v>0</v>
      </c>
      <c r="L238" s="316"/>
      <c r="M238" s="373" t="s">
        <v>110</v>
      </c>
    </row>
    <row r="239" spans="2:13" x14ac:dyDescent="0.2">
      <c r="B239" s="313">
        <v>41526</v>
      </c>
      <c r="C239" s="314" t="s">
        <v>991</v>
      </c>
      <c r="D239" s="315" t="s">
        <v>541</v>
      </c>
      <c r="E239" s="421">
        <v>3353.5401882219362</v>
      </c>
      <c r="F239" s="421">
        <f t="shared" si="3"/>
        <v>0</v>
      </c>
      <c r="G239" s="422">
        <v>66025.096590471003</v>
      </c>
      <c r="H239" s="420">
        <v>5</v>
      </c>
      <c r="I239" s="420">
        <v>0.10200541595897079</v>
      </c>
      <c r="J239" s="420">
        <v>5.181049017716606E-3</v>
      </c>
      <c r="K239" s="420">
        <v>0</v>
      </c>
      <c r="L239" s="316"/>
      <c r="M239" s="373" t="s">
        <v>110</v>
      </c>
    </row>
    <row r="240" spans="2:13" x14ac:dyDescent="0.2">
      <c r="B240" s="313">
        <v>41526</v>
      </c>
      <c r="C240" s="314" t="s">
        <v>892</v>
      </c>
      <c r="D240" s="315" t="s">
        <v>541</v>
      </c>
      <c r="E240" s="421">
        <v>3785.9178548813243</v>
      </c>
      <c r="F240" s="421">
        <f t="shared" si="3"/>
        <v>0</v>
      </c>
      <c r="G240" s="422">
        <v>74537.825110919934</v>
      </c>
      <c r="H240" s="420">
        <v>5</v>
      </c>
      <c r="I240" s="420">
        <v>0.11515714853514865</v>
      </c>
      <c r="J240" s="420">
        <v>5.849050520425887E-3</v>
      </c>
      <c r="K240" s="420">
        <v>0</v>
      </c>
      <c r="L240" s="316"/>
      <c r="M240" s="373" t="s">
        <v>110</v>
      </c>
    </row>
    <row r="241" spans="2:13" x14ac:dyDescent="0.2">
      <c r="B241" s="313">
        <v>41526</v>
      </c>
      <c r="C241" s="314" t="s">
        <v>898</v>
      </c>
      <c r="D241" s="315" t="s">
        <v>541</v>
      </c>
      <c r="E241" s="421">
        <v>4254.4061838111666</v>
      </c>
      <c r="F241" s="421">
        <f t="shared" si="3"/>
        <v>0</v>
      </c>
      <c r="G241" s="422">
        <v>83761.506782527242</v>
      </c>
      <c r="H241" s="420">
        <v>5</v>
      </c>
      <c r="I241" s="420">
        <v>0.12940726756823806</v>
      </c>
      <c r="J241" s="420">
        <v>6.5728411596251745E-3</v>
      </c>
      <c r="K241" s="420">
        <v>0</v>
      </c>
      <c r="L241" s="316"/>
      <c r="M241" s="373" t="s">
        <v>110</v>
      </c>
    </row>
    <row r="242" spans="2:13" x14ac:dyDescent="0.2">
      <c r="B242" s="313">
        <v>41526</v>
      </c>
      <c r="C242" s="314" t="s">
        <v>894</v>
      </c>
      <c r="D242" s="315" t="s">
        <v>541</v>
      </c>
      <c r="E242" s="421">
        <v>4421.6555669585341</v>
      </c>
      <c r="F242" s="421">
        <f t="shared" si="3"/>
        <v>0</v>
      </c>
      <c r="G242" s="422">
        <v>87054.342429997603</v>
      </c>
      <c r="H242" s="420">
        <v>5</v>
      </c>
      <c r="I242" s="420">
        <v>0.13449453115814425</v>
      </c>
      <c r="J242" s="420">
        <v>6.8312329496841495E-3</v>
      </c>
      <c r="K242" s="420">
        <v>0</v>
      </c>
      <c r="L242" s="316"/>
      <c r="M242" s="373" t="s">
        <v>110</v>
      </c>
    </row>
    <row r="243" spans="2:13" x14ac:dyDescent="0.2">
      <c r="B243" s="313">
        <v>41526</v>
      </c>
      <c r="C243" s="314" t="s">
        <v>617</v>
      </c>
      <c r="D243" s="315" t="s">
        <v>541</v>
      </c>
      <c r="E243" s="421">
        <v>8.9428221234870531</v>
      </c>
      <c r="F243" s="421">
        <f t="shared" si="3"/>
        <v>0</v>
      </c>
      <c r="G243" s="422">
        <v>239.86191118124711</v>
      </c>
      <c r="H243" s="420">
        <v>5</v>
      </c>
      <c r="I243" s="420">
        <v>3.705744525376131E-4</v>
      </c>
      <c r="J243" s="420">
        <v>1.3816205316767956E-5</v>
      </c>
      <c r="K243" s="420">
        <v>0</v>
      </c>
      <c r="L243" s="316"/>
      <c r="M243" s="373" t="s">
        <v>110</v>
      </c>
    </row>
    <row r="244" spans="2:13" x14ac:dyDescent="0.2">
      <c r="B244" s="313">
        <v>41526</v>
      </c>
      <c r="C244" s="314" t="s">
        <v>614</v>
      </c>
      <c r="D244" s="315" t="s">
        <v>541</v>
      </c>
      <c r="E244" s="421">
        <v>47.695051325264288</v>
      </c>
      <c r="F244" s="421">
        <f t="shared" si="3"/>
        <v>0</v>
      </c>
      <c r="G244" s="422">
        <v>1279.2635262999847</v>
      </c>
      <c r="H244" s="420">
        <v>5</v>
      </c>
      <c r="I244" s="420">
        <v>1.9763970802006035E-3</v>
      </c>
      <c r="J244" s="420">
        <v>7.3686428356095764E-5</v>
      </c>
      <c r="K244" s="420">
        <v>0</v>
      </c>
      <c r="L244" s="316"/>
      <c r="M244" s="373" t="s">
        <v>110</v>
      </c>
    </row>
    <row r="245" spans="2:13" x14ac:dyDescent="0.2">
      <c r="B245" s="313">
        <v>41526</v>
      </c>
      <c r="C245" s="314" t="s">
        <v>619</v>
      </c>
      <c r="D245" s="315" t="s">
        <v>541</v>
      </c>
      <c r="E245" s="421">
        <v>59.618814156580356</v>
      </c>
      <c r="F245" s="421">
        <f t="shared" si="3"/>
        <v>0</v>
      </c>
      <c r="G245" s="422">
        <v>1599.0794078749807</v>
      </c>
      <c r="H245" s="420">
        <v>5</v>
      </c>
      <c r="I245" s="420">
        <v>2.4704963502507542E-3</v>
      </c>
      <c r="J245" s="420">
        <v>9.2108035445119706E-5</v>
      </c>
      <c r="K245" s="420">
        <v>0</v>
      </c>
      <c r="L245" s="316"/>
      <c r="M245" s="373" t="s">
        <v>110</v>
      </c>
    </row>
    <row r="246" spans="2:13" x14ac:dyDescent="0.2">
      <c r="B246" s="313">
        <v>41526</v>
      </c>
      <c r="C246" s="314" t="s">
        <v>618</v>
      </c>
      <c r="D246" s="315" t="s">
        <v>541</v>
      </c>
      <c r="E246" s="421">
        <v>69.555283182677087</v>
      </c>
      <c r="F246" s="421">
        <f t="shared" si="3"/>
        <v>0</v>
      </c>
      <c r="G246" s="422">
        <v>1865.5926425208108</v>
      </c>
      <c r="H246" s="420">
        <v>5</v>
      </c>
      <c r="I246" s="420">
        <v>2.8822457419592131E-3</v>
      </c>
      <c r="J246" s="420">
        <v>1.0745937468597301E-4</v>
      </c>
      <c r="K246" s="420">
        <v>0</v>
      </c>
      <c r="L246" s="316"/>
      <c r="M246" s="373" t="s">
        <v>110</v>
      </c>
    </row>
    <row r="247" spans="2:13" x14ac:dyDescent="0.2">
      <c r="B247" s="313">
        <v>41526</v>
      </c>
      <c r="C247" s="314" t="s">
        <v>621</v>
      </c>
      <c r="D247" s="315" t="s">
        <v>541</v>
      </c>
      <c r="E247" s="421">
        <v>94.396455747918907</v>
      </c>
      <c r="F247" s="421">
        <f t="shared" si="3"/>
        <v>0</v>
      </c>
      <c r="G247" s="422">
        <v>2531.8757291353863</v>
      </c>
      <c r="H247" s="420">
        <v>5</v>
      </c>
      <c r="I247" s="420">
        <v>3.9116192212303611E-3</v>
      </c>
      <c r="J247" s="420">
        <v>1.4583772278810623E-4</v>
      </c>
      <c r="K247" s="420">
        <v>0</v>
      </c>
      <c r="L247" s="316"/>
      <c r="M247" s="373" t="s">
        <v>110</v>
      </c>
    </row>
    <row r="248" spans="2:13" x14ac:dyDescent="0.2">
      <c r="B248" s="313">
        <v>41526</v>
      </c>
      <c r="C248" s="314" t="s">
        <v>766</v>
      </c>
      <c r="D248" s="315" t="s">
        <v>541</v>
      </c>
      <c r="E248" s="421">
        <v>156.0025637097186</v>
      </c>
      <c r="F248" s="421">
        <f t="shared" si="3"/>
        <v>0</v>
      </c>
      <c r="G248" s="422">
        <v>4184.2577839395335</v>
      </c>
      <c r="H248" s="420">
        <v>5</v>
      </c>
      <c r="I248" s="420">
        <v>6.4644654498228074E-3</v>
      </c>
      <c r="J248" s="420">
        <v>2.4101602608139658E-4</v>
      </c>
      <c r="K248" s="420">
        <v>0</v>
      </c>
      <c r="L248" s="316"/>
      <c r="M248" s="373" t="s">
        <v>110</v>
      </c>
    </row>
    <row r="249" spans="2:13" x14ac:dyDescent="0.2">
      <c r="B249" s="313">
        <v>41526</v>
      </c>
      <c r="C249" s="314" t="s">
        <v>615</v>
      </c>
      <c r="D249" s="315" t="s">
        <v>541</v>
      </c>
      <c r="E249" s="421">
        <v>179.85008937235074</v>
      </c>
      <c r="F249" s="421">
        <f t="shared" si="3"/>
        <v>0</v>
      </c>
      <c r="G249" s="422">
        <v>4823.889547089525</v>
      </c>
      <c r="H249" s="420">
        <v>5</v>
      </c>
      <c r="I249" s="420">
        <v>7.4526639899231079E-3</v>
      </c>
      <c r="J249" s="420">
        <v>2.7785924025944443E-4</v>
      </c>
      <c r="K249" s="420">
        <v>0</v>
      </c>
      <c r="L249" s="316"/>
      <c r="M249" s="373" t="s">
        <v>110</v>
      </c>
    </row>
    <row r="250" spans="2:13" x14ac:dyDescent="0.2">
      <c r="B250" s="313">
        <v>41526</v>
      </c>
      <c r="C250" s="314" t="s">
        <v>976</v>
      </c>
      <c r="D250" s="315" t="s">
        <v>541</v>
      </c>
      <c r="E250" s="421">
        <v>271.26560441244067</v>
      </c>
      <c r="F250" s="421">
        <f t="shared" si="3"/>
        <v>0</v>
      </c>
      <c r="G250" s="422">
        <v>7275.8113058311628</v>
      </c>
      <c r="H250" s="420">
        <v>5</v>
      </c>
      <c r="I250" s="420">
        <v>1.1240758393640932E-2</v>
      </c>
      <c r="J250" s="420">
        <v>4.1909156127529476E-4</v>
      </c>
      <c r="K250" s="420">
        <v>0</v>
      </c>
      <c r="L250" s="316"/>
      <c r="M250" s="373" t="s">
        <v>110</v>
      </c>
    </row>
    <row r="251" spans="2:13" x14ac:dyDescent="0.2">
      <c r="B251" s="313">
        <v>41526</v>
      </c>
      <c r="C251" s="314" t="s">
        <v>769</v>
      </c>
      <c r="D251" s="315" t="s">
        <v>541</v>
      </c>
      <c r="E251" s="421">
        <v>277.22748582809868</v>
      </c>
      <c r="F251" s="421">
        <f t="shared" si="3"/>
        <v>0</v>
      </c>
      <c r="G251" s="422">
        <v>7435.7192466186607</v>
      </c>
      <c r="H251" s="420">
        <v>5</v>
      </c>
      <c r="I251" s="420">
        <v>1.1487808028666007E-2</v>
      </c>
      <c r="J251" s="420">
        <v>4.2830236481980667E-4</v>
      </c>
      <c r="K251" s="420">
        <v>0</v>
      </c>
      <c r="L251" s="316"/>
      <c r="M251" s="373" t="s">
        <v>110</v>
      </c>
    </row>
    <row r="252" spans="2:13" x14ac:dyDescent="0.2">
      <c r="B252" s="313">
        <v>41526</v>
      </c>
      <c r="C252" s="314" t="s">
        <v>816</v>
      </c>
      <c r="D252" s="315" t="s">
        <v>541</v>
      </c>
      <c r="E252" s="421">
        <v>287.16395485419537</v>
      </c>
      <c r="F252" s="421">
        <f t="shared" si="3"/>
        <v>0</v>
      </c>
      <c r="G252" s="422">
        <v>7702.2324812644902</v>
      </c>
      <c r="H252" s="420">
        <v>5</v>
      </c>
      <c r="I252" s="420">
        <v>1.1899557420374464E-2</v>
      </c>
      <c r="J252" s="420">
        <v>4.4365370406065989E-4</v>
      </c>
      <c r="K252" s="420">
        <v>0</v>
      </c>
      <c r="L252" s="316"/>
      <c r="M252" s="373" t="s">
        <v>110</v>
      </c>
    </row>
    <row r="253" spans="2:13" x14ac:dyDescent="0.2">
      <c r="B253" s="313">
        <v>41526</v>
      </c>
      <c r="C253" s="314" t="s">
        <v>762</v>
      </c>
      <c r="D253" s="315" t="s">
        <v>541</v>
      </c>
      <c r="E253" s="421">
        <v>295.11313007507277</v>
      </c>
      <c r="F253" s="421">
        <f t="shared" si="3"/>
        <v>0</v>
      </c>
      <c r="G253" s="422">
        <v>7915.4430689811552</v>
      </c>
      <c r="H253" s="420">
        <v>5</v>
      </c>
      <c r="I253" s="420">
        <v>1.2228956933741235E-2</v>
      </c>
      <c r="J253" s="420">
        <v>4.5593477545334256E-4</v>
      </c>
      <c r="K253" s="420">
        <v>0</v>
      </c>
      <c r="L253" s="316"/>
      <c r="M253" s="373" t="s">
        <v>110</v>
      </c>
    </row>
    <row r="254" spans="2:13" x14ac:dyDescent="0.2">
      <c r="B254" s="313">
        <v>41526</v>
      </c>
      <c r="C254" s="314" t="s">
        <v>622</v>
      </c>
      <c r="D254" s="315" t="s">
        <v>541</v>
      </c>
      <c r="E254" s="421">
        <v>307.03689290638886</v>
      </c>
      <c r="F254" s="421">
        <f t="shared" si="3"/>
        <v>0</v>
      </c>
      <c r="G254" s="422">
        <v>8235.2589505561518</v>
      </c>
      <c r="H254" s="420">
        <v>5</v>
      </c>
      <c r="I254" s="420">
        <v>1.2723056203791385E-2</v>
      </c>
      <c r="J254" s="420">
        <v>4.7435638254236654E-4</v>
      </c>
      <c r="K254" s="420">
        <v>0</v>
      </c>
      <c r="L254" s="316"/>
      <c r="M254" s="373" t="s">
        <v>110</v>
      </c>
    </row>
    <row r="255" spans="2:13" x14ac:dyDescent="0.2">
      <c r="B255" s="313">
        <v>41526</v>
      </c>
      <c r="C255" s="314" t="s">
        <v>819</v>
      </c>
      <c r="D255" s="315" t="s">
        <v>541</v>
      </c>
      <c r="E255" s="421">
        <v>325.91618405597262</v>
      </c>
      <c r="F255" s="421">
        <f t="shared" si="3"/>
        <v>0</v>
      </c>
      <c r="G255" s="422">
        <v>8741.6340963832281</v>
      </c>
      <c r="H255" s="420">
        <v>5</v>
      </c>
      <c r="I255" s="420">
        <v>1.3505380048037455E-2</v>
      </c>
      <c r="J255" s="420">
        <v>5.0352392709998779E-4</v>
      </c>
      <c r="K255" s="420">
        <v>0</v>
      </c>
      <c r="L255" s="316"/>
      <c r="M255" s="373" t="s">
        <v>110</v>
      </c>
    </row>
    <row r="256" spans="2:13" x14ac:dyDescent="0.2">
      <c r="B256" s="313">
        <v>41526</v>
      </c>
      <c r="C256" s="314" t="s">
        <v>765</v>
      </c>
      <c r="D256" s="315" t="s">
        <v>541</v>
      </c>
      <c r="E256" s="421">
        <v>331.87806547163063</v>
      </c>
      <c r="F256" s="421">
        <f t="shared" si="3"/>
        <v>0</v>
      </c>
      <c r="G256" s="422">
        <v>8901.542037170726</v>
      </c>
      <c r="H256" s="420">
        <v>5</v>
      </c>
      <c r="I256" s="420">
        <v>1.375242968306253E-2</v>
      </c>
      <c r="J256" s="420">
        <v>5.127347306444997E-4</v>
      </c>
      <c r="K256" s="420">
        <v>0</v>
      </c>
      <c r="L256" s="316"/>
      <c r="M256" s="373" t="s">
        <v>110</v>
      </c>
    </row>
    <row r="257" spans="2:13" x14ac:dyDescent="0.2">
      <c r="B257" s="313">
        <v>41526</v>
      </c>
      <c r="C257" s="314" t="s">
        <v>820</v>
      </c>
      <c r="D257" s="315" t="s">
        <v>541</v>
      </c>
      <c r="E257" s="421">
        <v>335.85265308206937</v>
      </c>
      <c r="F257" s="421">
        <f t="shared" si="3"/>
        <v>0</v>
      </c>
      <c r="G257" s="422">
        <v>9008.1473310290585</v>
      </c>
      <c r="H257" s="420">
        <v>5</v>
      </c>
      <c r="I257" s="420">
        <v>1.3917129439745915E-2</v>
      </c>
      <c r="J257" s="420">
        <v>5.1887526634084111E-4</v>
      </c>
      <c r="K257" s="420">
        <v>0</v>
      </c>
      <c r="L257" s="316"/>
      <c r="M257" s="373" t="s">
        <v>110</v>
      </c>
    </row>
    <row r="258" spans="2:13" x14ac:dyDescent="0.2">
      <c r="B258" s="313">
        <v>41526</v>
      </c>
      <c r="C258" s="314" t="s">
        <v>767</v>
      </c>
      <c r="D258" s="315" t="s">
        <v>541</v>
      </c>
      <c r="E258" s="421">
        <v>346.78276901077578</v>
      </c>
      <c r="F258" s="421">
        <f t="shared" si="3"/>
        <v>0</v>
      </c>
      <c r="G258" s="422">
        <v>9301.3118891394715</v>
      </c>
      <c r="H258" s="420">
        <v>5</v>
      </c>
      <c r="I258" s="420">
        <v>1.4370053770625221E-2</v>
      </c>
      <c r="J258" s="420">
        <v>5.3576173950577969E-4</v>
      </c>
      <c r="K258" s="420">
        <v>0</v>
      </c>
      <c r="L258" s="316"/>
      <c r="M258" s="373" t="s">
        <v>110</v>
      </c>
    </row>
    <row r="259" spans="2:13" x14ac:dyDescent="0.2">
      <c r="B259" s="313">
        <v>41526</v>
      </c>
      <c r="C259" s="314" t="s">
        <v>823</v>
      </c>
      <c r="D259" s="315" t="s">
        <v>541</v>
      </c>
      <c r="E259" s="421">
        <v>348.77006281599512</v>
      </c>
      <c r="F259" s="421">
        <f t="shared" si="3"/>
        <v>0</v>
      </c>
      <c r="G259" s="422">
        <v>9354.6145360686387</v>
      </c>
      <c r="H259" s="420">
        <v>5</v>
      </c>
      <c r="I259" s="420">
        <v>1.4452403648966914E-2</v>
      </c>
      <c r="J259" s="420">
        <v>5.388320073539504E-4</v>
      </c>
      <c r="K259" s="420">
        <v>0</v>
      </c>
      <c r="L259" s="316"/>
      <c r="M259" s="373" t="s">
        <v>110</v>
      </c>
    </row>
    <row r="260" spans="2:13" x14ac:dyDescent="0.2">
      <c r="B260" s="313">
        <v>41526</v>
      </c>
      <c r="C260" s="314" t="s">
        <v>768</v>
      </c>
      <c r="D260" s="315" t="s">
        <v>541</v>
      </c>
      <c r="E260" s="421">
        <v>364.66841325774988</v>
      </c>
      <c r="F260" s="421">
        <f t="shared" si="3"/>
        <v>0</v>
      </c>
      <c r="G260" s="422">
        <v>9781.0357115019669</v>
      </c>
      <c r="H260" s="420">
        <v>5</v>
      </c>
      <c r="I260" s="420">
        <v>1.5111202675700448E-2</v>
      </c>
      <c r="J260" s="420">
        <v>5.6339415013931563E-4</v>
      </c>
      <c r="K260" s="420">
        <v>0</v>
      </c>
      <c r="L260" s="316"/>
      <c r="M260" s="373" t="s">
        <v>110</v>
      </c>
    </row>
    <row r="261" spans="2:13" x14ac:dyDescent="0.2">
      <c r="B261" s="313">
        <v>41526</v>
      </c>
      <c r="C261" s="314" t="s">
        <v>764</v>
      </c>
      <c r="D261" s="315" t="s">
        <v>541</v>
      </c>
      <c r="E261" s="421">
        <v>370.63029467340789</v>
      </c>
      <c r="F261" s="421">
        <f t="shared" si="3"/>
        <v>0</v>
      </c>
      <c r="G261" s="422">
        <v>9940.943652289463</v>
      </c>
      <c r="H261" s="420">
        <v>5</v>
      </c>
      <c r="I261" s="420">
        <v>1.5358252310725521E-2</v>
      </c>
      <c r="J261" s="420">
        <v>5.7260495368382754E-4</v>
      </c>
      <c r="K261" s="420">
        <v>0</v>
      </c>
      <c r="L261" s="316"/>
      <c r="M261" s="373" t="s">
        <v>110</v>
      </c>
    </row>
    <row r="262" spans="2:13" x14ac:dyDescent="0.2">
      <c r="B262" s="313">
        <v>41526</v>
      </c>
      <c r="C262" s="314" t="s">
        <v>620</v>
      </c>
      <c r="D262" s="315" t="s">
        <v>541</v>
      </c>
      <c r="E262" s="421">
        <v>392.49052653082066</v>
      </c>
      <c r="F262" s="421">
        <f t="shared" si="3"/>
        <v>0</v>
      </c>
      <c r="G262" s="422">
        <v>10527.272768510289</v>
      </c>
      <c r="H262" s="420">
        <v>5</v>
      </c>
      <c r="I262" s="420">
        <v>1.6264100972484132E-2</v>
      </c>
      <c r="J262" s="420">
        <v>6.0637790001370469E-4</v>
      </c>
      <c r="K262" s="420">
        <v>0</v>
      </c>
      <c r="L262" s="316"/>
      <c r="M262" s="373" t="s">
        <v>110</v>
      </c>
    </row>
    <row r="263" spans="2:13" x14ac:dyDescent="0.2">
      <c r="B263" s="313">
        <v>41526</v>
      </c>
      <c r="C263" s="314" t="s">
        <v>803</v>
      </c>
      <c r="D263" s="315" t="s">
        <v>541</v>
      </c>
      <c r="E263" s="421">
        <v>480.92510086308158</v>
      </c>
      <c r="F263" s="421">
        <f t="shared" si="3"/>
        <v>0</v>
      </c>
      <c r="G263" s="422">
        <v>12899.240556858178</v>
      </c>
      <c r="H263" s="420">
        <v>5</v>
      </c>
      <c r="I263" s="420">
        <v>1.9928670558689417E-2</v>
      </c>
      <c r="J263" s="420">
        <v>7.4300481925729906E-4</v>
      </c>
      <c r="K263" s="420">
        <v>0</v>
      </c>
      <c r="L263" s="316"/>
      <c r="M263" s="373" t="s">
        <v>110</v>
      </c>
    </row>
    <row r="264" spans="2:13" x14ac:dyDescent="0.2">
      <c r="B264" s="313">
        <v>41526</v>
      </c>
      <c r="C264" s="314" t="s">
        <v>807</v>
      </c>
      <c r="D264" s="315" t="s">
        <v>541</v>
      </c>
      <c r="E264" s="421">
        <v>586.25167253970687</v>
      </c>
      <c r="F264" s="421">
        <f t="shared" si="3"/>
        <v>0</v>
      </c>
      <c r="G264" s="422">
        <v>15724.280844103978</v>
      </c>
      <c r="H264" s="420">
        <v>5</v>
      </c>
      <c r="I264" s="420">
        <v>2.4293214110799082E-2</v>
      </c>
      <c r="J264" s="420">
        <v>9.0572901521034381E-4</v>
      </c>
      <c r="K264" s="420">
        <v>0</v>
      </c>
      <c r="L264" s="316"/>
      <c r="M264" s="373" t="s">
        <v>110</v>
      </c>
    </row>
    <row r="265" spans="2:13" x14ac:dyDescent="0.2">
      <c r="B265" s="313">
        <v>41526</v>
      </c>
      <c r="C265" s="314" t="s">
        <v>760</v>
      </c>
      <c r="D265" s="315" t="s">
        <v>541</v>
      </c>
      <c r="E265" s="421">
        <v>587.24531944231649</v>
      </c>
      <c r="F265" s="421">
        <f t="shared" si="3"/>
        <v>0</v>
      </c>
      <c r="G265" s="422">
        <v>15750.932167568561</v>
      </c>
      <c r="H265" s="420">
        <v>5</v>
      </c>
      <c r="I265" s="420">
        <v>2.4334389049969929E-2</v>
      </c>
      <c r="J265" s="420">
        <v>9.0726414913442906E-4</v>
      </c>
      <c r="K265" s="420">
        <v>0</v>
      </c>
      <c r="L265" s="316"/>
      <c r="M265" s="373" t="s">
        <v>110</v>
      </c>
    </row>
    <row r="266" spans="2:13" x14ac:dyDescent="0.2">
      <c r="B266" s="313">
        <v>41526</v>
      </c>
      <c r="C266" s="314" t="s">
        <v>869</v>
      </c>
      <c r="D266" s="315" t="s">
        <v>541</v>
      </c>
      <c r="E266" s="421">
        <v>610.09919820233904</v>
      </c>
      <c r="F266" s="421">
        <f t="shared" ref="F266:F329" si="4">F265</f>
        <v>0</v>
      </c>
      <c r="G266" s="422">
        <v>16363.912607253969</v>
      </c>
      <c r="H266" s="420">
        <v>5</v>
      </c>
      <c r="I266" s="420">
        <v>2.5281412650899383E-2</v>
      </c>
      <c r="J266" s="420">
        <v>9.4257222938839177E-4</v>
      </c>
      <c r="K266" s="420">
        <v>0</v>
      </c>
      <c r="L266" s="316"/>
      <c r="M266" s="373" t="s">
        <v>110</v>
      </c>
    </row>
    <row r="267" spans="2:13" x14ac:dyDescent="0.2">
      <c r="B267" s="313">
        <v>41526</v>
      </c>
      <c r="C267" s="314" t="s">
        <v>846</v>
      </c>
      <c r="D267" s="315" t="s">
        <v>541</v>
      </c>
      <c r="E267" s="421">
        <v>642.88954598845817</v>
      </c>
      <c r="F267" s="421">
        <f t="shared" si="4"/>
        <v>0</v>
      </c>
      <c r="G267" s="422">
        <v>17243.406281585208</v>
      </c>
      <c r="H267" s="420">
        <v>5</v>
      </c>
      <c r="I267" s="420">
        <v>2.6640185643537297E-2</v>
      </c>
      <c r="J267" s="420">
        <v>9.932316488832076E-4</v>
      </c>
      <c r="K267" s="420">
        <v>0</v>
      </c>
      <c r="L267" s="316"/>
      <c r="M267" s="373" t="s">
        <v>110</v>
      </c>
    </row>
    <row r="268" spans="2:13" x14ac:dyDescent="0.2">
      <c r="B268" s="313">
        <v>41526</v>
      </c>
      <c r="C268" s="314" t="s">
        <v>578</v>
      </c>
      <c r="D268" s="315" t="s">
        <v>541</v>
      </c>
      <c r="E268" s="421">
        <v>721.3876512946224</v>
      </c>
      <c r="F268" s="421">
        <f t="shared" si="4"/>
        <v>0</v>
      </c>
      <c r="G268" s="422">
        <v>19348.860835287269</v>
      </c>
      <c r="H268" s="420">
        <v>5</v>
      </c>
      <c r="I268" s="420">
        <v>2.9893005838034128E-2</v>
      </c>
      <c r="J268" s="420">
        <v>1.1145072288859486E-3</v>
      </c>
      <c r="K268" s="420">
        <v>0</v>
      </c>
      <c r="L268" s="316"/>
      <c r="M268" s="373" t="s">
        <v>110</v>
      </c>
    </row>
    <row r="269" spans="2:13" x14ac:dyDescent="0.2">
      <c r="B269" s="313">
        <v>41526</v>
      </c>
      <c r="C269" s="314" t="s">
        <v>841</v>
      </c>
      <c r="D269" s="315" t="s">
        <v>541</v>
      </c>
      <c r="E269" s="421">
        <v>732.3177672233287</v>
      </c>
      <c r="F269" s="421">
        <f t="shared" si="4"/>
        <v>0</v>
      </c>
      <c r="G269" s="422">
        <v>19642.025393397678</v>
      </c>
      <c r="H269" s="420">
        <v>5</v>
      </c>
      <c r="I269" s="420">
        <v>3.0345930168913429E-2</v>
      </c>
      <c r="J269" s="420">
        <v>1.1313937020508871E-3</v>
      </c>
      <c r="K269" s="420">
        <v>0</v>
      </c>
      <c r="L269" s="316"/>
      <c r="M269" s="373" t="s">
        <v>110</v>
      </c>
    </row>
    <row r="270" spans="2:13" x14ac:dyDescent="0.2">
      <c r="B270" s="313">
        <v>41526</v>
      </c>
      <c r="C270" s="314" t="s">
        <v>978</v>
      </c>
      <c r="D270" s="315" t="s">
        <v>541</v>
      </c>
      <c r="E270" s="421">
        <v>737.2860017363771</v>
      </c>
      <c r="F270" s="421">
        <f t="shared" si="4"/>
        <v>0</v>
      </c>
      <c r="G270" s="422">
        <v>19775.282010720595</v>
      </c>
      <c r="H270" s="420">
        <v>5</v>
      </c>
      <c r="I270" s="420">
        <v>3.0551804864767659E-2</v>
      </c>
      <c r="J270" s="420">
        <v>1.1390693716713137E-3</v>
      </c>
      <c r="K270" s="420">
        <v>0</v>
      </c>
      <c r="L270" s="316"/>
      <c r="M270" s="373" t="s">
        <v>110</v>
      </c>
    </row>
    <row r="271" spans="2:13" x14ac:dyDescent="0.2">
      <c r="B271" s="313">
        <v>41526</v>
      </c>
      <c r="C271" s="314" t="s">
        <v>810</v>
      </c>
      <c r="D271" s="315" t="s">
        <v>541</v>
      </c>
      <c r="E271" s="421">
        <v>774.05093713293502</v>
      </c>
      <c r="F271" s="421">
        <f t="shared" si="4"/>
        <v>0</v>
      </c>
      <c r="G271" s="422">
        <v>20761.380978910169</v>
      </c>
      <c r="H271" s="420">
        <v>5</v>
      </c>
      <c r="I271" s="420">
        <v>3.2075277614088959E-2</v>
      </c>
      <c r="J271" s="420">
        <v>1.1958693268624709E-3</v>
      </c>
      <c r="K271" s="420">
        <v>0</v>
      </c>
      <c r="L271" s="316"/>
      <c r="M271" s="373" t="s">
        <v>110</v>
      </c>
    </row>
    <row r="272" spans="2:13" x14ac:dyDescent="0.2">
      <c r="B272" s="313">
        <v>41526</v>
      </c>
      <c r="C272" s="314" t="s">
        <v>809</v>
      </c>
      <c r="D272" s="315" t="s">
        <v>541</v>
      </c>
      <c r="E272" s="421">
        <v>780.01281854859303</v>
      </c>
      <c r="F272" s="421">
        <f t="shared" si="4"/>
        <v>0</v>
      </c>
      <c r="G272" s="422">
        <v>20921.288919697665</v>
      </c>
      <c r="H272" s="420">
        <v>5</v>
      </c>
      <c r="I272" s="420">
        <v>3.2322327249114033E-2</v>
      </c>
      <c r="J272" s="420">
        <v>1.2050801304069828E-3</v>
      </c>
      <c r="K272" s="420">
        <v>0</v>
      </c>
      <c r="L272" s="316"/>
      <c r="M272" s="373" t="s">
        <v>110</v>
      </c>
    </row>
    <row r="273" spans="2:13" x14ac:dyDescent="0.2">
      <c r="B273" s="313">
        <v>41526</v>
      </c>
      <c r="C273" s="314" t="s">
        <v>867</v>
      </c>
      <c r="D273" s="315" t="s">
        <v>541</v>
      </c>
      <c r="E273" s="421">
        <v>787.9619937694705</v>
      </c>
      <c r="F273" s="421">
        <f t="shared" si="4"/>
        <v>0</v>
      </c>
      <c r="G273" s="422">
        <v>21134.49950741433</v>
      </c>
      <c r="H273" s="420">
        <v>5</v>
      </c>
      <c r="I273" s="420">
        <v>3.26517267624808E-2</v>
      </c>
      <c r="J273" s="420">
        <v>1.2173612017996657E-3</v>
      </c>
      <c r="K273" s="420">
        <v>0</v>
      </c>
      <c r="L273" s="316"/>
      <c r="M273" s="373" t="s">
        <v>110</v>
      </c>
    </row>
    <row r="274" spans="2:13" x14ac:dyDescent="0.2">
      <c r="B274" s="313">
        <v>41526</v>
      </c>
      <c r="C274" s="314" t="s">
        <v>865</v>
      </c>
      <c r="D274" s="315" t="s">
        <v>541</v>
      </c>
      <c r="E274" s="421">
        <v>804.85399111383481</v>
      </c>
      <c r="F274" s="421">
        <f t="shared" si="4"/>
        <v>0</v>
      </c>
      <c r="G274" s="422">
        <v>21587.572006312243</v>
      </c>
      <c r="H274" s="420">
        <v>5</v>
      </c>
      <c r="I274" s="420">
        <v>3.3351700728385184E-2</v>
      </c>
      <c r="J274" s="420">
        <v>1.243458478509116E-3</v>
      </c>
      <c r="K274" s="420">
        <v>0</v>
      </c>
      <c r="L274" s="316"/>
      <c r="M274" s="373" t="s">
        <v>110</v>
      </c>
    </row>
    <row r="275" spans="2:13" x14ac:dyDescent="0.2">
      <c r="B275" s="313">
        <v>41526</v>
      </c>
      <c r="C275" s="314" t="s">
        <v>980</v>
      </c>
      <c r="D275" s="315" t="s">
        <v>541</v>
      </c>
      <c r="E275" s="421">
        <v>811.80951943210255</v>
      </c>
      <c r="F275" s="421">
        <f t="shared" si="4"/>
        <v>0</v>
      </c>
      <c r="G275" s="422">
        <v>21774.131270564321</v>
      </c>
      <c r="H275" s="420">
        <v>5</v>
      </c>
      <c r="I275" s="420">
        <v>3.36399253025811E-2</v>
      </c>
      <c r="J275" s="420">
        <v>1.2542044159777135E-3</v>
      </c>
      <c r="K275" s="420">
        <v>0</v>
      </c>
      <c r="L275" s="316"/>
      <c r="M275" s="373" t="s">
        <v>110</v>
      </c>
    </row>
    <row r="276" spans="2:13" x14ac:dyDescent="0.2">
      <c r="B276" s="313">
        <v>41526</v>
      </c>
      <c r="C276" s="314" t="s">
        <v>805</v>
      </c>
      <c r="D276" s="315" t="s">
        <v>541</v>
      </c>
      <c r="E276" s="421">
        <v>820.75234155558962</v>
      </c>
      <c r="F276" s="421">
        <f t="shared" si="4"/>
        <v>0</v>
      </c>
      <c r="G276" s="422">
        <v>22013.993181745569</v>
      </c>
      <c r="H276" s="420">
        <v>5</v>
      </c>
      <c r="I276" s="420">
        <v>3.4010499755118717E-2</v>
      </c>
      <c r="J276" s="420">
        <v>1.2680206212944815E-3</v>
      </c>
      <c r="K276" s="420">
        <v>0</v>
      </c>
      <c r="L276" s="316"/>
      <c r="M276" s="373" t="s">
        <v>110</v>
      </c>
    </row>
    <row r="277" spans="2:13" x14ac:dyDescent="0.2">
      <c r="B277" s="313">
        <v>41526</v>
      </c>
      <c r="C277" s="314" t="s">
        <v>616</v>
      </c>
      <c r="D277" s="315" t="s">
        <v>541</v>
      </c>
      <c r="E277" s="421">
        <v>887.32668403043772</v>
      </c>
      <c r="F277" s="421">
        <f t="shared" si="4"/>
        <v>0</v>
      </c>
      <c r="G277" s="422">
        <v>23799.63185387263</v>
      </c>
      <c r="H277" s="420">
        <v>5</v>
      </c>
      <c r="I277" s="420">
        <v>3.6769220679565388E-2</v>
      </c>
      <c r="J277" s="420">
        <v>1.3708745942081985E-3</v>
      </c>
      <c r="K277" s="420">
        <v>0</v>
      </c>
      <c r="L277" s="316"/>
      <c r="M277" s="373" t="s">
        <v>110</v>
      </c>
    </row>
    <row r="278" spans="2:13" x14ac:dyDescent="0.2">
      <c r="B278" s="313">
        <v>41526</v>
      </c>
      <c r="C278" s="314" t="s">
        <v>984</v>
      </c>
      <c r="D278" s="315" t="s">
        <v>541</v>
      </c>
      <c r="E278" s="421">
        <v>913.16150349828911</v>
      </c>
      <c r="F278" s="421">
        <f t="shared" si="4"/>
        <v>0</v>
      </c>
      <c r="G278" s="422">
        <v>24492.566263951787</v>
      </c>
      <c r="H278" s="420">
        <v>5</v>
      </c>
      <c r="I278" s="420">
        <v>3.7839769098007382E-2</v>
      </c>
      <c r="J278" s="420">
        <v>1.4107880762344168E-3</v>
      </c>
      <c r="K278" s="420">
        <v>0</v>
      </c>
      <c r="L278" s="316"/>
      <c r="M278" s="373" t="s">
        <v>110</v>
      </c>
    </row>
    <row r="279" spans="2:13" x14ac:dyDescent="0.2">
      <c r="B279" s="313">
        <v>41526</v>
      </c>
      <c r="C279" s="314" t="s">
        <v>579</v>
      </c>
      <c r="D279" s="315" t="s">
        <v>541</v>
      </c>
      <c r="E279" s="421">
        <v>926.07891323221497</v>
      </c>
      <c r="F279" s="421">
        <f t="shared" si="4"/>
        <v>0</v>
      </c>
      <c r="G279" s="422">
        <v>24839.033468991369</v>
      </c>
      <c r="H279" s="420">
        <v>5</v>
      </c>
      <c r="I279" s="420">
        <v>3.8375043307228379E-2</v>
      </c>
      <c r="J279" s="420">
        <v>1.4307448172475262E-3</v>
      </c>
      <c r="K279" s="420">
        <v>0</v>
      </c>
      <c r="L279" s="316"/>
      <c r="M279" s="373" t="s">
        <v>110</v>
      </c>
    </row>
    <row r="280" spans="2:13" x14ac:dyDescent="0.2">
      <c r="B280" s="313">
        <v>41526</v>
      </c>
      <c r="C280" s="314" t="s">
        <v>839</v>
      </c>
      <c r="D280" s="315" t="s">
        <v>541</v>
      </c>
      <c r="E280" s="421">
        <v>1006.5643123435984</v>
      </c>
      <c r="F280" s="421">
        <f t="shared" si="4"/>
        <v>0</v>
      </c>
      <c r="G280" s="422">
        <v>26997.790669622595</v>
      </c>
      <c r="H280" s="420">
        <v>5</v>
      </c>
      <c r="I280" s="420">
        <v>4.1710213380066904E-2</v>
      </c>
      <c r="J280" s="420">
        <v>1.5550906650984378E-3</v>
      </c>
      <c r="K280" s="420">
        <v>0</v>
      </c>
      <c r="L280" s="316"/>
      <c r="M280" s="373" t="s">
        <v>110</v>
      </c>
    </row>
    <row r="281" spans="2:13" x14ac:dyDescent="0.2">
      <c r="B281" s="313">
        <v>41526</v>
      </c>
      <c r="C281" s="314" t="s">
        <v>575</v>
      </c>
      <c r="D281" s="315" t="s">
        <v>541</v>
      </c>
      <c r="E281" s="421">
        <v>1019.4817220775242</v>
      </c>
      <c r="F281" s="421">
        <f t="shared" si="4"/>
        <v>0</v>
      </c>
      <c r="G281" s="422">
        <v>27344.257874662173</v>
      </c>
      <c r="H281" s="420">
        <v>5</v>
      </c>
      <c r="I281" s="420">
        <v>4.2245487589287901E-2</v>
      </c>
      <c r="J281" s="420">
        <v>1.5750474061115472E-3</v>
      </c>
      <c r="K281" s="420">
        <v>0</v>
      </c>
      <c r="L281" s="316"/>
      <c r="M281" s="373" t="s">
        <v>110</v>
      </c>
    </row>
    <row r="282" spans="2:13" x14ac:dyDescent="0.2">
      <c r="B282" s="313">
        <v>41526</v>
      </c>
      <c r="C282" s="314" t="s">
        <v>844</v>
      </c>
      <c r="D282" s="315" t="s">
        <v>541</v>
      </c>
      <c r="E282" s="421">
        <v>1027.4308972984015</v>
      </c>
      <c r="F282" s="421">
        <f t="shared" si="4"/>
        <v>0</v>
      </c>
      <c r="G282" s="422">
        <v>27557.468462378838</v>
      </c>
      <c r="H282" s="420">
        <v>5</v>
      </c>
      <c r="I282" s="420">
        <v>4.2574887102654668E-2</v>
      </c>
      <c r="J282" s="420">
        <v>1.5873284775042298E-3</v>
      </c>
      <c r="K282" s="420">
        <v>0</v>
      </c>
      <c r="L282" s="316"/>
      <c r="M282" s="373" t="s">
        <v>110</v>
      </c>
    </row>
    <row r="283" spans="2:13" x14ac:dyDescent="0.2">
      <c r="B283" s="313">
        <v>41526</v>
      </c>
      <c r="C283" s="314" t="s">
        <v>564</v>
      </c>
      <c r="D283" s="315" t="s">
        <v>541</v>
      </c>
      <c r="E283" s="421">
        <v>1030.4118380062305</v>
      </c>
      <c r="F283" s="421">
        <f t="shared" si="4"/>
        <v>0</v>
      </c>
      <c r="G283" s="422">
        <v>27637.422432772582</v>
      </c>
      <c r="H283" s="420">
        <v>5</v>
      </c>
      <c r="I283" s="420">
        <v>4.2698411920167198E-2</v>
      </c>
      <c r="J283" s="420">
        <v>1.5919338792764856E-3</v>
      </c>
      <c r="K283" s="420">
        <v>0</v>
      </c>
      <c r="L283" s="316"/>
      <c r="M283" s="373" t="s">
        <v>110</v>
      </c>
    </row>
    <row r="284" spans="2:13" x14ac:dyDescent="0.2">
      <c r="B284" s="313">
        <v>41526</v>
      </c>
      <c r="C284" s="314" t="s">
        <v>811</v>
      </c>
      <c r="D284" s="315" t="s">
        <v>541</v>
      </c>
      <c r="E284" s="421">
        <v>1051.2784229610336</v>
      </c>
      <c r="F284" s="421">
        <f t="shared" si="4"/>
        <v>0</v>
      </c>
      <c r="G284" s="422">
        <v>28197.100225528826</v>
      </c>
      <c r="H284" s="420">
        <v>5</v>
      </c>
      <c r="I284" s="420">
        <v>4.3563085642754962E-2</v>
      </c>
      <c r="J284" s="420">
        <v>1.6241716916822774E-3</v>
      </c>
      <c r="K284" s="420">
        <v>0</v>
      </c>
      <c r="L284" s="316"/>
      <c r="M284" s="373" t="s">
        <v>110</v>
      </c>
    </row>
    <row r="285" spans="2:13" x14ac:dyDescent="0.2">
      <c r="B285" s="313">
        <v>41526</v>
      </c>
      <c r="C285" s="314" t="s">
        <v>847</v>
      </c>
      <c r="D285" s="315" t="s">
        <v>541</v>
      </c>
      <c r="E285" s="421">
        <v>1096.9861804810785</v>
      </c>
      <c r="F285" s="421">
        <f t="shared" si="4"/>
        <v>0</v>
      </c>
      <c r="G285" s="422">
        <v>29423.061104899643</v>
      </c>
      <c r="H285" s="420">
        <v>5</v>
      </c>
      <c r="I285" s="420">
        <v>4.5457132844613869E-2</v>
      </c>
      <c r="J285" s="420">
        <v>1.6947878521902024E-3</v>
      </c>
      <c r="K285" s="420">
        <v>0</v>
      </c>
      <c r="L285" s="316"/>
      <c r="M285" s="373" t="s">
        <v>110</v>
      </c>
    </row>
    <row r="286" spans="2:13" x14ac:dyDescent="0.2">
      <c r="B286" s="313">
        <v>41526</v>
      </c>
      <c r="C286" s="314" t="s">
        <v>574</v>
      </c>
      <c r="D286" s="315" t="s">
        <v>541</v>
      </c>
      <c r="E286" s="421">
        <v>1099.9671211889076</v>
      </c>
      <c r="F286" s="421">
        <f t="shared" si="4"/>
        <v>0</v>
      </c>
      <c r="G286" s="422">
        <v>29503.015075293395</v>
      </c>
      <c r="H286" s="420">
        <v>5</v>
      </c>
      <c r="I286" s="420">
        <v>4.5580657662126413E-2</v>
      </c>
      <c r="J286" s="420">
        <v>1.6993932539624587E-3</v>
      </c>
      <c r="K286" s="420">
        <v>0</v>
      </c>
      <c r="L286" s="316"/>
      <c r="M286" s="373" t="s">
        <v>110</v>
      </c>
    </row>
    <row r="287" spans="2:13" x14ac:dyDescent="0.2">
      <c r="B287" s="313">
        <v>41526</v>
      </c>
      <c r="C287" s="314" t="s">
        <v>868</v>
      </c>
      <c r="D287" s="315" t="s">
        <v>541</v>
      </c>
      <c r="E287" s="421">
        <v>1121.8273530463202</v>
      </c>
      <c r="F287" s="421">
        <f t="shared" si="4"/>
        <v>0</v>
      </c>
      <c r="G287" s="422">
        <v>30089.344191514221</v>
      </c>
      <c r="H287" s="420">
        <v>5</v>
      </c>
      <c r="I287" s="420">
        <v>4.6486506323885027E-2</v>
      </c>
      <c r="J287" s="420">
        <v>1.7331662002923356E-3</v>
      </c>
      <c r="K287" s="420">
        <v>0</v>
      </c>
      <c r="L287" s="316"/>
      <c r="M287" s="373" t="s">
        <v>110</v>
      </c>
    </row>
    <row r="288" spans="2:13" x14ac:dyDescent="0.2">
      <c r="B288" s="313">
        <v>41526</v>
      </c>
      <c r="C288" s="314" t="s">
        <v>848</v>
      </c>
      <c r="D288" s="315" t="s">
        <v>541</v>
      </c>
      <c r="E288" s="421">
        <v>1140.7066441959043</v>
      </c>
      <c r="F288" s="421">
        <f t="shared" si="4"/>
        <v>0</v>
      </c>
      <c r="G288" s="422">
        <v>30595.719337341303</v>
      </c>
      <c r="H288" s="420">
        <v>5</v>
      </c>
      <c r="I288" s="420">
        <v>4.7268830168131104E-2</v>
      </c>
      <c r="J288" s="420">
        <v>1.7623337448499574E-3</v>
      </c>
      <c r="K288" s="420">
        <v>0</v>
      </c>
      <c r="L288" s="316"/>
      <c r="M288" s="373" t="s">
        <v>110</v>
      </c>
    </row>
    <row r="289" spans="2:13" x14ac:dyDescent="0.2">
      <c r="B289" s="313">
        <v>41526</v>
      </c>
      <c r="C289" s="314" t="s">
        <v>975</v>
      </c>
      <c r="D289" s="315" t="s">
        <v>541</v>
      </c>
      <c r="E289" s="421">
        <v>1142.6939380011236</v>
      </c>
      <c r="F289" s="421">
        <f t="shared" si="4"/>
        <v>0</v>
      </c>
      <c r="G289" s="422">
        <v>30649.021984270468</v>
      </c>
      <c r="H289" s="420">
        <v>5</v>
      </c>
      <c r="I289" s="420">
        <v>4.7351180046472791E-2</v>
      </c>
      <c r="J289" s="420">
        <v>1.7654040126981279E-3</v>
      </c>
      <c r="K289" s="420">
        <v>0</v>
      </c>
      <c r="L289" s="316"/>
      <c r="M289" s="373" t="s">
        <v>110</v>
      </c>
    </row>
    <row r="290" spans="2:13" x14ac:dyDescent="0.2">
      <c r="B290" s="313">
        <v>41526</v>
      </c>
      <c r="C290" s="314" t="s">
        <v>872</v>
      </c>
      <c r="D290" s="315" t="s">
        <v>541</v>
      </c>
      <c r="E290" s="421">
        <v>1151.6367601246106</v>
      </c>
      <c r="F290" s="421">
        <f t="shared" si="4"/>
        <v>0</v>
      </c>
      <c r="G290" s="422">
        <v>30888.883895451712</v>
      </c>
      <c r="H290" s="420">
        <v>5</v>
      </c>
      <c r="I290" s="420">
        <v>4.7721754499010401E-2</v>
      </c>
      <c r="J290" s="420">
        <v>1.7792202180148958E-3</v>
      </c>
      <c r="K290" s="420">
        <v>0</v>
      </c>
      <c r="L290" s="316"/>
      <c r="M290" s="373" t="s">
        <v>110</v>
      </c>
    </row>
    <row r="291" spans="2:13" x14ac:dyDescent="0.2">
      <c r="B291" s="313">
        <v>41526</v>
      </c>
      <c r="C291" s="314" t="s">
        <v>623</v>
      </c>
      <c r="D291" s="315" t="s">
        <v>541</v>
      </c>
      <c r="E291" s="421">
        <v>1167.5351105663653</v>
      </c>
      <c r="F291" s="421">
        <f t="shared" si="4"/>
        <v>0</v>
      </c>
      <c r="G291" s="422">
        <v>31315.305070885042</v>
      </c>
      <c r="H291" s="420">
        <v>5</v>
      </c>
      <c r="I291" s="420">
        <v>4.8380553525743941E-2</v>
      </c>
      <c r="J291" s="420">
        <v>1.8037823608002611E-3</v>
      </c>
      <c r="K291" s="420">
        <v>0</v>
      </c>
      <c r="L291" s="316"/>
      <c r="M291" s="373" t="s">
        <v>110</v>
      </c>
    </row>
    <row r="292" spans="2:13" x14ac:dyDescent="0.2">
      <c r="B292" s="313">
        <v>41526</v>
      </c>
      <c r="C292" s="314" t="s">
        <v>981</v>
      </c>
      <c r="D292" s="315" t="s">
        <v>541</v>
      </c>
      <c r="E292" s="421">
        <v>1168.5287574689751</v>
      </c>
      <c r="F292" s="421">
        <f t="shared" si="4"/>
        <v>0</v>
      </c>
      <c r="G292" s="422">
        <v>31341.956394349625</v>
      </c>
      <c r="H292" s="420">
        <v>5</v>
      </c>
      <c r="I292" s="420">
        <v>4.8421728464914784E-2</v>
      </c>
      <c r="J292" s="420">
        <v>1.8053174947243464E-3</v>
      </c>
      <c r="K292" s="420">
        <v>0</v>
      </c>
      <c r="L292" s="316"/>
      <c r="M292" s="373" t="s">
        <v>110</v>
      </c>
    </row>
    <row r="293" spans="2:13" x14ac:dyDescent="0.2">
      <c r="B293" s="313">
        <v>41526</v>
      </c>
      <c r="C293" s="314" t="s">
        <v>568</v>
      </c>
      <c r="D293" s="315" t="s">
        <v>541</v>
      </c>
      <c r="E293" s="421">
        <v>1205.2936928655329</v>
      </c>
      <c r="F293" s="421">
        <f t="shared" si="4"/>
        <v>0</v>
      </c>
      <c r="G293" s="422">
        <v>32328.055362539195</v>
      </c>
      <c r="H293" s="420">
        <v>5</v>
      </c>
      <c r="I293" s="420">
        <v>4.9945201214236082E-2</v>
      </c>
      <c r="J293" s="420">
        <v>1.8621174499155034E-3</v>
      </c>
      <c r="K293" s="420">
        <v>0</v>
      </c>
      <c r="L293" s="316"/>
      <c r="M293" s="373" t="s">
        <v>110</v>
      </c>
    </row>
    <row r="294" spans="2:13" x14ac:dyDescent="0.2">
      <c r="B294" s="313">
        <v>41526</v>
      </c>
      <c r="C294" s="314" t="s">
        <v>840</v>
      </c>
      <c r="D294" s="315" t="s">
        <v>541</v>
      </c>
      <c r="E294" s="421">
        <v>1212.2492211838005</v>
      </c>
      <c r="F294" s="421">
        <f t="shared" si="4"/>
        <v>0</v>
      </c>
      <c r="G294" s="422">
        <v>32514.614626791274</v>
      </c>
      <c r="H294" s="420">
        <v>5</v>
      </c>
      <c r="I294" s="420">
        <v>5.0233425788431998E-2</v>
      </c>
      <c r="J294" s="420">
        <v>1.8728633873841007E-3</v>
      </c>
      <c r="K294" s="420">
        <v>0</v>
      </c>
      <c r="L294" s="316"/>
      <c r="M294" s="373" t="s">
        <v>110</v>
      </c>
    </row>
    <row r="295" spans="2:13" x14ac:dyDescent="0.2">
      <c r="B295" s="313">
        <v>41526</v>
      </c>
      <c r="C295" s="314" t="s">
        <v>763</v>
      </c>
      <c r="D295" s="315" t="s">
        <v>541</v>
      </c>
      <c r="E295" s="421">
        <v>1220.1983964046781</v>
      </c>
      <c r="F295" s="421">
        <f t="shared" si="4"/>
        <v>0</v>
      </c>
      <c r="G295" s="422">
        <v>32727.825214507939</v>
      </c>
      <c r="H295" s="420">
        <v>5</v>
      </c>
      <c r="I295" s="420">
        <v>5.0562825301798765E-2</v>
      </c>
      <c r="J295" s="420">
        <v>1.8851444587767835E-3</v>
      </c>
      <c r="K295" s="420">
        <v>0</v>
      </c>
      <c r="L295" s="316"/>
      <c r="M295" s="373" t="s">
        <v>110</v>
      </c>
    </row>
    <row r="296" spans="2:13" x14ac:dyDescent="0.2">
      <c r="B296" s="313">
        <v>41526</v>
      </c>
      <c r="C296" s="314" t="s">
        <v>874</v>
      </c>
      <c r="D296" s="315" t="s">
        <v>541</v>
      </c>
      <c r="E296" s="421">
        <v>1226.160277820336</v>
      </c>
      <c r="F296" s="421">
        <f t="shared" si="4"/>
        <v>0</v>
      </c>
      <c r="G296" s="422">
        <v>32887.733155295442</v>
      </c>
      <c r="H296" s="420">
        <v>5</v>
      </c>
      <c r="I296" s="420">
        <v>5.0809874936823853E-2</v>
      </c>
      <c r="J296" s="420">
        <v>1.8943552623212952E-3</v>
      </c>
      <c r="K296" s="420">
        <v>0</v>
      </c>
      <c r="L296" s="316"/>
      <c r="M296" s="373" t="s">
        <v>110</v>
      </c>
    </row>
    <row r="297" spans="2:13" x14ac:dyDescent="0.2">
      <c r="B297" s="313">
        <v>41526</v>
      </c>
      <c r="C297" s="314" t="s">
        <v>873</v>
      </c>
      <c r="D297" s="315" t="s">
        <v>541</v>
      </c>
      <c r="E297" s="421">
        <v>1266.8998008273327</v>
      </c>
      <c r="F297" s="421">
        <f t="shared" si="4"/>
        <v>0</v>
      </c>
      <c r="G297" s="422">
        <v>33980.437417343346</v>
      </c>
      <c r="H297" s="420">
        <v>5</v>
      </c>
      <c r="I297" s="420">
        <v>5.249804744282853E-2</v>
      </c>
      <c r="J297" s="420">
        <v>1.9572957532087939E-3</v>
      </c>
      <c r="K297" s="420">
        <v>0</v>
      </c>
      <c r="L297" s="316"/>
      <c r="M297" s="373" t="s">
        <v>110</v>
      </c>
    </row>
    <row r="298" spans="2:13" x14ac:dyDescent="0.2">
      <c r="B298" s="313">
        <v>41526</v>
      </c>
      <c r="C298" s="314" t="s">
        <v>566</v>
      </c>
      <c r="D298" s="315" t="s">
        <v>541</v>
      </c>
      <c r="E298" s="421">
        <v>1272.8616822429908</v>
      </c>
      <c r="F298" s="421">
        <f t="shared" si="4"/>
        <v>0</v>
      </c>
      <c r="G298" s="422">
        <v>34140.345358130842</v>
      </c>
      <c r="H298" s="420">
        <v>5</v>
      </c>
      <c r="I298" s="420">
        <v>5.2745097077853603E-2</v>
      </c>
      <c r="J298" s="420">
        <v>1.966506556753306E-3</v>
      </c>
      <c r="K298" s="420">
        <v>0</v>
      </c>
      <c r="L298" s="316"/>
      <c r="M298" s="373" t="s">
        <v>110</v>
      </c>
    </row>
    <row r="299" spans="2:13" x14ac:dyDescent="0.2">
      <c r="B299" s="313">
        <v>41526</v>
      </c>
      <c r="C299" s="314" t="s">
        <v>849</v>
      </c>
      <c r="D299" s="315" t="s">
        <v>541</v>
      </c>
      <c r="E299" s="421">
        <v>1282.7981512690874</v>
      </c>
      <c r="F299" s="421">
        <f t="shared" si="4"/>
        <v>0</v>
      </c>
      <c r="G299" s="422">
        <v>34406.858592776669</v>
      </c>
      <c r="H299" s="420">
        <v>5</v>
      </c>
      <c r="I299" s="420">
        <v>5.3156846469562057E-2</v>
      </c>
      <c r="J299" s="420">
        <v>1.9818578959941591E-3</v>
      </c>
      <c r="K299" s="420">
        <v>0</v>
      </c>
      <c r="L299" s="316"/>
      <c r="M299" s="373" t="s">
        <v>110</v>
      </c>
    </row>
    <row r="300" spans="2:13" x14ac:dyDescent="0.2">
      <c r="B300" s="313">
        <v>41526</v>
      </c>
      <c r="C300" s="314" t="s">
        <v>806</v>
      </c>
      <c r="D300" s="315" t="s">
        <v>541</v>
      </c>
      <c r="E300" s="421">
        <v>1317.575792860426</v>
      </c>
      <c r="F300" s="421">
        <f t="shared" si="4"/>
        <v>0</v>
      </c>
      <c r="G300" s="422">
        <v>35339.654914037077</v>
      </c>
      <c r="H300" s="420">
        <v>5</v>
      </c>
      <c r="I300" s="420">
        <v>5.4597969340541667E-2</v>
      </c>
      <c r="J300" s="420">
        <v>2.0355875833371457E-3</v>
      </c>
      <c r="K300" s="420">
        <v>0</v>
      </c>
      <c r="L300" s="316"/>
      <c r="M300" s="373" t="s">
        <v>110</v>
      </c>
    </row>
    <row r="301" spans="2:13" x14ac:dyDescent="0.2">
      <c r="B301" s="313">
        <v>41526</v>
      </c>
      <c r="C301" s="314" t="s">
        <v>804</v>
      </c>
      <c r="D301" s="315" t="s">
        <v>541</v>
      </c>
      <c r="E301" s="421">
        <v>1317.575792860426</v>
      </c>
      <c r="F301" s="421">
        <f t="shared" si="4"/>
        <v>0</v>
      </c>
      <c r="G301" s="422">
        <v>35339.654914037077</v>
      </c>
      <c r="H301" s="420">
        <v>5</v>
      </c>
      <c r="I301" s="420">
        <v>5.4597969340541667E-2</v>
      </c>
      <c r="J301" s="420">
        <v>2.0355875833371457E-3</v>
      </c>
      <c r="K301" s="420">
        <v>0</v>
      </c>
      <c r="L301" s="316"/>
      <c r="M301" s="373" t="s">
        <v>110</v>
      </c>
    </row>
    <row r="302" spans="2:13" x14ac:dyDescent="0.2">
      <c r="B302" s="313">
        <v>41526</v>
      </c>
      <c r="C302" s="314" t="s">
        <v>567</v>
      </c>
      <c r="D302" s="315" t="s">
        <v>541</v>
      </c>
      <c r="E302" s="421">
        <v>1373.2200194065676</v>
      </c>
      <c r="F302" s="421">
        <f t="shared" si="4"/>
        <v>0</v>
      </c>
      <c r="G302" s="422">
        <v>36832.129028053721</v>
      </c>
      <c r="H302" s="420">
        <v>5</v>
      </c>
      <c r="I302" s="420">
        <v>5.6903765934109035E-2</v>
      </c>
      <c r="J302" s="420">
        <v>2.1215550830859242E-3</v>
      </c>
      <c r="K302" s="420">
        <v>0</v>
      </c>
      <c r="L302" s="316"/>
      <c r="M302" s="373" t="s">
        <v>110</v>
      </c>
    </row>
    <row r="303" spans="2:13" x14ac:dyDescent="0.2">
      <c r="B303" s="313">
        <v>41526</v>
      </c>
      <c r="C303" s="314" t="s">
        <v>565</v>
      </c>
      <c r="D303" s="315" t="s">
        <v>541</v>
      </c>
      <c r="E303" s="421">
        <v>1407.0040140952965</v>
      </c>
      <c r="F303" s="421">
        <f t="shared" si="4"/>
        <v>0</v>
      </c>
      <c r="G303" s="422">
        <v>37738.274025849547</v>
      </c>
      <c r="H303" s="420">
        <v>5</v>
      </c>
      <c r="I303" s="420">
        <v>5.8303713865917796E-2</v>
      </c>
      <c r="J303" s="420">
        <v>2.1737496365048254E-3</v>
      </c>
      <c r="K303" s="420">
        <v>0</v>
      </c>
      <c r="L303" s="316"/>
      <c r="M303" s="373" t="s">
        <v>110</v>
      </c>
    </row>
    <row r="304" spans="2:13" x14ac:dyDescent="0.2">
      <c r="B304" s="313">
        <v>41526</v>
      </c>
      <c r="C304" s="314" t="s">
        <v>563</v>
      </c>
      <c r="D304" s="315" t="s">
        <v>541</v>
      </c>
      <c r="E304" s="421">
        <v>1450.7244778101222</v>
      </c>
      <c r="F304" s="421">
        <f t="shared" si="4"/>
        <v>0</v>
      </c>
      <c r="G304" s="422">
        <v>38910.932258291199</v>
      </c>
      <c r="H304" s="420">
        <v>5</v>
      </c>
      <c r="I304" s="420">
        <v>6.0115411189435017E-2</v>
      </c>
      <c r="J304" s="420">
        <v>2.2412955291645797E-3</v>
      </c>
      <c r="K304" s="420">
        <v>0</v>
      </c>
      <c r="L304" s="316"/>
      <c r="M304" s="373" t="s">
        <v>110</v>
      </c>
    </row>
    <row r="305" spans="2:13" x14ac:dyDescent="0.2">
      <c r="B305" s="313">
        <v>41526</v>
      </c>
      <c r="C305" s="314" t="s">
        <v>569</v>
      </c>
      <c r="D305" s="315" t="s">
        <v>541</v>
      </c>
      <c r="E305" s="421">
        <v>1451.7181247127317</v>
      </c>
      <c r="F305" s="421">
        <f t="shared" si="4"/>
        <v>0</v>
      </c>
      <c r="G305" s="422">
        <v>38937.583581755782</v>
      </c>
      <c r="H305" s="420">
        <v>5</v>
      </c>
      <c r="I305" s="420">
        <v>6.0156586128605867E-2</v>
      </c>
      <c r="J305" s="420">
        <v>2.242830663088665E-3</v>
      </c>
      <c r="K305" s="420">
        <v>0</v>
      </c>
      <c r="L305" s="316"/>
      <c r="M305" s="373" t="s">
        <v>110</v>
      </c>
    </row>
    <row r="306" spans="2:13" x14ac:dyDescent="0.2">
      <c r="B306" s="313">
        <v>41526</v>
      </c>
      <c r="C306" s="314" t="s">
        <v>576</v>
      </c>
      <c r="D306" s="315" t="s">
        <v>541</v>
      </c>
      <c r="E306" s="421">
        <v>1453.7054185179511</v>
      </c>
      <c r="F306" s="421">
        <f t="shared" si="4"/>
        <v>0</v>
      </c>
      <c r="G306" s="422">
        <v>38990.886228684947</v>
      </c>
      <c r="H306" s="420">
        <v>5</v>
      </c>
      <c r="I306" s="420">
        <v>6.0238936006947554E-2</v>
      </c>
      <c r="J306" s="420">
        <v>2.2459009309368358E-3</v>
      </c>
      <c r="K306" s="420">
        <v>0</v>
      </c>
      <c r="L306" s="316"/>
      <c r="M306" s="373" t="s">
        <v>110</v>
      </c>
    </row>
    <row r="307" spans="2:13" x14ac:dyDescent="0.2">
      <c r="B307" s="313">
        <v>41526</v>
      </c>
      <c r="C307" s="314" t="s">
        <v>796</v>
      </c>
      <c r="D307" s="315" t="s">
        <v>541</v>
      </c>
      <c r="E307" s="421">
        <v>1546.1145804606506</v>
      </c>
      <c r="F307" s="421">
        <f t="shared" si="4"/>
        <v>0</v>
      </c>
      <c r="G307" s="422">
        <v>41469.459310891165</v>
      </c>
      <c r="H307" s="420">
        <v>5</v>
      </c>
      <c r="I307" s="420">
        <v>6.4068205349836219E-2</v>
      </c>
      <c r="J307" s="420">
        <v>2.3886683858767711E-3</v>
      </c>
      <c r="K307" s="420">
        <v>0</v>
      </c>
      <c r="L307" s="316"/>
      <c r="M307" s="373" t="s">
        <v>110</v>
      </c>
    </row>
    <row r="308" spans="2:13" x14ac:dyDescent="0.2">
      <c r="B308" s="313">
        <v>41526</v>
      </c>
      <c r="C308" s="314" t="s">
        <v>825</v>
      </c>
      <c r="D308" s="315" t="s">
        <v>541</v>
      </c>
      <c r="E308" s="421">
        <v>1561.0192839997958</v>
      </c>
      <c r="F308" s="421">
        <f t="shared" si="4"/>
        <v>0</v>
      </c>
      <c r="G308" s="422">
        <v>41869.22916285992</v>
      </c>
      <c r="H308" s="420">
        <v>5</v>
      </c>
      <c r="I308" s="420">
        <v>6.4685829437398923E-2</v>
      </c>
      <c r="J308" s="420">
        <v>2.4116953947380514E-3</v>
      </c>
      <c r="K308" s="420">
        <v>0</v>
      </c>
      <c r="L308" s="316"/>
      <c r="M308" s="373" t="s">
        <v>110</v>
      </c>
    </row>
    <row r="309" spans="2:13" x14ac:dyDescent="0.2">
      <c r="B309" s="313">
        <v>41526</v>
      </c>
      <c r="C309" s="314" t="s">
        <v>871</v>
      </c>
      <c r="D309" s="315" t="s">
        <v>541</v>
      </c>
      <c r="E309" s="421">
        <v>1630.5745671824727</v>
      </c>
      <c r="F309" s="421">
        <f t="shared" si="4"/>
        <v>0</v>
      </c>
      <c r="G309" s="422">
        <v>43734.821805380721</v>
      </c>
      <c r="H309" s="420">
        <v>5</v>
      </c>
      <c r="I309" s="420">
        <v>6.7568075179358117E-2</v>
      </c>
      <c r="J309" s="420">
        <v>2.5191547694240241E-3</v>
      </c>
      <c r="K309" s="420">
        <v>0</v>
      </c>
      <c r="L309" s="316"/>
      <c r="M309" s="373" t="s">
        <v>110</v>
      </c>
    </row>
    <row r="310" spans="2:13" x14ac:dyDescent="0.2">
      <c r="B310" s="313">
        <v>41526</v>
      </c>
      <c r="C310" s="314" t="s">
        <v>798</v>
      </c>
      <c r="D310" s="315" t="s">
        <v>541</v>
      </c>
      <c r="E310" s="421">
        <v>1644.4856238190082</v>
      </c>
      <c r="F310" s="421">
        <f t="shared" si="4"/>
        <v>0</v>
      </c>
      <c r="G310" s="422">
        <v>44107.940333884886</v>
      </c>
      <c r="H310" s="420">
        <v>5</v>
      </c>
      <c r="I310" s="420">
        <v>6.8144524327749964E-2</v>
      </c>
      <c r="J310" s="420">
        <v>2.5406466443612186E-3</v>
      </c>
      <c r="K310" s="420">
        <v>0</v>
      </c>
      <c r="L310" s="316"/>
      <c r="M310" s="373" t="s">
        <v>110</v>
      </c>
    </row>
    <row r="311" spans="2:13" x14ac:dyDescent="0.2">
      <c r="B311" s="313">
        <v>41526</v>
      </c>
      <c r="C311" s="314" t="s">
        <v>977</v>
      </c>
      <c r="D311" s="315" t="s">
        <v>541</v>
      </c>
      <c r="E311" s="421">
        <v>1721.9900822225629</v>
      </c>
      <c r="F311" s="421">
        <f t="shared" si="4"/>
        <v>0</v>
      </c>
      <c r="G311" s="422">
        <v>46186.743564122364</v>
      </c>
      <c r="H311" s="420">
        <v>5</v>
      </c>
      <c r="I311" s="420">
        <v>7.135616958307596E-2</v>
      </c>
      <c r="J311" s="420">
        <v>2.6603870904398745E-3</v>
      </c>
      <c r="K311" s="420">
        <v>0</v>
      </c>
      <c r="L311" s="316"/>
      <c r="M311" s="373" t="s">
        <v>110</v>
      </c>
    </row>
    <row r="312" spans="2:13" x14ac:dyDescent="0.2">
      <c r="B312" s="313">
        <v>41526</v>
      </c>
      <c r="C312" s="314" t="s">
        <v>843</v>
      </c>
      <c r="D312" s="315" t="s">
        <v>541</v>
      </c>
      <c r="E312" s="421">
        <v>1728.9456105408306</v>
      </c>
      <c r="F312" s="421">
        <f t="shared" si="4"/>
        <v>0</v>
      </c>
      <c r="G312" s="422">
        <v>46373.302828374442</v>
      </c>
      <c r="H312" s="420">
        <v>5</v>
      </c>
      <c r="I312" s="420">
        <v>7.1644394157271876E-2</v>
      </c>
      <c r="J312" s="420">
        <v>2.671133027908472E-3</v>
      </c>
      <c r="K312" s="420">
        <v>0</v>
      </c>
      <c r="L312" s="316"/>
      <c r="M312" s="373" t="s">
        <v>110</v>
      </c>
    </row>
    <row r="313" spans="2:13" x14ac:dyDescent="0.2">
      <c r="B313" s="313">
        <v>41526</v>
      </c>
      <c r="C313" s="314" t="s">
        <v>983</v>
      </c>
      <c r="D313" s="315" t="s">
        <v>541</v>
      </c>
      <c r="E313" s="421">
        <v>1796.513599918288</v>
      </c>
      <c r="F313" s="421">
        <f t="shared" si="4"/>
        <v>0</v>
      </c>
      <c r="G313" s="422">
        <v>48185.592823966086</v>
      </c>
      <c r="H313" s="420">
        <v>5</v>
      </c>
      <c r="I313" s="420">
        <v>7.4444290020889384E-2</v>
      </c>
      <c r="J313" s="420">
        <v>2.7755221347462739E-3</v>
      </c>
      <c r="K313" s="420">
        <v>0</v>
      </c>
      <c r="L313" s="316"/>
      <c r="M313" s="373" t="s">
        <v>110</v>
      </c>
    </row>
    <row r="314" spans="2:13" x14ac:dyDescent="0.2">
      <c r="B314" s="313">
        <v>41526</v>
      </c>
      <c r="C314" s="314" t="s">
        <v>822</v>
      </c>
      <c r="D314" s="315" t="s">
        <v>541</v>
      </c>
      <c r="E314" s="421">
        <v>1806.4500689443851</v>
      </c>
      <c r="F314" s="421">
        <f t="shared" si="4"/>
        <v>0</v>
      </c>
      <c r="G314" s="422">
        <v>48452.10605861192</v>
      </c>
      <c r="H314" s="420">
        <v>5</v>
      </c>
      <c r="I314" s="420">
        <v>7.4856039412597858E-2</v>
      </c>
      <c r="J314" s="420">
        <v>2.7908734739871275E-3</v>
      </c>
      <c r="K314" s="420">
        <v>0</v>
      </c>
      <c r="L314" s="316"/>
      <c r="M314" s="373" t="s">
        <v>110</v>
      </c>
    </row>
    <row r="315" spans="2:13" x14ac:dyDescent="0.2">
      <c r="B315" s="313">
        <v>41526</v>
      </c>
      <c r="C315" s="314" t="s">
        <v>982</v>
      </c>
      <c r="D315" s="315" t="s">
        <v>541</v>
      </c>
      <c r="E315" s="421">
        <v>1825.3293600939687</v>
      </c>
      <c r="F315" s="421">
        <f t="shared" si="4"/>
        <v>0</v>
      </c>
      <c r="G315" s="422">
        <v>48958.481204438998</v>
      </c>
      <c r="H315" s="420">
        <v>5</v>
      </c>
      <c r="I315" s="420">
        <v>7.5638363256843935E-2</v>
      </c>
      <c r="J315" s="420">
        <v>2.8200410185447488E-3</v>
      </c>
      <c r="K315" s="420">
        <v>0</v>
      </c>
      <c r="L315" s="316"/>
      <c r="M315" s="373" t="s">
        <v>110</v>
      </c>
    </row>
    <row r="316" spans="2:13" x14ac:dyDescent="0.2">
      <c r="B316" s="313">
        <v>41526</v>
      </c>
      <c r="C316" s="314" t="s">
        <v>870</v>
      </c>
      <c r="D316" s="315" t="s">
        <v>541</v>
      </c>
      <c r="E316" s="421">
        <v>1835.2658291200653</v>
      </c>
      <c r="F316" s="421">
        <f t="shared" si="4"/>
        <v>0</v>
      </c>
      <c r="G316" s="422">
        <v>49224.994439084825</v>
      </c>
      <c r="H316" s="420">
        <v>5</v>
      </c>
      <c r="I316" s="420">
        <v>7.6050112648552382E-2</v>
      </c>
      <c r="J316" s="420">
        <v>2.8353923577856019E-3</v>
      </c>
      <c r="K316" s="420">
        <v>0</v>
      </c>
      <c r="L316" s="316"/>
      <c r="M316" s="373" t="s">
        <v>110</v>
      </c>
    </row>
    <row r="317" spans="2:13" x14ac:dyDescent="0.2">
      <c r="B317" s="313">
        <v>41526</v>
      </c>
      <c r="C317" s="314" t="s">
        <v>845</v>
      </c>
      <c r="D317" s="315" t="s">
        <v>541</v>
      </c>
      <c r="E317" s="421">
        <v>1892.8973494714264</v>
      </c>
      <c r="F317" s="421">
        <f t="shared" si="4"/>
        <v>0</v>
      </c>
      <c r="G317" s="422">
        <v>50770.771200030642</v>
      </c>
      <c r="H317" s="420">
        <v>5</v>
      </c>
      <c r="I317" s="420">
        <v>7.8438259120461443E-2</v>
      </c>
      <c r="J317" s="420">
        <v>2.9244301253825511E-3</v>
      </c>
      <c r="K317" s="420">
        <v>0</v>
      </c>
      <c r="L317" s="316"/>
      <c r="M317" s="373" t="s">
        <v>110</v>
      </c>
    </row>
    <row r="318" spans="2:13" x14ac:dyDescent="0.2">
      <c r="B318" s="313">
        <v>41526</v>
      </c>
      <c r="C318" s="314" t="s">
        <v>866</v>
      </c>
      <c r="D318" s="315" t="s">
        <v>541</v>
      </c>
      <c r="E318" s="421">
        <v>1943.5733415045197</v>
      </c>
      <c r="F318" s="421">
        <f t="shared" si="4"/>
        <v>0</v>
      </c>
      <c r="G318" s="422">
        <v>52129.988696724373</v>
      </c>
      <c r="H318" s="420">
        <v>5</v>
      </c>
      <c r="I318" s="420">
        <v>8.0538181018174587E-2</v>
      </c>
      <c r="J318" s="420">
        <v>3.0027219555109025E-3</v>
      </c>
      <c r="K318" s="420">
        <v>0</v>
      </c>
      <c r="L318" s="316"/>
      <c r="M318" s="373" t="s">
        <v>110</v>
      </c>
    </row>
    <row r="319" spans="2:13" x14ac:dyDescent="0.2">
      <c r="B319" s="313">
        <v>41526</v>
      </c>
      <c r="C319" s="314" t="s">
        <v>573</v>
      </c>
      <c r="D319" s="315" t="s">
        <v>541</v>
      </c>
      <c r="E319" s="421">
        <v>1958.4780450436649</v>
      </c>
      <c r="F319" s="421">
        <f t="shared" si="4"/>
        <v>0</v>
      </c>
      <c r="G319" s="422">
        <v>52529.75854869312</v>
      </c>
      <c r="H319" s="420">
        <v>5</v>
      </c>
      <c r="I319" s="420">
        <v>8.1155805105737278E-2</v>
      </c>
      <c r="J319" s="420">
        <v>3.0257489643721828E-3</v>
      </c>
      <c r="K319" s="420">
        <v>0</v>
      </c>
      <c r="L319" s="316"/>
      <c r="M319" s="373" t="s">
        <v>110</v>
      </c>
    </row>
    <row r="320" spans="2:13" x14ac:dyDescent="0.2">
      <c r="B320" s="313">
        <v>41526</v>
      </c>
      <c r="C320" s="314" t="s">
        <v>577</v>
      </c>
      <c r="D320" s="315" t="s">
        <v>541</v>
      </c>
      <c r="E320" s="421">
        <v>1959.4716919462746</v>
      </c>
      <c r="F320" s="421">
        <f t="shared" si="4"/>
        <v>0</v>
      </c>
      <c r="G320" s="422">
        <v>52556.409872157703</v>
      </c>
      <c r="H320" s="420">
        <v>5</v>
      </c>
      <c r="I320" s="420">
        <v>8.1196980044908121E-2</v>
      </c>
      <c r="J320" s="420">
        <v>3.0272840982962681E-3</v>
      </c>
      <c r="K320" s="420">
        <v>0</v>
      </c>
      <c r="L320" s="316"/>
      <c r="M320" s="373" t="s">
        <v>110</v>
      </c>
    </row>
    <row r="321" spans="2:13" x14ac:dyDescent="0.2">
      <c r="B321" s="313">
        <v>41526</v>
      </c>
      <c r="C321" s="314" t="s">
        <v>580</v>
      </c>
      <c r="D321" s="315" t="s">
        <v>541</v>
      </c>
      <c r="E321" s="421">
        <v>1974.3763954854196</v>
      </c>
      <c r="F321" s="421">
        <f t="shared" si="4"/>
        <v>0</v>
      </c>
      <c r="G321" s="422">
        <v>52956.17972412645</v>
      </c>
      <c r="H321" s="420">
        <v>5</v>
      </c>
      <c r="I321" s="420">
        <v>8.1814604132470811E-2</v>
      </c>
      <c r="J321" s="420">
        <v>3.050311107157548E-3</v>
      </c>
      <c r="K321" s="420">
        <v>0</v>
      </c>
      <c r="L321" s="316"/>
      <c r="M321" s="373" t="s">
        <v>110</v>
      </c>
    </row>
    <row r="322" spans="2:13" x14ac:dyDescent="0.2">
      <c r="B322" s="313">
        <v>41526</v>
      </c>
      <c r="C322" s="314" t="s">
        <v>808</v>
      </c>
      <c r="D322" s="315" t="s">
        <v>541</v>
      </c>
      <c r="E322" s="421">
        <v>1985.3065114141259</v>
      </c>
      <c r="F322" s="421">
        <f t="shared" si="4"/>
        <v>0</v>
      </c>
      <c r="G322" s="422">
        <v>53249.34428223686</v>
      </c>
      <c r="H322" s="420">
        <v>5</v>
      </c>
      <c r="I322" s="420">
        <v>8.2267528463350115E-2</v>
      </c>
      <c r="J322" s="420">
        <v>3.0671975803224865E-3</v>
      </c>
      <c r="K322" s="420">
        <v>0</v>
      </c>
      <c r="L322" s="316"/>
      <c r="M322" s="373" t="s">
        <v>110</v>
      </c>
    </row>
    <row r="323" spans="2:13" x14ac:dyDescent="0.2">
      <c r="B323" s="313">
        <v>41526</v>
      </c>
      <c r="C323" s="314" t="s">
        <v>759</v>
      </c>
      <c r="D323" s="315" t="s">
        <v>541</v>
      </c>
      <c r="E323" s="421">
        <v>2020.0841530054645</v>
      </c>
      <c r="F323" s="421">
        <f t="shared" si="4"/>
        <v>0</v>
      </c>
      <c r="G323" s="422">
        <v>54182.140603497268</v>
      </c>
      <c r="H323" s="420">
        <v>5</v>
      </c>
      <c r="I323" s="420">
        <v>8.3708651334329726E-2</v>
      </c>
      <c r="J323" s="420">
        <v>3.120927267665473E-3</v>
      </c>
      <c r="K323" s="420">
        <v>0</v>
      </c>
      <c r="L323" s="316"/>
      <c r="M323" s="373" t="s">
        <v>110</v>
      </c>
    </row>
    <row r="324" spans="2:13" x14ac:dyDescent="0.2">
      <c r="B324" s="313">
        <v>41526</v>
      </c>
      <c r="C324" s="314" t="s">
        <v>979</v>
      </c>
      <c r="D324" s="315" t="s">
        <v>541</v>
      </c>
      <c r="E324" s="421">
        <v>2022.0714468106837</v>
      </c>
      <c r="F324" s="421">
        <f t="shared" si="4"/>
        <v>0</v>
      </c>
      <c r="G324" s="422">
        <v>54235.443250426426</v>
      </c>
      <c r="H324" s="420">
        <v>5</v>
      </c>
      <c r="I324" s="420">
        <v>8.3791001212671398E-2</v>
      </c>
      <c r="J324" s="420">
        <v>3.1239975355136433E-3</v>
      </c>
      <c r="K324" s="420">
        <v>0</v>
      </c>
      <c r="L324" s="316"/>
      <c r="M324" s="373" t="s">
        <v>110</v>
      </c>
    </row>
    <row r="325" spans="2:13" x14ac:dyDescent="0.2">
      <c r="B325" s="313">
        <v>41526</v>
      </c>
      <c r="C325" s="314" t="s">
        <v>815</v>
      </c>
      <c r="D325" s="315" t="s">
        <v>541</v>
      </c>
      <c r="E325" s="421">
        <v>2035.9825034472194</v>
      </c>
      <c r="F325" s="421">
        <f t="shared" si="4"/>
        <v>0</v>
      </c>
      <c r="G325" s="422">
        <v>54608.561778930598</v>
      </c>
      <c r="H325" s="420">
        <v>5</v>
      </c>
      <c r="I325" s="420">
        <v>8.4367450361063259E-2</v>
      </c>
      <c r="J325" s="420">
        <v>3.1454894104508383E-3</v>
      </c>
      <c r="K325" s="420">
        <v>0</v>
      </c>
      <c r="L325" s="316"/>
      <c r="M325" s="373" t="s">
        <v>110</v>
      </c>
    </row>
    <row r="326" spans="2:13" x14ac:dyDescent="0.2">
      <c r="B326" s="313">
        <v>41526</v>
      </c>
      <c r="C326" s="314" t="s">
        <v>842</v>
      </c>
      <c r="D326" s="315" t="s">
        <v>541</v>
      </c>
      <c r="E326" s="421">
        <v>2252.597528216128</v>
      </c>
      <c r="F326" s="421">
        <f t="shared" si="4"/>
        <v>0</v>
      </c>
      <c r="G326" s="422">
        <v>60418.550294209694</v>
      </c>
      <c r="H326" s="420">
        <v>5</v>
      </c>
      <c r="I326" s="420">
        <v>9.3343587100307671E-2</v>
      </c>
      <c r="J326" s="420">
        <v>3.4801486059014399E-3</v>
      </c>
      <c r="K326" s="420">
        <v>0</v>
      </c>
      <c r="L326" s="316"/>
      <c r="M326" s="373" t="s">
        <v>110</v>
      </c>
    </row>
    <row r="327" spans="2:13" x14ac:dyDescent="0.2">
      <c r="B327" s="313">
        <v>41526</v>
      </c>
      <c r="C327" s="314" t="s">
        <v>761</v>
      </c>
      <c r="D327" s="315" t="s">
        <v>541</v>
      </c>
      <c r="E327" s="421">
        <v>2301.2862264440018</v>
      </c>
      <c r="F327" s="421">
        <f t="shared" si="4"/>
        <v>0</v>
      </c>
      <c r="G327" s="422">
        <v>61724.465143974252</v>
      </c>
      <c r="H327" s="420">
        <v>5</v>
      </c>
      <c r="I327" s="420">
        <v>9.5361159119679101E-2</v>
      </c>
      <c r="J327" s="420">
        <v>3.5553701681816209E-3</v>
      </c>
      <c r="K327" s="420">
        <v>0</v>
      </c>
      <c r="L327" s="316"/>
      <c r="M327" s="373" t="s">
        <v>110</v>
      </c>
    </row>
    <row r="328" spans="2:13" x14ac:dyDescent="0.2">
      <c r="B328" s="313">
        <v>41526</v>
      </c>
      <c r="C328" s="314" t="s">
        <v>817</v>
      </c>
      <c r="D328" s="315" t="s">
        <v>541</v>
      </c>
      <c r="E328" s="421">
        <v>2458.2824370563299</v>
      </c>
      <c r="F328" s="421">
        <f t="shared" si="4"/>
        <v>0</v>
      </c>
      <c r="G328" s="422">
        <v>65935.374251378365</v>
      </c>
      <c r="H328" s="420">
        <v>5</v>
      </c>
      <c r="I328" s="420">
        <v>0.10186679950867275</v>
      </c>
      <c r="J328" s="420">
        <v>3.7979213281871022E-3</v>
      </c>
      <c r="K328" s="420">
        <v>0</v>
      </c>
      <c r="L328" s="316"/>
      <c r="M328" s="373" t="s">
        <v>110</v>
      </c>
    </row>
    <row r="329" spans="2:13" x14ac:dyDescent="0.2">
      <c r="B329" s="313">
        <v>41526</v>
      </c>
      <c r="C329" s="314" t="s">
        <v>818</v>
      </c>
      <c r="D329" s="315" t="s">
        <v>541</v>
      </c>
      <c r="E329" s="421">
        <v>2556.6534804146877</v>
      </c>
      <c r="F329" s="421">
        <f t="shared" si="4"/>
        <v>0</v>
      </c>
      <c r="G329" s="422">
        <v>68573.855274372094</v>
      </c>
      <c r="H329" s="420">
        <v>5</v>
      </c>
      <c r="I329" s="420">
        <v>0.10594311848658651</v>
      </c>
      <c r="J329" s="420">
        <v>3.9498995866715505E-3</v>
      </c>
      <c r="K329" s="420">
        <v>0</v>
      </c>
      <c r="L329" s="316"/>
      <c r="M329" s="373" t="s">
        <v>110</v>
      </c>
    </row>
    <row r="330" spans="2:13" x14ac:dyDescent="0.2">
      <c r="B330" s="313">
        <v>41526</v>
      </c>
      <c r="C330" s="314" t="s">
        <v>821</v>
      </c>
      <c r="D330" s="315" t="s">
        <v>541</v>
      </c>
      <c r="E330" s="421">
        <v>2666.9482866043613</v>
      </c>
      <c r="F330" s="421">
        <f t="shared" ref="F330:F393" si="5">F329</f>
        <v>0</v>
      </c>
      <c r="G330" s="422">
        <v>71532.152178940814</v>
      </c>
      <c r="H330" s="420">
        <v>5</v>
      </c>
      <c r="I330" s="420">
        <v>0.11051353673455042</v>
      </c>
      <c r="J330" s="420">
        <v>4.1202994522450218E-3</v>
      </c>
      <c r="K330" s="420">
        <v>0</v>
      </c>
      <c r="L330" s="316"/>
      <c r="M330" s="373" t="s">
        <v>110</v>
      </c>
    </row>
    <row r="331" spans="2:13" x14ac:dyDescent="0.2">
      <c r="B331" s="313">
        <v>41526</v>
      </c>
      <c r="C331" s="314" t="s">
        <v>766</v>
      </c>
      <c r="D331" s="315" t="s">
        <v>541</v>
      </c>
      <c r="E331" s="421">
        <v>0</v>
      </c>
      <c r="F331" s="421">
        <f t="shared" si="5"/>
        <v>0</v>
      </c>
      <c r="G331" s="422">
        <v>705.60411356319082</v>
      </c>
      <c r="H331" s="420">
        <v>5</v>
      </c>
      <c r="I331" s="420">
        <v>1.0901224658982462E-3</v>
      </c>
      <c r="J331" s="420">
        <v>0</v>
      </c>
      <c r="K331" s="420">
        <v>0</v>
      </c>
      <c r="L331" s="316"/>
      <c r="M331" s="373" t="s">
        <v>110</v>
      </c>
    </row>
    <row r="332" spans="2:13" x14ac:dyDescent="0.2">
      <c r="B332" s="313">
        <v>41526</v>
      </c>
      <c r="C332" s="314" t="s">
        <v>769</v>
      </c>
      <c r="D332" s="315" t="s">
        <v>541</v>
      </c>
      <c r="E332" s="421">
        <v>0</v>
      </c>
      <c r="F332" s="421">
        <f t="shared" si="5"/>
        <v>0</v>
      </c>
      <c r="G332" s="422">
        <v>1253.9079470326767</v>
      </c>
      <c r="H332" s="420">
        <v>5</v>
      </c>
      <c r="I332" s="420">
        <v>1.9372239999083485E-3</v>
      </c>
      <c r="J332" s="420">
        <v>0</v>
      </c>
      <c r="K332" s="420">
        <v>0</v>
      </c>
      <c r="L332" s="316"/>
      <c r="M332" s="373" t="s">
        <v>110</v>
      </c>
    </row>
    <row r="333" spans="2:13" x14ac:dyDescent="0.2">
      <c r="B333" s="313">
        <v>41526</v>
      </c>
      <c r="C333" s="314" t="s">
        <v>762</v>
      </c>
      <c r="D333" s="315" t="s">
        <v>541</v>
      </c>
      <c r="E333" s="421">
        <v>0</v>
      </c>
      <c r="F333" s="421">
        <f t="shared" si="5"/>
        <v>0</v>
      </c>
      <c r="G333" s="422">
        <v>1334.8052339380106</v>
      </c>
      <c r="H333" s="420">
        <v>5</v>
      </c>
      <c r="I333" s="420">
        <v>2.0622061934508227E-3</v>
      </c>
      <c r="J333" s="420">
        <v>0</v>
      </c>
      <c r="K333" s="420">
        <v>0</v>
      </c>
      <c r="L333" s="316"/>
      <c r="M333" s="373" t="s">
        <v>110</v>
      </c>
    </row>
    <row r="334" spans="2:13" x14ac:dyDescent="0.2">
      <c r="B334" s="313">
        <v>41526</v>
      </c>
      <c r="C334" s="314" t="s">
        <v>765</v>
      </c>
      <c r="D334" s="315" t="s">
        <v>541</v>
      </c>
      <c r="E334" s="421">
        <v>0</v>
      </c>
      <c r="F334" s="421">
        <f t="shared" si="5"/>
        <v>0</v>
      </c>
      <c r="G334" s="422">
        <v>1501.0941014656414</v>
      </c>
      <c r="H334" s="420">
        <v>5</v>
      </c>
      <c r="I334" s="420">
        <v>2.3191140357325746E-3</v>
      </c>
      <c r="J334" s="420">
        <v>0</v>
      </c>
      <c r="K334" s="420">
        <v>0</v>
      </c>
      <c r="L334" s="316"/>
      <c r="M334" s="373" t="s">
        <v>110</v>
      </c>
    </row>
    <row r="335" spans="2:13" x14ac:dyDescent="0.2">
      <c r="B335" s="313">
        <v>41526</v>
      </c>
      <c r="C335" s="314" t="s">
        <v>767</v>
      </c>
      <c r="D335" s="315" t="s">
        <v>541</v>
      </c>
      <c r="E335" s="421">
        <v>0</v>
      </c>
      <c r="F335" s="421">
        <f t="shared" si="5"/>
        <v>0</v>
      </c>
      <c r="G335" s="422">
        <v>1568.5085072200864</v>
      </c>
      <c r="H335" s="420">
        <v>5</v>
      </c>
      <c r="I335" s="420">
        <v>2.4232658636846364E-3</v>
      </c>
      <c r="J335" s="420">
        <v>0</v>
      </c>
      <c r="K335" s="420">
        <v>0</v>
      </c>
      <c r="L335" s="316"/>
      <c r="M335" s="373" t="s">
        <v>110</v>
      </c>
    </row>
    <row r="336" spans="2:13" x14ac:dyDescent="0.2">
      <c r="B336" s="313">
        <v>41526</v>
      </c>
      <c r="C336" s="314" t="s">
        <v>768</v>
      </c>
      <c r="D336" s="315" t="s">
        <v>541</v>
      </c>
      <c r="E336" s="421">
        <v>0</v>
      </c>
      <c r="F336" s="421">
        <f t="shared" si="5"/>
        <v>0</v>
      </c>
      <c r="G336" s="422">
        <v>1649.4057941254205</v>
      </c>
      <c r="H336" s="420">
        <v>5</v>
      </c>
      <c r="I336" s="420">
        <v>2.5482480572271106E-3</v>
      </c>
      <c r="J336" s="420">
        <v>0</v>
      </c>
      <c r="K336" s="420">
        <v>0</v>
      </c>
      <c r="L336" s="316"/>
      <c r="M336" s="373" t="s">
        <v>110</v>
      </c>
    </row>
    <row r="337" spans="2:13" x14ac:dyDescent="0.2">
      <c r="B337" s="313">
        <v>41526</v>
      </c>
      <c r="C337" s="314" t="s">
        <v>764</v>
      </c>
      <c r="D337" s="315" t="s">
        <v>541</v>
      </c>
      <c r="E337" s="421">
        <v>0</v>
      </c>
      <c r="F337" s="421">
        <f t="shared" si="5"/>
        <v>0</v>
      </c>
      <c r="G337" s="422">
        <v>1676.3715564271984</v>
      </c>
      <c r="H337" s="420">
        <v>5</v>
      </c>
      <c r="I337" s="420">
        <v>2.589908788407935E-3</v>
      </c>
      <c r="J337" s="420">
        <v>0</v>
      </c>
      <c r="K337" s="420">
        <v>0</v>
      </c>
      <c r="L337" s="316"/>
      <c r="M337" s="373" t="s">
        <v>110</v>
      </c>
    </row>
    <row r="338" spans="2:13" x14ac:dyDescent="0.2">
      <c r="B338" s="313">
        <v>41526</v>
      </c>
      <c r="C338" s="314" t="s">
        <v>760</v>
      </c>
      <c r="D338" s="315" t="s">
        <v>541</v>
      </c>
      <c r="E338" s="421">
        <v>0</v>
      </c>
      <c r="F338" s="421">
        <f t="shared" si="5"/>
        <v>0</v>
      </c>
      <c r="G338" s="422">
        <v>2656.127586725132</v>
      </c>
      <c r="H338" s="420">
        <v>5</v>
      </c>
      <c r="I338" s="420">
        <v>4.103582021311232E-3</v>
      </c>
      <c r="J338" s="420">
        <v>0</v>
      </c>
      <c r="K338" s="420">
        <v>0</v>
      </c>
      <c r="L338" s="316"/>
      <c r="M338" s="373" t="s">
        <v>110</v>
      </c>
    </row>
    <row r="339" spans="2:13" x14ac:dyDescent="0.2">
      <c r="B339" s="313">
        <v>41526</v>
      </c>
      <c r="C339" s="314" t="s">
        <v>763</v>
      </c>
      <c r="D339" s="315" t="s">
        <v>541</v>
      </c>
      <c r="E339" s="421">
        <v>0</v>
      </c>
      <c r="F339" s="421">
        <f t="shared" si="5"/>
        <v>0</v>
      </c>
      <c r="G339" s="422">
        <v>5518.9926844305619</v>
      </c>
      <c r="H339" s="420">
        <v>5</v>
      </c>
      <c r="I339" s="420">
        <v>8.5265629816754542E-3</v>
      </c>
      <c r="J339" s="420">
        <v>0</v>
      </c>
      <c r="K339" s="420">
        <v>0</v>
      </c>
      <c r="L339" s="316"/>
      <c r="M339" s="373" t="s">
        <v>110</v>
      </c>
    </row>
    <row r="340" spans="2:13" x14ac:dyDescent="0.2">
      <c r="B340" s="313">
        <v>41526</v>
      </c>
      <c r="C340" s="314" t="s">
        <v>759</v>
      </c>
      <c r="D340" s="315" t="s">
        <v>541</v>
      </c>
      <c r="E340" s="421">
        <v>0</v>
      </c>
      <c r="F340" s="421">
        <f t="shared" si="5"/>
        <v>0</v>
      </c>
      <c r="G340" s="422">
        <v>9136.8991265857767</v>
      </c>
      <c r="H340" s="420">
        <v>5</v>
      </c>
      <c r="I340" s="420">
        <v>1.4116044415102769E-2</v>
      </c>
      <c r="J340" s="420">
        <v>0</v>
      </c>
      <c r="K340" s="420">
        <v>0</v>
      </c>
      <c r="L340" s="316"/>
      <c r="M340" s="373" t="s">
        <v>110</v>
      </c>
    </row>
    <row r="341" spans="2:13" x14ac:dyDescent="0.2">
      <c r="B341" s="313">
        <v>41526</v>
      </c>
      <c r="C341" s="314" t="s">
        <v>761</v>
      </c>
      <c r="D341" s="315" t="s">
        <v>541</v>
      </c>
      <c r="E341" s="421">
        <v>0</v>
      </c>
      <c r="F341" s="421">
        <f t="shared" si="5"/>
        <v>0</v>
      </c>
      <c r="G341" s="422">
        <v>10408.784248486305</v>
      </c>
      <c r="H341" s="420">
        <v>5</v>
      </c>
      <c r="I341" s="420">
        <v>1.6081042235798333E-2</v>
      </c>
      <c r="J341" s="420">
        <v>0</v>
      </c>
      <c r="K341" s="420">
        <v>0</v>
      </c>
      <c r="L341" s="316"/>
      <c r="M341" s="373" t="s">
        <v>110</v>
      </c>
    </row>
    <row r="342" spans="2:13" x14ac:dyDescent="0.2">
      <c r="B342" s="313">
        <v>41536</v>
      </c>
      <c r="C342" s="314" t="s">
        <v>753</v>
      </c>
      <c r="D342" s="315" t="s">
        <v>541</v>
      </c>
      <c r="E342" s="421">
        <v>1.9669858426834284</v>
      </c>
      <c r="F342" s="421">
        <f t="shared" si="5"/>
        <v>0</v>
      </c>
      <c r="G342" s="422">
        <v>17.834070539857841</v>
      </c>
      <c r="H342" s="420">
        <v>5</v>
      </c>
      <c r="I342" s="420">
        <v>2.7552731879265068E-5</v>
      </c>
      <c r="J342" s="420">
        <v>3.0388930789885039E-6</v>
      </c>
      <c r="K342" s="420">
        <v>0</v>
      </c>
      <c r="L342" s="316"/>
      <c r="M342" s="373" t="s">
        <v>110</v>
      </c>
    </row>
    <row r="343" spans="2:13" x14ac:dyDescent="0.2">
      <c r="B343" s="313">
        <v>41536</v>
      </c>
      <c r="C343" s="314" t="s">
        <v>756</v>
      </c>
      <c r="D343" s="315" t="s">
        <v>856</v>
      </c>
      <c r="E343" s="421">
        <v>2013.210009986489</v>
      </c>
      <c r="F343" s="421">
        <f t="shared" si="5"/>
        <v>0</v>
      </c>
      <c r="G343" s="422">
        <v>18253.1711975445</v>
      </c>
      <c r="H343" s="420">
        <v>5</v>
      </c>
      <c r="I343" s="420">
        <v>2.8200221078427797E-2</v>
      </c>
      <c r="J343" s="420">
        <v>3.1103070663447336E-3</v>
      </c>
      <c r="K343" s="420">
        <v>0</v>
      </c>
      <c r="L343" s="316"/>
      <c r="M343" s="373" t="s">
        <v>110</v>
      </c>
    </row>
    <row r="344" spans="2:13" x14ac:dyDescent="0.2">
      <c r="B344" s="313">
        <v>41536</v>
      </c>
      <c r="C344" s="314" t="s">
        <v>754</v>
      </c>
      <c r="D344" s="315" t="s">
        <v>856</v>
      </c>
      <c r="E344" s="421">
        <v>2919.0069905422079</v>
      </c>
      <c r="F344" s="421">
        <f t="shared" si="5"/>
        <v>0</v>
      </c>
      <c r="G344" s="422">
        <v>26465.760681149037</v>
      </c>
      <c r="H344" s="420">
        <v>5</v>
      </c>
      <c r="I344" s="420">
        <v>4.0888254108829361E-2</v>
      </c>
      <c r="J344" s="420">
        <v>4.5097173292189402E-3</v>
      </c>
      <c r="K344" s="420">
        <v>0</v>
      </c>
      <c r="L344" s="316"/>
      <c r="M344" s="373" t="s">
        <v>110</v>
      </c>
    </row>
    <row r="345" spans="2:13" x14ac:dyDescent="0.2">
      <c r="B345" s="313">
        <v>41536</v>
      </c>
      <c r="C345" s="314" t="s">
        <v>757</v>
      </c>
      <c r="D345" s="315" t="s">
        <v>541</v>
      </c>
      <c r="E345" s="421">
        <v>3111.7716031251834</v>
      </c>
      <c r="F345" s="421">
        <f t="shared" si="5"/>
        <v>0</v>
      </c>
      <c r="G345" s="422">
        <v>28213.499594055105</v>
      </c>
      <c r="H345" s="420">
        <v>5</v>
      </c>
      <c r="I345" s="420">
        <v>4.358842183299734E-2</v>
      </c>
      <c r="J345" s="420">
        <v>4.8075288509598123E-3</v>
      </c>
      <c r="K345" s="420">
        <v>0</v>
      </c>
      <c r="L345" s="316"/>
      <c r="M345" s="373" t="s">
        <v>110</v>
      </c>
    </row>
    <row r="346" spans="2:13" x14ac:dyDescent="0.2">
      <c r="B346" s="313">
        <v>41536</v>
      </c>
      <c r="C346" s="314" t="s">
        <v>758</v>
      </c>
      <c r="D346" s="315" t="s">
        <v>856</v>
      </c>
      <c r="E346" s="421">
        <v>3815.952534805851</v>
      </c>
      <c r="F346" s="421">
        <f t="shared" si="5"/>
        <v>0</v>
      </c>
      <c r="G346" s="422">
        <v>34598.09684732421</v>
      </c>
      <c r="H346" s="420">
        <v>5</v>
      </c>
      <c r="I346" s="420">
        <v>5.345229984577423E-2</v>
      </c>
      <c r="J346" s="420">
        <v>5.8954525732376976E-3</v>
      </c>
      <c r="K346" s="420">
        <v>0</v>
      </c>
      <c r="L346" s="316"/>
      <c r="M346" s="373" t="s">
        <v>110</v>
      </c>
    </row>
    <row r="347" spans="2:13" x14ac:dyDescent="0.2">
      <c r="B347" s="313">
        <v>41536</v>
      </c>
      <c r="C347" s="314" t="s">
        <v>755</v>
      </c>
      <c r="D347" s="315" t="s">
        <v>856</v>
      </c>
      <c r="E347" s="421">
        <v>4880.0918756975852</v>
      </c>
      <c r="F347" s="421">
        <f t="shared" si="5"/>
        <v>0</v>
      </c>
      <c r="G347" s="422">
        <v>44246.3290093873</v>
      </c>
      <c r="H347" s="420">
        <v>5</v>
      </c>
      <c r="I347" s="420">
        <v>6.8358327792456638E-2</v>
      </c>
      <c r="J347" s="420">
        <v>7.5394937289704773E-3</v>
      </c>
      <c r="K347" s="420">
        <v>0</v>
      </c>
      <c r="L347" s="316"/>
      <c r="M347" s="373" t="s">
        <v>110</v>
      </c>
    </row>
    <row r="348" spans="2:13" x14ac:dyDescent="0.2">
      <c r="B348" s="313">
        <v>41536</v>
      </c>
      <c r="C348" s="314" t="s">
        <v>649</v>
      </c>
      <c r="D348" s="315" t="s">
        <v>856</v>
      </c>
      <c r="E348" s="421">
        <v>1684.5577416595379</v>
      </c>
      <c r="F348" s="421">
        <f t="shared" si="5"/>
        <v>0</v>
      </c>
      <c r="G348" s="422">
        <v>18782.818819503846</v>
      </c>
      <c r="H348" s="420">
        <v>5</v>
      </c>
      <c r="I348" s="420">
        <v>2.9018499714576589E-2</v>
      </c>
      <c r="J348" s="420">
        <v>2.6025560282131473E-3</v>
      </c>
      <c r="K348" s="420">
        <v>0</v>
      </c>
      <c r="L348" s="316"/>
      <c r="M348" s="373" t="s">
        <v>110</v>
      </c>
    </row>
    <row r="349" spans="2:13" x14ac:dyDescent="0.2">
      <c r="B349" s="313">
        <v>41536</v>
      </c>
      <c r="C349" s="314" t="s">
        <v>952</v>
      </c>
      <c r="D349" s="315" t="s">
        <v>856</v>
      </c>
      <c r="E349" s="421">
        <v>2239.0829769033362</v>
      </c>
      <c r="F349" s="421">
        <f t="shared" si="5"/>
        <v>0</v>
      </c>
      <c r="G349" s="422">
        <v>24965.7751924722</v>
      </c>
      <c r="H349" s="420">
        <v>5</v>
      </c>
      <c r="I349" s="420">
        <v>3.8570852823467471E-2</v>
      </c>
      <c r="J349" s="420">
        <v>3.459269311521746E-3</v>
      </c>
      <c r="K349" s="420">
        <v>0</v>
      </c>
      <c r="L349" s="316"/>
      <c r="M349" s="373" t="s">
        <v>110</v>
      </c>
    </row>
    <row r="350" spans="2:13" x14ac:dyDescent="0.2">
      <c r="B350" s="313">
        <v>41536</v>
      </c>
      <c r="C350" s="314" t="s">
        <v>648</v>
      </c>
      <c r="D350" s="315" t="s">
        <v>541</v>
      </c>
      <c r="E350" s="421">
        <v>2409.9366980325062</v>
      </c>
      <c r="F350" s="421">
        <f t="shared" si="5"/>
        <v>0</v>
      </c>
      <c r="G350" s="422">
        <v>26870.794183062444</v>
      </c>
      <c r="H350" s="420">
        <v>5</v>
      </c>
      <c r="I350" s="420">
        <v>4.151401026782843E-2</v>
      </c>
      <c r="J350" s="420">
        <v>3.7232296204330433E-3</v>
      </c>
      <c r="K350" s="420">
        <v>0</v>
      </c>
      <c r="L350" s="316"/>
      <c r="M350" s="373" t="s">
        <v>110</v>
      </c>
    </row>
    <row r="351" spans="2:13" x14ac:dyDescent="0.2">
      <c r="B351" s="313">
        <v>41536</v>
      </c>
      <c r="C351" s="314" t="s">
        <v>647</v>
      </c>
      <c r="D351" s="315" t="s">
        <v>856</v>
      </c>
      <c r="E351" s="421">
        <v>2807.5962360992303</v>
      </c>
      <c r="F351" s="421">
        <f t="shared" si="5"/>
        <v>0</v>
      </c>
      <c r="G351" s="422">
        <v>31304.698032506418</v>
      </c>
      <c r="H351" s="420">
        <v>5</v>
      </c>
      <c r="I351" s="420">
        <v>4.836416619096099E-2</v>
      </c>
      <c r="J351" s="420">
        <v>4.3375933803552463E-3</v>
      </c>
      <c r="K351" s="420">
        <v>0</v>
      </c>
      <c r="L351" s="316"/>
      <c r="M351" s="373" t="s">
        <v>110</v>
      </c>
    </row>
    <row r="352" spans="2:13" x14ac:dyDescent="0.2">
      <c r="B352" s="313">
        <v>41536</v>
      </c>
      <c r="C352" s="314" t="s">
        <v>958</v>
      </c>
      <c r="D352" s="315" t="s">
        <v>541</v>
      </c>
      <c r="E352" s="421">
        <v>3075.3669803250641</v>
      </c>
      <c r="F352" s="421">
        <f t="shared" si="5"/>
        <v>0</v>
      </c>
      <c r="G352" s="422">
        <v>34290.341830624464</v>
      </c>
      <c r="H352" s="420">
        <v>5</v>
      </c>
      <c r="I352" s="420">
        <v>5.297683399849748E-2</v>
      </c>
      <c r="J352" s="420">
        <v>4.7512855604033618E-3</v>
      </c>
      <c r="K352" s="420">
        <v>0</v>
      </c>
      <c r="L352" s="316"/>
      <c r="M352" s="373" t="s">
        <v>110</v>
      </c>
    </row>
    <row r="353" spans="2:13" x14ac:dyDescent="0.2">
      <c r="B353" s="313">
        <v>41536</v>
      </c>
      <c r="C353" s="314" t="s">
        <v>645</v>
      </c>
      <c r="D353" s="315" t="s">
        <v>541</v>
      </c>
      <c r="E353" s="421">
        <v>3163.2917023096661</v>
      </c>
      <c r="F353" s="421">
        <f t="shared" si="5"/>
        <v>0</v>
      </c>
      <c r="G353" s="422">
        <v>35270.702480752778</v>
      </c>
      <c r="H353" s="420">
        <v>5</v>
      </c>
      <c r="I353" s="420">
        <v>5.4491441338285582E-2</v>
      </c>
      <c r="J353" s="420">
        <v>4.887124783702743E-3</v>
      </c>
      <c r="K353" s="420">
        <v>0</v>
      </c>
      <c r="L353" s="316"/>
      <c r="M353" s="373" t="s">
        <v>110</v>
      </c>
    </row>
    <row r="354" spans="2:13" x14ac:dyDescent="0.2">
      <c r="B354" s="313">
        <v>41536</v>
      </c>
      <c r="C354" s="314" t="s">
        <v>953</v>
      </c>
      <c r="D354" s="315" t="s">
        <v>541</v>
      </c>
      <c r="E354" s="421">
        <v>3481.0196749358424</v>
      </c>
      <c r="F354" s="421">
        <f t="shared" si="5"/>
        <v>0</v>
      </c>
      <c r="G354" s="422">
        <v>38813.369375534639</v>
      </c>
      <c r="H354" s="420">
        <v>5</v>
      </c>
      <c r="I354" s="420">
        <v>5.9964681497974404E-2</v>
      </c>
      <c r="J354" s="420">
        <v>5.3779983406255071E-3</v>
      </c>
      <c r="K354" s="420">
        <v>0</v>
      </c>
      <c r="L354" s="316"/>
      <c r="M354" s="373" t="s">
        <v>110</v>
      </c>
    </row>
    <row r="355" spans="2:13" x14ac:dyDescent="0.2">
      <c r="B355" s="313">
        <v>41536</v>
      </c>
      <c r="C355" s="314" t="s">
        <v>955</v>
      </c>
      <c r="D355" s="315" t="s">
        <v>856</v>
      </c>
      <c r="E355" s="421">
        <v>4678.9940119760477</v>
      </c>
      <c r="F355" s="421">
        <f t="shared" si="5"/>
        <v>0</v>
      </c>
      <c r="G355" s="422">
        <v>52170.783233532929</v>
      </c>
      <c r="H355" s="420">
        <v>5</v>
      </c>
      <c r="I355" s="420">
        <v>8.06012065025873E-2</v>
      </c>
      <c r="J355" s="420">
        <v>7.2288077580795786E-3</v>
      </c>
      <c r="K355" s="420">
        <v>0</v>
      </c>
      <c r="L355" s="316"/>
      <c r="M355" s="373" t="s">
        <v>110</v>
      </c>
    </row>
    <row r="356" spans="2:13" x14ac:dyDescent="0.2">
      <c r="B356" s="313">
        <v>41536</v>
      </c>
      <c r="C356" s="314" t="s">
        <v>957</v>
      </c>
      <c r="D356" s="315" t="s">
        <v>541</v>
      </c>
      <c r="E356" s="421">
        <v>4792.896492728828</v>
      </c>
      <c r="F356" s="421">
        <f t="shared" si="5"/>
        <v>0</v>
      </c>
      <c r="G356" s="422">
        <v>53440.795893926428</v>
      </c>
      <c r="H356" s="420">
        <v>5</v>
      </c>
      <c r="I356" s="420">
        <v>8.2563311465494615E-2</v>
      </c>
      <c r="J356" s="420">
        <v>7.4047812973537771E-3</v>
      </c>
      <c r="K356" s="420">
        <v>0</v>
      </c>
      <c r="L356" s="316"/>
      <c r="M356" s="373" t="s">
        <v>110</v>
      </c>
    </row>
    <row r="357" spans="2:13" x14ac:dyDescent="0.2">
      <c r="B357" s="313">
        <v>41536</v>
      </c>
      <c r="C357" s="314" t="s">
        <v>646</v>
      </c>
      <c r="D357" s="315" t="s">
        <v>541</v>
      </c>
      <c r="E357" s="421">
        <v>4825.868263473054</v>
      </c>
      <c r="F357" s="421">
        <f t="shared" si="5"/>
        <v>0</v>
      </c>
      <c r="G357" s="422">
        <v>53808.431137724547</v>
      </c>
      <c r="H357" s="420">
        <v>5</v>
      </c>
      <c r="I357" s="420">
        <v>8.3131289217915141E-2</v>
      </c>
      <c r="J357" s="420">
        <v>7.4557210060910454E-3</v>
      </c>
      <c r="K357" s="420">
        <v>0</v>
      </c>
      <c r="L357" s="316"/>
      <c r="M357" s="373" t="s">
        <v>110</v>
      </c>
    </row>
    <row r="358" spans="2:13" x14ac:dyDescent="0.2">
      <c r="B358" s="313">
        <v>41536</v>
      </c>
      <c r="C358" s="314" t="s">
        <v>954</v>
      </c>
      <c r="D358" s="315" t="s">
        <v>541</v>
      </c>
      <c r="E358" s="421">
        <v>7342.7134302822933</v>
      </c>
      <c r="F358" s="421">
        <f t="shared" si="5"/>
        <v>0</v>
      </c>
      <c r="G358" s="422">
        <v>81871.254747647559</v>
      </c>
      <c r="H358" s="420">
        <v>5</v>
      </c>
      <c r="I358" s="420">
        <v>0.12648692431934958</v>
      </c>
      <c r="J358" s="420">
        <v>1.1344118773035839E-2</v>
      </c>
      <c r="K358" s="420">
        <v>0</v>
      </c>
      <c r="L358" s="316"/>
      <c r="M358" s="373" t="s">
        <v>110</v>
      </c>
    </row>
    <row r="359" spans="2:13" x14ac:dyDescent="0.2">
      <c r="B359" s="313">
        <v>41536</v>
      </c>
      <c r="C359" s="314" t="s">
        <v>956</v>
      </c>
      <c r="D359" s="315" t="s">
        <v>541</v>
      </c>
      <c r="E359" s="421">
        <v>9722.6757912745943</v>
      </c>
      <c r="F359" s="421">
        <f t="shared" si="5"/>
        <v>0</v>
      </c>
      <c r="G359" s="422">
        <v>108407.83507271172</v>
      </c>
      <c r="H359" s="420">
        <v>5</v>
      </c>
      <c r="I359" s="420">
        <v>0.16748459117588663</v>
      </c>
      <c r="J359" s="420">
        <v>1.5021039567344092E-2</v>
      </c>
      <c r="K359" s="420">
        <v>0</v>
      </c>
      <c r="L359" s="316"/>
      <c r="M359" s="373" t="s">
        <v>110</v>
      </c>
    </row>
    <row r="360" spans="2:13" x14ac:dyDescent="0.2">
      <c r="B360" s="313">
        <v>41536</v>
      </c>
      <c r="C360" s="314" t="s">
        <v>858</v>
      </c>
      <c r="D360" s="315" t="s">
        <v>856</v>
      </c>
      <c r="E360" s="421">
        <v>774.98594859241121</v>
      </c>
      <c r="F360" s="421">
        <f t="shared" si="5"/>
        <v>0</v>
      </c>
      <c r="G360" s="422">
        <v>5290.563555955936</v>
      </c>
      <c r="H360" s="420">
        <v>5</v>
      </c>
      <c r="I360" s="420">
        <v>8.1736515969072221E-3</v>
      </c>
      <c r="J360" s="420">
        <v>1.1973138720093241E-3</v>
      </c>
      <c r="K360" s="420">
        <v>0</v>
      </c>
      <c r="L360" s="316"/>
      <c r="M360" s="373" t="s">
        <v>110</v>
      </c>
    </row>
    <row r="361" spans="2:13" x14ac:dyDescent="0.2">
      <c r="B361" s="313">
        <v>41536</v>
      </c>
      <c r="C361" s="314" t="s">
        <v>852</v>
      </c>
      <c r="D361" s="315" t="s">
        <v>856</v>
      </c>
      <c r="E361" s="421">
        <v>1017.9219583843329</v>
      </c>
      <c r="F361" s="421">
        <f t="shared" si="5"/>
        <v>0</v>
      </c>
      <c r="G361" s="422">
        <v>6949.004463392901</v>
      </c>
      <c r="H361" s="420">
        <v>5</v>
      </c>
      <c r="I361" s="420">
        <v>1.0735858444642388E-2</v>
      </c>
      <c r="J361" s="420">
        <v>1.5726376505407445E-3</v>
      </c>
      <c r="K361" s="420">
        <v>0</v>
      </c>
      <c r="L361" s="316"/>
      <c r="M361" s="373" t="s">
        <v>110</v>
      </c>
    </row>
    <row r="362" spans="2:13" x14ac:dyDescent="0.2">
      <c r="B362" s="313">
        <v>41536</v>
      </c>
      <c r="C362" s="314" t="s">
        <v>854</v>
      </c>
      <c r="D362" s="315" t="s">
        <v>856</v>
      </c>
      <c r="E362" s="421">
        <v>1622.2503794369643</v>
      </c>
      <c r="F362" s="421">
        <f t="shared" si="5"/>
        <v>0</v>
      </c>
      <c r="G362" s="422">
        <v>11074.547547182374</v>
      </c>
      <c r="H362" s="420">
        <v>5</v>
      </c>
      <c r="I362" s="420">
        <v>1.7109612669173668E-2</v>
      </c>
      <c r="J362" s="420">
        <v>2.5062943227552687E-3</v>
      </c>
      <c r="K362" s="420">
        <v>0</v>
      </c>
      <c r="L362" s="316"/>
      <c r="M362" s="373" t="s">
        <v>110</v>
      </c>
    </row>
    <row r="363" spans="2:13" x14ac:dyDescent="0.2">
      <c r="B363" s="313">
        <v>41536</v>
      </c>
      <c r="C363" s="314" t="s">
        <v>853</v>
      </c>
      <c r="D363" s="315" t="s">
        <v>541</v>
      </c>
      <c r="E363" s="421">
        <v>2173.373806609547</v>
      </c>
      <c r="F363" s="421">
        <f t="shared" si="5"/>
        <v>0</v>
      </c>
      <c r="G363" s="422">
        <v>14836.878366119952</v>
      </c>
      <c r="H363" s="420">
        <v>5</v>
      </c>
      <c r="I363" s="420">
        <v>2.2922222418787743E-2</v>
      </c>
      <c r="J363" s="420">
        <v>3.3577519856220037E-3</v>
      </c>
      <c r="K363" s="420">
        <v>0</v>
      </c>
      <c r="L363" s="316"/>
      <c r="M363" s="373" t="s">
        <v>110</v>
      </c>
    </row>
    <row r="364" spans="2:13" x14ac:dyDescent="0.2">
      <c r="B364" s="313">
        <v>41536</v>
      </c>
      <c r="C364" s="314" t="s">
        <v>860</v>
      </c>
      <c r="D364" s="315" t="s">
        <v>856</v>
      </c>
      <c r="E364" s="421">
        <v>2470.5186780905751</v>
      </c>
      <c r="F364" s="421">
        <f t="shared" si="5"/>
        <v>0</v>
      </c>
      <c r="G364" s="422">
        <v>16865.384600009791</v>
      </c>
      <c r="H364" s="420">
        <v>5</v>
      </c>
      <c r="I364" s="420">
        <v>2.6056161373042324E-2</v>
      </c>
      <c r="J364" s="420">
        <v>3.8168256982058892E-3</v>
      </c>
      <c r="K364" s="420">
        <v>0</v>
      </c>
      <c r="L364" s="316"/>
      <c r="M364" s="373" t="s">
        <v>110</v>
      </c>
    </row>
    <row r="365" spans="2:13" x14ac:dyDescent="0.2">
      <c r="B365" s="313">
        <v>41536</v>
      </c>
      <c r="C365" s="314" t="s">
        <v>851</v>
      </c>
      <c r="D365" s="315" t="s">
        <v>541</v>
      </c>
      <c r="E365" s="421">
        <v>2736.5436474908201</v>
      </c>
      <c r="F365" s="421">
        <f t="shared" si="5"/>
        <v>0</v>
      </c>
      <c r="G365" s="422">
        <v>18681.445924269279</v>
      </c>
      <c r="H365" s="420">
        <v>5</v>
      </c>
      <c r="I365" s="420">
        <v>2.8861883747628356E-2</v>
      </c>
      <c r="J365" s="420">
        <v>4.2278207449448421E-3</v>
      </c>
      <c r="K365" s="420">
        <v>0</v>
      </c>
      <c r="L365" s="316"/>
      <c r="M365" s="373" t="s">
        <v>110</v>
      </c>
    </row>
    <row r="366" spans="2:13" x14ac:dyDescent="0.2">
      <c r="B366" s="313">
        <v>41536</v>
      </c>
      <c r="C366" s="314" t="s">
        <v>859</v>
      </c>
      <c r="D366" s="315" t="s">
        <v>541</v>
      </c>
      <c r="E366" s="421">
        <v>3793.6164504283965</v>
      </c>
      <c r="F366" s="421">
        <f t="shared" si="5"/>
        <v>0</v>
      </c>
      <c r="G366" s="422">
        <v>25897.719790100367</v>
      </c>
      <c r="H366" s="420">
        <v>5</v>
      </c>
      <c r="I366" s="420">
        <v>4.0010659824756989E-2</v>
      </c>
      <c r="J366" s="420">
        <v>5.8609444589679226E-3</v>
      </c>
      <c r="K366" s="420">
        <v>0</v>
      </c>
      <c r="L366" s="316"/>
      <c r="M366" s="373" t="s">
        <v>110</v>
      </c>
    </row>
    <row r="367" spans="2:13" x14ac:dyDescent="0.2">
      <c r="B367" s="313">
        <v>41536</v>
      </c>
      <c r="C367" s="314" t="s">
        <v>857</v>
      </c>
      <c r="D367" s="315" t="s">
        <v>541</v>
      </c>
      <c r="E367" s="421">
        <v>5914.7891309669521</v>
      </c>
      <c r="F367" s="421">
        <f t="shared" si="5"/>
        <v>0</v>
      </c>
      <c r="G367" s="422">
        <v>40378.238952969405</v>
      </c>
      <c r="H367" s="420">
        <v>5</v>
      </c>
      <c r="I367" s="420">
        <v>6.2382325400229741E-2</v>
      </c>
      <c r="J367" s="420">
        <v>9.1380483599468112E-3</v>
      </c>
      <c r="K367" s="420">
        <v>0</v>
      </c>
      <c r="L367" s="316"/>
      <c r="M367" s="373" t="s">
        <v>110</v>
      </c>
    </row>
    <row r="368" spans="2:13" x14ac:dyDescent="0.2">
      <c r="B368" s="313">
        <v>41536</v>
      </c>
      <c r="C368" s="314" t="s">
        <v>730</v>
      </c>
      <c r="D368" s="315" t="s">
        <v>856</v>
      </c>
      <c r="E368" s="421">
        <v>942.75435776981089</v>
      </c>
      <c r="F368" s="421">
        <f t="shared" si="5"/>
        <v>0</v>
      </c>
      <c r="G368" s="422">
        <v>2199.7287429842995</v>
      </c>
      <c r="H368" s="420">
        <v>5</v>
      </c>
      <c r="I368" s="420">
        <v>3.3984690218143722E-3</v>
      </c>
      <c r="J368" s="420">
        <v>1.4565075308851723E-3</v>
      </c>
      <c r="K368" s="420">
        <v>0</v>
      </c>
      <c r="L368" s="316"/>
      <c r="M368" s="373" t="s">
        <v>110</v>
      </c>
    </row>
    <row r="369" spans="2:13" x14ac:dyDescent="0.2">
      <c r="B369" s="313">
        <v>41536</v>
      </c>
      <c r="C369" s="314" t="s">
        <v>728</v>
      </c>
      <c r="D369" s="315" t="s">
        <v>541</v>
      </c>
      <c r="E369" s="421">
        <v>1195.0265793052295</v>
      </c>
      <c r="F369" s="421">
        <f t="shared" si="5"/>
        <v>0</v>
      </c>
      <c r="G369" s="422">
        <v>2788.3555174928915</v>
      </c>
      <c r="H369" s="420">
        <v>5</v>
      </c>
      <c r="I369" s="420">
        <v>4.3078674487604359E-3</v>
      </c>
      <c r="J369" s="420">
        <v>1.8462552816870682E-3</v>
      </c>
      <c r="K369" s="420">
        <v>0</v>
      </c>
      <c r="L369" s="316"/>
      <c r="M369" s="373" t="s">
        <v>110</v>
      </c>
    </row>
    <row r="370" spans="2:13" x14ac:dyDescent="0.2">
      <c r="B370" s="313">
        <v>41536</v>
      </c>
      <c r="C370" s="314" t="s">
        <v>724</v>
      </c>
      <c r="D370" s="315" t="s">
        <v>541</v>
      </c>
      <c r="E370" s="421">
        <v>1555.8462109036964</v>
      </c>
      <c r="F370" s="421">
        <f t="shared" si="5"/>
        <v>0</v>
      </c>
      <c r="G370" s="422">
        <v>3630.2559639015944</v>
      </c>
      <c r="H370" s="420">
        <v>5</v>
      </c>
      <c r="I370" s="420">
        <v>5.6085608163844863E-3</v>
      </c>
      <c r="J370" s="420">
        <v>2.4037032599256358E-3</v>
      </c>
      <c r="K370" s="420">
        <v>0</v>
      </c>
      <c r="L370" s="316"/>
      <c r="M370" s="373" t="s">
        <v>110</v>
      </c>
    </row>
    <row r="371" spans="2:13" x14ac:dyDescent="0.2">
      <c r="B371" s="313">
        <v>41536</v>
      </c>
      <c r="C371" s="314" t="s">
        <v>726</v>
      </c>
      <c r="D371" s="315" t="s">
        <v>856</v>
      </c>
      <c r="E371" s="421">
        <v>1990.0358511558907</v>
      </c>
      <c r="F371" s="421">
        <f t="shared" si="5"/>
        <v>0</v>
      </c>
      <c r="G371" s="422">
        <v>4643.350651502039</v>
      </c>
      <c r="H371" s="420">
        <v>5</v>
      </c>
      <c r="I371" s="420">
        <v>7.1737405790964354E-3</v>
      </c>
      <c r="J371" s="420">
        <v>3.0745041696723248E-3</v>
      </c>
      <c r="K371" s="420">
        <v>0</v>
      </c>
      <c r="L371" s="316"/>
      <c r="M371" s="373" t="s">
        <v>110</v>
      </c>
    </row>
    <row r="372" spans="2:13" x14ac:dyDescent="0.2">
      <c r="B372" s="313">
        <v>41536</v>
      </c>
      <c r="C372" s="314" t="s">
        <v>727</v>
      </c>
      <c r="D372" s="315" t="s">
        <v>541</v>
      </c>
      <c r="E372" s="421">
        <v>2325.7287674619852</v>
      </c>
      <c r="F372" s="421">
        <f t="shared" si="5"/>
        <v>0</v>
      </c>
      <c r="G372" s="422">
        <v>5426.6229331190498</v>
      </c>
      <c r="H372" s="420">
        <v>5</v>
      </c>
      <c r="I372" s="420">
        <v>8.3838564141561368E-3</v>
      </c>
      <c r="J372" s="420">
        <v>3.5931326508190707E-3</v>
      </c>
      <c r="K372" s="420">
        <v>0</v>
      </c>
      <c r="L372" s="316"/>
      <c r="M372" s="373" t="s">
        <v>110</v>
      </c>
    </row>
    <row r="373" spans="2:13" x14ac:dyDescent="0.2">
      <c r="B373" s="313">
        <v>41536</v>
      </c>
      <c r="C373" s="314" t="s">
        <v>723</v>
      </c>
      <c r="D373" s="315" t="s">
        <v>541</v>
      </c>
      <c r="E373" s="421">
        <v>2418.1950797379159</v>
      </c>
      <c r="F373" s="421">
        <f t="shared" si="5"/>
        <v>0</v>
      </c>
      <c r="G373" s="422">
        <v>5642.3745795524783</v>
      </c>
      <c r="H373" s="420">
        <v>5</v>
      </c>
      <c r="I373" s="420">
        <v>8.717181733992942E-3</v>
      </c>
      <c r="J373" s="420">
        <v>3.7359884001169773E-3</v>
      </c>
      <c r="K373" s="420">
        <v>0</v>
      </c>
      <c r="L373" s="316"/>
      <c r="M373" s="373" t="s">
        <v>110</v>
      </c>
    </row>
    <row r="374" spans="2:13" x14ac:dyDescent="0.2">
      <c r="B374" s="313">
        <v>41536</v>
      </c>
      <c r="C374" s="314" t="s">
        <v>725</v>
      </c>
      <c r="D374" s="315" t="s">
        <v>541</v>
      </c>
      <c r="E374" s="421">
        <v>3218.2296946470519</v>
      </c>
      <c r="F374" s="421">
        <f t="shared" si="5"/>
        <v>0</v>
      </c>
      <c r="G374" s="422">
        <v>7509.0953465199655</v>
      </c>
      <c r="H374" s="420">
        <v>5</v>
      </c>
      <c r="I374" s="420">
        <v>1.1601170370841813E-2</v>
      </c>
      <c r="J374" s="420">
        <v>4.9720011875205991E-3</v>
      </c>
      <c r="K374" s="420">
        <v>0</v>
      </c>
      <c r="L374" s="316"/>
      <c r="M374" s="373" t="s">
        <v>110</v>
      </c>
    </row>
    <row r="375" spans="2:13" x14ac:dyDescent="0.2">
      <c r="B375" s="313">
        <v>41536</v>
      </c>
      <c r="C375" s="314" t="s">
        <v>732</v>
      </c>
      <c r="D375" s="315" t="s">
        <v>541</v>
      </c>
      <c r="E375" s="421">
        <v>3221.244900482136</v>
      </c>
      <c r="F375" s="421">
        <f t="shared" si="5"/>
        <v>0</v>
      </c>
      <c r="G375" s="422">
        <v>7516.1307262949676</v>
      </c>
      <c r="H375" s="420">
        <v>5</v>
      </c>
      <c r="I375" s="420">
        <v>1.1612039674749533E-2</v>
      </c>
      <c r="J375" s="420">
        <v>4.9766595271716167E-3</v>
      </c>
      <c r="K375" s="420">
        <v>0</v>
      </c>
      <c r="L375" s="316"/>
      <c r="M375" s="373" t="s">
        <v>110</v>
      </c>
    </row>
    <row r="376" spans="2:13" x14ac:dyDescent="0.2">
      <c r="B376" s="313">
        <v>41536</v>
      </c>
      <c r="C376" s="314" t="s">
        <v>729</v>
      </c>
      <c r="D376" s="315" t="s">
        <v>541</v>
      </c>
      <c r="E376" s="421">
        <v>3713.7285202126345</v>
      </c>
      <c r="F376" s="421">
        <f t="shared" si="5"/>
        <v>0</v>
      </c>
      <c r="G376" s="422">
        <v>8665.2427562121393</v>
      </c>
      <c r="H376" s="420">
        <v>5</v>
      </c>
      <c r="I376" s="420">
        <v>1.3387359313010773E-2</v>
      </c>
      <c r="J376" s="420">
        <v>5.737521670171334E-3</v>
      </c>
      <c r="K376" s="420">
        <v>0</v>
      </c>
      <c r="L376" s="316"/>
      <c r="M376" s="373" t="s">
        <v>110</v>
      </c>
    </row>
    <row r="377" spans="2:13" x14ac:dyDescent="0.2">
      <c r="B377" s="313">
        <v>41536</v>
      </c>
      <c r="C377" s="314" t="s">
        <v>731</v>
      </c>
      <c r="D377" s="315" t="s">
        <v>541</v>
      </c>
      <c r="E377" s="421">
        <v>3809.2100383236493</v>
      </c>
      <c r="F377" s="421">
        <f t="shared" si="5"/>
        <v>0</v>
      </c>
      <c r="G377" s="422">
        <v>8888.02978242057</v>
      </c>
      <c r="H377" s="420">
        <v>5</v>
      </c>
      <c r="I377" s="420">
        <v>1.3731553936755297E-2</v>
      </c>
      <c r="J377" s="420">
        <v>5.8850357591202582E-3</v>
      </c>
      <c r="K377" s="420">
        <v>0</v>
      </c>
      <c r="L377" s="316"/>
      <c r="M377" s="373" t="s">
        <v>110</v>
      </c>
    </row>
    <row r="378" spans="2:13" x14ac:dyDescent="0.2">
      <c r="B378" s="313">
        <v>41548</v>
      </c>
      <c r="C378" s="314" t="s">
        <v>691</v>
      </c>
      <c r="D378" s="315" t="s">
        <v>541</v>
      </c>
      <c r="E378" s="421">
        <v>0</v>
      </c>
      <c r="F378" s="421">
        <f t="shared" si="5"/>
        <v>0</v>
      </c>
      <c r="G378" s="422">
        <v>0</v>
      </c>
      <c r="H378" s="420"/>
      <c r="I378" s="420">
        <v>0</v>
      </c>
      <c r="J378" s="420">
        <v>0</v>
      </c>
      <c r="K378" s="420">
        <v>3.0497295952773996E-3</v>
      </c>
      <c r="L378" s="316" t="s">
        <v>1047</v>
      </c>
      <c r="M378" s="373" t="s">
        <v>107</v>
      </c>
    </row>
    <row r="379" spans="2:13" x14ac:dyDescent="0.2">
      <c r="B379" s="313">
        <v>41548</v>
      </c>
      <c r="C379" s="314" t="s">
        <v>805</v>
      </c>
      <c r="D379" s="315" t="s">
        <v>541</v>
      </c>
      <c r="E379" s="421">
        <v>0</v>
      </c>
      <c r="F379" s="421">
        <f t="shared" si="5"/>
        <v>0</v>
      </c>
      <c r="G379" s="422">
        <v>0</v>
      </c>
      <c r="H379" s="420"/>
      <c r="I379" s="420">
        <v>0</v>
      </c>
      <c r="J379" s="420">
        <v>0</v>
      </c>
      <c r="K379" s="420">
        <v>1.6082920510049508E-3</v>
      </c>
      <c r="L379" s="316" t="s">
        <v>1047</v>
      </c>
      <c r="M379" s="373" t="s">
        <v>104</v>
      </c>
    </row>
    <row r="380" spans="2:13" x14ac:dyDescent="0.2">
      <c r="B380" s="313">
        <v>41548</v>
      </c>
      <c r="C380" s="314" t="s">
        <v>708</v>
      </c>
      <c r="D380" s="315" t="s">
        <v>541</v>
      </c>
      <c r="E380" s="421">
        <v>358</v>
      </c>
      <c r="F380" s="421">
        <f t="shared" si="5"/>
        <v>0</v>
      </c>
      <c r="G380" s="422">
        <v>63446.55</v>
      </c>
      <c r="H380" s="420"/>
      <c r="I380" s="420">
        <v>9.8021692630824372E-2</v>
      </c>
      <c r="J380" s="420">
        <v>5.5309179083551624E-4</v>
      </c>
      <c r="K380" s="420">
        <v>0</v>
      </c>
      <c r="L380" s="316" t="s">
        <v>1047</v>
      </c>
      <c r="M380" s="373" t="s">
        <v>107</v>
      </c>
    </row>
    <row r="381" spans="2:13" x14ac:dyDescent="0.2">
      <c r="B381" s="313">
        <v>41548</v>
      </c>
      <c r="C381" s="314" t="s">
        <v>937</v>
      </c>
      <c r="D381" s="315" t="s">
        <v>541</v>
      </c>
      <c r="E381" s="421">
        <v>0</v>
      </c>
      <c r="F381" s="421">
        <f t="shared" si="5"/>
        <v>0</v>
      </c>
      <c r="G381" s="422">
        <v>0</v>
      </c>
      <c r="H381" s="420"/>
      <c r="I381" s="420">
        <v>0</v>
      </c>
      <c r="J381" s="420">
        <v>0</v>
      </c>
      <c r="K381" s="420">
        <v>1.7210733379630309E-3</v>
      </c>
      <c r="L381" s="316" t="s">
        <v>1047</v>
      </c>
      <c r="M381" s="373" t="s">
        <v>107</v>
      </c>
    </row>
    <row r="382" spans="2:13" x14ac:dyDescent="0.2">
      <c r="B382" s="313">
        <v>41548</v>
      </c>
      <c r="C382" s="314" t="s">
        <v>764</v>
      </c>
      <c r="D382" s="315" t="s">
        <v>541</v>
      </c>
      <c r="E382" s="421">
        <v>0</v>
      </c>
      <c r="F382" s="421">
        <f t="shared" si="5"/>
        <v>0</v>
      </c>
      <c r="G382" s="422">
        <v>0</v>
      </c>
      <c r="H382" s="420"/>
      <c r="I382" s="420">
        <v>0</v>
      </c>
      <c r="J382" s="420">
        <v>0</v>
      </c>
      <c r="K382" s="420">
        <v>5.7626602788169703E-4</v>
      </c>
      <c r="L382" s="316" t="s">
        <v>1047</v>
      </c>
      <c r="M382" s="373" t="s">
        <v>105</v>
      </c>
    </row>
    <row r="383" spans="2:13" x14ac:dyDescent="0.2">
      <c r="B383" s="313">
        <v>41548</v>
      </c>
      <c r="C383" s="314" t="s">
        <v>600</v>
      </c>
      <c r="D383" s="315" t="s">
        <v>541</v>
      </c>
      <c r="E383" s="421">
        <v>0</v>
      </c>
      <c r="F383" s="421">
        <f t="shared" si="5"/>
        <v>0</v>
      </c>
      <c r="G383" s="422">
        <v>0</v>
      </c>
      <c r="H383" s="420"/>
      <c r="I383" s="420">
        <v>0</v>
      </c>
      <c r="J383" s="420">
        <v>0</v>
      </c>
      <c r="K383" s="420">
        <v>2.1984626211143565E-3</v>
      </c>
      <c r="L383" s="316" t="s">
        <v>1047</v>
      </c>
      <c r="M383" s="373" t="s">
        <v>107</v>
      </c>
    </row>
    <row r="384" spans="2:13" x14ac:dyDescent="0.2">
      <c r="B384" s="313">
        <v>41548</v>
      </c>
      <c r="C384" s="314" t="s">
        <v>870</v>
      </c>
      <c r="D384" s="315" t="s">
        <v>541</v>
      </c>
      <c r="E384" s="421">
        <v>2440</v>
      </c>
      <c r="F384" s="421">
        <f t="shared" si="5"/>
        <v>0</v>
      </c>
      <c r="G384" s="422">
        <v>351799.40169999999</v>
      </c>
      <c r="H384" s="420"/>
      <c r="I384" s="420">
        <v>0.54351218184669314</v>
      </c>
      <c r="J384" s="420">
        <v>3.7696758928454179E-3</v>
      </c>
      <c r="K384" s="420">
        <v>0</v>
      </c>
      <c r="L384" s="316" t="s">
        <v>1047</v>
      </c>
      <c r="M384" s="373" t="s">
        <v>107</v>
      </c>
    </row>
    <row r="385" spans="2:13" x14ac:dyDescent="0.2">
      <c r="B385" s="313">
        <v>41548</v>
      </c>
      <c r="C385" s="314" t="s">
        <v>599</v>
      </c>
      <c r="D385" s="315" t="s">
        <v>541</v>
      </c>
      <c r="E385" s="421">
        <v>1972</v>
      </c>
      <c r="F385" s="421">
        <f t="shared" si="5"/>
        <v>0</v>
      </c>
      <c r="G385" s="422">
        <v>477651.33240000001</v>
      </c>
      <c r="H385" s="420"/>
      <c r="I385" s="420">
        <v>0.73794701349744818</v>
      </c>
      <c r="J385" s="420">
        <v>3.0466396970045754E-3</v>
      </c>
      <c r="K385" s="420">
        <v>0</v>
      </c>
      <c r="L385" s="316" t="s">
        <v>1047</v>
      </c>
      <c r="M385" s="373" t="s">
        <v>107</v>
      </c>
    </row>
    <row r="386" spans="2:13" x14ac:dyDescent="0.2">
      <c r="B386" s="313">
        <v>41548</v>
      </c>
      <c r="C386" s="314" t="s">
        <v>600</v>
      </c>
      <c r="D386" s="315" t="s">
        <v>541</v>
      </c>
      <c r="E386" s="421">
        <v>1423</v>
      </c>
      <c r="F386" s="421">
        <f t="shared" si="5"/>
        <v>0</v>
      </c>
      <c r="G386" s="422">
        <v>139264.31409999999</v>
      </c>
      <c r="H386" s="420"/>
      <c r="I386" s="420">
        <v>0.21515628180181237</v>
      </c>
      <c r="J386" s="420">
        <v>2.1984626211143565E-3</v>
      </c>
      <c r="K386" s="420">
        <v>0</v>
      </c>
      <c r="L386" s="316" t="s">
        <v>1047</v>
      </c>
      <c r="M386" s="373" t="s">
        <v>107</v>
      </c>
    </row>
    <row r="387" spans="2:13" x14ac:dyDescent="0.2">
      <c r="B387" s="313">
        <v>41548</v>
      </c>
      <c r="C387" s="314" t="s">
        <v>988</v>
      </c>
      <c r="D387" s="315" t="s">
        <v>541</v>
      </c>
      <c r="E387" s="421">
        <v>627</v>
      </c>
      <c r="F387" s="421">
        <f t="shared" si="5"/>
        <v>0</v>
      </c>
      <c r="G387" s="422">
        <v>63227.049899999998</v>
      </c>
      <c r="H387" s="420"/>
      <c r="I387" s="420">
        <v>9.7682576140887004E-2</v>
      </c>
      <c r="J387" s="420">
        <v>9.6868310853035942E-4</v>
      </c>
      <c r="K387" s="420">
        <v>0</v>
      </c>
      <c r="L387" s="316" t="s">
        <v>1047</v>
      </c>
      <c r="M387" s="373" t="s">
        <v>107</v>
      </c>
    </row>
    <row r="388" spans="2:13" x14ac:dyDescent="0.2">
      <c r="B388" s="313">
        <v>41548</v>
      </c>
      <c r="C388" s="314" t="s">
        <v>892</v>
      </c>
      <c r="D388" s="315" t="s">
        <v>541</v>
      </c>
      <c r="E388" s="421">
        <v>1674</v>
      </c>
      <c r="F388" s="421">
        <f t="shared" si="5"/>
        <v>0</v>
      </c>
      <c r="G388" s="422">
        <v>1048649.3441999999</v>
      </c>
      <c r="H388" s="420"/>
      <c r="I388" s="420">
        <v>1.6201098987208593</v>
      </c>
      <c r="J388" s="420">
        <v>2.5862448543537827E-3</v>
      </c>
      <c r="K388" s="420">
        <v>0</v>
      </c>
      <c r="L388" s="316" t="s">
        <v>1047</v>
      </c>
      <c r="M388" s="373" t="s">
        <v>107</v>
      </c>
    </row>
    <row r="389" spans="2:13" x14ac:dyDescent="0.2">
      <c r="B389" s="313">
        <v>41548</v>
      </c>
      <c r="C389" s="314" t="s">
        <v>888</v>
      </c>
      <c r="D389" s="315" t="s">
        <v>541</v>
      </c>
      <c r="E389" s="421">
        <v>0</v>
      </c>
      <c r="F389" s="421">
        <f t="shared" si="5"/>
        <v>0</v>
      </c>
      <c r="G389" s="422">
        <v>0</v>
      </c>
      <c r="H389" s="420"/>
      <c r="I389" s="420">
        <v>0</v>
      </c>
      <c r="J389" s="420">
        <v>0</v>
      </c>
      <c r="K389" s="420">
        <v>1.3132420930206769E-4</v>
      </c>
      <c r="L389" s="316" t="s">
        <v>1047</v>
      </c>
      <c r="M389" s="373" t="s">
        <v>107</v>
      </c>
    </row>
    <row r="390" spans="2:13" x14ac:dyDescent="0.2">
      <c r="B390" s="313">
        <v>41548</v>
      </c>
      <c r="C390" s="314" t="s">
        <v>890</v>
      </c>
      <c r="D390" s="315" t="s">
        <v>541</v>
      </c>
      <c r="E390" s="421">
        <v>0</v>
      </c>
      <c r="F390" s="421">
        <f t="shared" si="5"/>
        <v>0</v>
      </c>
      <c r="G390" s="422">
        <v>0</v>
      </c>
      <c r="H390" s="420"/>
      <c r="I390" s="420">
        <v>0</v>
      </c>
      <c r="J390" s="420">
        <v>0</v>
      </c>
      <c r="K390" s="420">
        <v>7.7645438749847525E-4</v>
      </c>
      <c r="L390" s="316" t="s">
        <v>1047</v>
      </c>
      <c r="M390" s="373" t="s">
        <v>107</v>
      </c>
    </row>
    <row r="391" spans="2:13" x14ac:dyDescent="0.2">
      <c r="B391" s="313">
        <v>41548</v>
      </c>
      <c r="C391" s="314" t="s">
        <v>895</v>
      </c>
      <c r="D391" s="315" t="s">
        <v>541</v>
      </c>
      <c r="E391" s="421">
        <v>0</v>
      </c>
      <c r="F391" s="421">
        <f t="shared" si="5"/>
        <v>0</v>
      </c>
      <c r="G391" s="422">
        <v>0</v>
      </c>
      <c r="H391" s="420"/>
      <c r="I391" s="420">
        <v>0</v>
      </c>
      <c r="J391" s="420">
        <v>0</v>
      </c>
      <c r="K391" s="420">
        <v>1.5906644851712949E-3</v>
      </c>
      <c r="L391" s="316" t="s">
        <v>1047</v>
      </c>
      <c r="M391" s="373" t="s">
        <v>107</v>
      </c>
    </row>
    <row r="392" spans="2:13" x14ac:dyDescent="0.2">
      <c r="B392" s="313">
        <v>41548</v>
      </c>
      <c r="C392" s="314" t="s">
        <v>897</v>
      </c>
      <c r="D392" s="315" t="s">
        <v>541</v>
      </c>
      <c r="E392" s="421">
        <v>0</v>
      </c>
      <c r="F392" s="421">
        <f t="shared" si="5"/>
        <v>0</v>
      </c>
      <c r="G392" s="422">
        <v>0</v>
      </c>
      <c r="H392" s="420"/>
      <c r="I392" s="420">
        <v>0</v>
      </c>
      <c r="J392" s="420">
        <v>0</v>
      </c>
      <c r="K392" s="420">
        <v>2.2932490049373572E-3</v>
      </c>
      <c r="L392" s="316" t="s">
        <v>1047</v>
      </c>
      <c r="M392" s="373" t="s">
        <v>107</v>
      </c>
    </row>
    <row r="393" spans="2:13" x14ac:dyDescent="0.2">
      <c r="B393" s="313">
        <v>41548</v>
      </c>
      <c r="C393" s="314" t="s">
        <v>885</v>
      </c>
      <c r="D393" s="315" t="s">
        <v>541</v>
      </c>
      <c r="E393" s="421">
        <v>0</v>
      </c>
      <c r="F393" s="421">
        <f t="shared" si="5"/>
        <v>0</v>
      </c>
      <c r="G393" s="422">
        <v>0</v>
      </c>
      <c r="H393" s="420"/>
      <c r="I393" s="420">
        <v>0</v>
      </c>
      <c r="J393" s="420">
        <v>0</v>
      </c>
      <c r="K393" s="420">
        <v>2.5296325816810791E-3</v>
      </c>
      <c r="L393" s="316" t="s">
        <v>1047</v>
      </c>
      <c r="M393" s="373" t="s">
        <v>107</v>
      </c>
    </row>
    <row r="394" spans="2:13" x14ac:dyDescent="0.2">
      <c r="B394" s="313">
        <v>41548</v>
      </c>
      <c r="C394" s="314" t="s">
        <v>894</v>
      </c>
      <c r="D394" s="315" t="s">
        <v>541</v>
      </c>
      <c r="E394" s="421">
        <v>0</v>
      </c>
      <c r="F394" s="421">
        <f t="shared" ref="F394:F457" si="6">F393</f>
        <v>0</v>
      </c>
      <c r="G394" s="422">
        <v>0</v>
      </c>
      <c r="H394" s="420"/>
      <c r="I394" s="420">
        <v>0</v>
      </c>
      <c r="J394" s="420">
        <v>0</v>
      </c>
      <c r="K394" s="420">
        <v>2.7988472107503179E-3</v>
      </c>
      <c r="L394" s="316" t="s">
        <v>1047</v>
      </c>
      <c r="M394" s="373" t="s">
        <v>107</v>
      </c>
    </row>
    <row r="395" spans="2:13" x14ac:dyDescent="0.2">
      <c r="B395" s="313">
        <v>41548</v>
      </c>
      <c r="C395" s="314" t="s">
        <v>893</v>
      </c>
      <c r="D395" s="315" t="s">
        <v>541</v>
      </c>
      <c r="E395" s="421">
        <v>0</v>
      </c>
      <c r="F395" s="421">
        <f t="shared" si="6"/>
        <v>0</v>
      </c>
      <c r="G395" s="422">
        <v>0</v>
      </c>
      <c r="H395" s="420"/>
      <c r="I395" s="420">
        <v>0</v>
      </c>
      <c r="J395" s="420">
        <v>0</v>
      </c>
      <c r="K395" s="420">
        <v>3.294596100865623E-3</v>
      </c>
      <c r="L395" s="316" t="s">
        <v>1047</v>
      </c>
      <c r="M395" s="373" t="s">
        <v>107</v>
      </c>
    </row>
    <row r="396" spans="2:13" x14ac:dyDescent="0.2">
      <c r="B396" s="313">
        <v>41548</v>
      </c>
      <c r="C396" s="314" t="s">
        <v>884</v>
      </c>
      <c r="D396" s="315" t="s">
        <v>541</v>
      </c>
      <c r="E396" s="421">
        <v>0</v>
      </c>
      <c r="F396" s="421">
        <f t="shared" si="6"/>
        <v>0</v>
      </c>
      <c r="G396" s="422">
        <v>0</v>
      </c>
      <c r="H396" s="420"/>
      <c r="I396" s="420">
        <v>0</v>
      </c>
      <c r="J396" s="420">
        <v>0</v>
      </c>
      <c r="K396" s="420">
        <v>3.527696572376793E-3</v>
      </c>
      <c r="L396" s="316" t="s">
        <v>1047</v>
      </c>
      <c r="M396" s="373" t="s">
        <v>107</v>
      </c>
    </row>
    <row r="397" spans="2:13" x14ac:dyDescent="0.2">
      <c r="B397" s="313">
        <v>41548</v>
      </c>
      <c r="C397" s="314" t="s">
        <v>896</v>
      </c>
      <c r="D397" s="315" t="s">
        <v>541</v>
      </c>
      <c r="E397" s="421">
        <v>0</v>
      </c>
      <c r="F397" s="421">
        <f t="shared" si="6"/>
        <v>0</v>
      </c>
      <c r="G397" s="422">
        <v>0</v>
      </c>
      <c r="H397" s="420"/>
      <c r="I397" s="420">
        <v>0</v>
      </c>
      <c r="J397" s="420">
        <v>0</v>
      </c>
      <c r="K397" s="420">
        <v>4.4568153531889228E-3</v>
      </c>
      <c r="L397" s="316" t="s">
        <v>1047</v>
      </c>
      <c r="M397" s="373" t="s">
        <v>107</v>
      </c>
    </row>
    <row r="398" spans="2:13" x14ac:dyDescent="0.2">
      <c r="B398" s="313">
        <v>41548</v>
      </c>
      <c r="C398" s="314" t="s">
        <v>887</v>
      </c>
      <c r="D398" s="315" t="s">
        <v>541</v>
      </c>
      <c r="E398" s="421">
        <v>0</v>
      </c>
      <c r="F398" s="421">
        <f t="shared" si="6"/>
        <v>0</v>
      </c>
      <c r="G398" s="422">
        <v>0</v>
      </c>
      <c r="H398" s="420"/>
      <c r="I398" s="420">
        <v>0</v>
      </c>
      <c r="J398" s="420">
        <v>0</v>
      </c>
      <c r="K398" s="420">
        <v>5.3990665549312582E-3</v>
      </c>
      <c r="L398" s="316" t="s">
        <v>1047</v>
      </c>
      <c r="M398" s="373" t="s">
        <v>107</v>
      </c>
    </row>
    <row r="399" spans="2:13" x14ac:dyDescent="0.2">
      <c r="B399" s="313">
        <v>41548</v>
      </c>
      <c r="C399" s="314" t="s">
        <v>898</v>
      </c>
      <c r="D399" s="315" t="s">
        <v>541</v>
      </c>
      <c r="E399" s="421">
        <v>0</v>
      </c>
      <c r="F399" s="421">
        <f t="shared" si="6"/>
        <v>0</v>
      </c>
      <c r="G399" s="422">
        <v>0</v>
      </c>
      <c r="H399" s="420"/>
      <c r="I399" s="420">
        <v>0</v>
      </c>
      <c r="J399" s="420">
        <v>0</v>
      </c>
      <c r="K399" s="420">
        <v>6.2296921787668366E-3</v>
      </c>
      <c r="L399" s="316" t="s">
        <v>1047</v>
      </c>
      <c r="M399" s="373" t="s">
        <v>107</v>
      </c>
    </row>
    <row r="400" spans="2:13" x14ac:dyDescent="0.2">
      <c r="B400" s="313">
        <v>41548</v>
      </c>
      <c r="C400" s="314" t="s">
        <v>889</v>
      </c>
      <c r="D400" s="315" t="s">
        <v>541</v>
      </c>
      <c r="E400" s="421">
        <v>0</v>
      </c>
      <c r="F400" s="421">
        <f t="shared" si="6"/>
        <v>0</v>
      </c>
      <c r="G400" s="422">
        <v>0</v>
      </c>
      <c r="H400" s="420"/>
      <c r="I400" s="420">
        <v>0</v>
      </c>
      <c r="J400" s="420">
        <v>0</v>
      </c>
      <c r="K400" s="420">
        <v>6.4562264398129029E-3</v>
      </c>
      <c r="L400" s="316" t="s">
        <v>1047</v>
      </c>
      <c r="M400" s="373" t="s">
        <v>107</v>
      </c>
    </row>
    <row r="401" spans="2:13" x14ac:dyDescent="0.2">
      <c r="B401" s="313">
        <v>41548</v>
      </c>
      <c r="C401" s="314" t="s">
        <v>949</v>
      </c>
      <c r="D401" s="315" t="s">
        <v>541</v>
      </c>
      <c r="E401" s="421">
        <v>0</v>
      </c>
      <c r="F401" s="421">
        <f t="shared" si="6"/>
        <v>0</v>
      </c>
      <c r="G401" s="422">
        <v>0</v>
      </c>
      <c r="H401" s="420"/>
      <c r="I401" s="420">
        <v>0</v>
      </c>
      <c r="J401" s="420">
        <v>0</v>
      </c>
      <c r="K401" s="420">
        <v>2.3869464157566271E-3</v>
      </c>
      <c r="L401" s="316" t="s">
        <v>1047</v>
      </c>
      <c r="M401" s="373" t="s">
        <v>107</v>
      </c>
    </row>
    <row r="402" spans="2:13" x14ac:dyDescent="0.2">
      <c r="B402" s="313">
        <v>41548</v>
      </c>
      <c r="C402" s="314" t="s">
        <v>566</v>
      </c>
      <c r="D402" s="315" t="s">
        <v>541</v>
      </c>
      <c r="E402" s="421">
        <v>1281</v>
      </c>
      <c r="F402" s="421">
        <f t="shared" si="6"/>
        <v>0</v>
      </c>
      <c r="G402" s="422">
        <v>638503.33550000004</v>
      </c>
      <c r="H402" s="420"/>
      <c r="I402" s="420">
        <v>0.98645517677694261</v>
      </c>
      <c r="J402" s="420">
        <v>1.9790798437438442E-3</v>
      </c>
      <c r="K402" s="420">
        <v>0</v>
      </c>
      <c r="L402" s="316" t="s">
        <v>1047</v>
      </c>
      <c r="M402" s="373" t="s">
        <v>107</v>
      </c>
    </row>
    <row r="403" spans="2:13" x14ac:dyDescent="0.2">
      <c r="B403" s="313">
        <v>41548</v>
      </c>
      <c r="C403" s="314" t="s">
        <v>697</v>
      </c>
      <c r="D403" s="315" t="s">
        <v>541</v>
      </c>
      <c r="E403" s="421">
        <v>0</v>
      </c>
      <c r="F403" s="421">
        <f t="shared" si="6"/>
        <v>0</v>
      </c>
      <c r="G403" s="422">
        <v>0</v>
      </c>
      <c r="H403" s="420"/>
      <c r="I403" s="420">
        <v>0</v>
      </c>
      <c r="J403" s="420">
        <v>0</v>
      </c>
      <c r="K403" s="420">
        <v>1.7643319137825686E-3</v>
      </c>
      <c r="L403" s="316" t="s">
        <v>1047</v>
      </c>
      <c r="M403" s="373" t="s">
        <v>107</v>
      </c>
    </row>
    <row r="404" spans="2:13" x14ac:dyDescent="0.2">
      <c r="B404" s="313">
        <v>41548</v>
      </c>
      <c r="C404" s="314" t="s">
        <v>874</v>
      </c>
      <c r="D404" s="315" t="s">
        <v>541</v>
      </c>
      <c r="E404" s="421">
        <v>0</v>
      </c>
      <c r="F404" s="421">
        <f t="shared" si="6"/>
        <v>0</v>
      </c>
      <c r="G404" s="422">
        <v>0</v>
      </c>
      <c r="H404" s="420"/>
      <c r="I404" s="420">
        <v>0</v>
      </c>
      <c r="J404" s="420">
        <v>0</v>
      </c>
      <c r="K404" s="420">
        <v>3.1547861365534193E-3</v>
      </c>
      <c r="L404" s="316" t="s">
        <v>1047</v>
      </c>
      <c r="M404" s="373" t="s">
        <v>107</v>
      </c>
    </row>
    <row r="405" spans="2:13" x14ac:dyDescent="0.2">
      <c r="B405" s="313">
        <v>41548</v>
      </c>
      <c r="C405" s="314" t="s">
        <v>644</v>
      </c>
      <c r="D405" s="315" t="s">
        <v>541</v>
      </c>
      <c r="E405" s="421">
        <v>1687</v>
      </c>
      <c r="F405" s="421">
        <f t="shared" si="6"/>
        <v>0</v>
      </c>
      <c r="G405" s="422">
        <v>276745</v>
      </c>
      <c r="H405" s="420"/>
      <c r="I405" s="420">
        <v>0.42755694875635458</v>
      </c>
      <c r="J405" s="420">
        <v>2.6063291931271394E-3</v>
      </c>
      <c r="K405" s="420">
        <v>0</v>
      </c>
      <c r="L405" s="316" t="s">
        <v>1047</v>
      </c>
      <c r="M405" s="373" t="s">
        <v>107</v>
      </c>
    </row>
    <row r="406" spans="2:13" x14ac:dyDescent="0.2">
      <c r="B406" s="313">
        <v>41548</v>
      </c>
      <c r="C406" s="314" t="s">
        <v>670</v>
      </c>
      <c r="D406" s="315" t="s">
        <v>541</v>
      </c>
      <c r="E406" s="421">
        <v>185</v>
      </c>
      <c r="F406" s="421">
        <f t="shared" si="6"/>
        <v>0</v>
      </c>
      <c r="G406" s="422">
        <v>73753.529200000004</v>
      </c>
      <c r="H406" s="420"/>
      <c r="I406" s="420">
        <v>0.1139454512448814</v>
      </c>
      <c r="J406" s="420">
        <v>2.8581559023623047E-4</v>
      </c>
      <c r="K406" s="420">
        <v>0</v>
      </c>
      <c r="L406" s="316" t="s">
        <v>1047</v>
      </c>
      <c r="M406" s="373" t="s">
        <v>107</v>
      </c>
    </row>
    <row r="407" spans="2:13" x14ac:dyDescent="0.2">
      <c r="B407" s="313">
        <v>41548</v>
      </c>
      <c r="C407" s="314" t="s">
        <v>664</v>
      </c>
      <c r="D407" s="315" t="s">
        <v>541</v>
      </c>
      <c r="E407" s="421">
        <v>141</v>
      </c>
      <c r="F407" s="421">
        <f t="shared" si="6"/>
        <v>0</v>
      </c>
      <c r="G407" s="422">
        <v>183.3</v>
      </c>
      <c r="H407" s="420"/>
      <c r="I407" s="420">
        <v>2.8318917670432998E-4</v>
      </c>
      <c r="J407" s="420">
        <v>2.1783782823409995E-4</v>
      </c>
      <c r="K407" s="420">
        <v>0</v>
      </c>
      <c r="L407" s="316" t="s">
        <v>1047</v>
      </c>
      <c r="M407" s="373" t="s">
        <v>107</v>
      </c>
    </row>
    <row r="408" spans="2:13" x14ac:dyDescent="0.2">
      <c r="B408" s="313">
        <v>41548</v>
      </c>
      <c r="C408" s="314" t="s">
        <v>684</v>
      </c>
      <c r="D408" s="315" t="s">
        <v>541</v>
      </c>
      <c r="E408" s="421">
        <v>1787</v>
      </c>
      <c r="F408" s="421">
        <f t="shared" si="6"/>
        <v>0</v>
      </c>
      <c r="G408" s="422">
        <v>309965.7071</v>
      </c>
      <c r="H408" s="420"/>
      <c r="I408" s="420">
        <v>0.47888125150149746</v>
      </c>
      <c r="J408" s="420">
        <v>2.7608241067683449E-3</v>
      </c>
      <c r="K408" s="420">
        <v>0</v>
      </c>
      <c r="L408" s="316" t="s">
        <v>1047</v>
      </c>
      <c r="M408" s="373" t="s">
        <v>107</v>
      </c>
    </row>
    <row r="409" spans="2:13" x14ac:dyDescent="0.2">
      <c r="B409" s="313">
        <v>41548</v>
      </c>
      <c r="C409" s="314" t="s">
        <v>678</v>
      </c>
      <c r="D409" s="315" t="s">
        <v>856</v>
      </c>
      <c r="E409" s="421">
        <v>1235</v>
      </c>
      <c r="F409" s="421">
        <f t="shared" si="6"/>
        <v>0</v>
      </c>
      <c r="G409" s="422">
        <v>357331.45150000002</v>
      </c>
      <c r="H409" s="420"/>
      <c r="I409" s="420">
        <v>0.55205891740779167</v>
      </c>
      <c r="J409" s="420">
        <v>1.9080121834688898E-3</v>
      </c>
      <c r="K409" s="420">
        <v>0</v>
      </c>
      <c r="L409" s="316" t="s">
        <v>1047</v>
      </c>
      <c r="M409" s="373" t="s">
        <v>107</v>
      </c>
    </row>
    <row r="410" spans="2:13" x14ac:dyDescent="0.2">
      <c r="B410" s="313">
        <v>41548</v>
      </c>
      <c r="C410" s="314" t="s">
        <v>656</v>
      </c>
      <c r="D410" s="315" t="s">
        <v>541</v>
      </c>
      <c r="E410" s="421">
        <v>60</v>
      </c>
      <c r="F410" s="421">
        <f t="shared" si="6"/>
        <v>0</v>
      </c>
      <c r="G410" s="422">
        <v>18217.002</v>
      </c>
      <c r="H410" s="420"/>
      <c r="I410" s="420">
        <v>2.8144341507916705E-2</v>
      </c>
      <c r="J410" s="420">
        <v>9.2696948184723386E-5</v>
      </c>
      <c r="K410" s="420">
        <v>0</v>
      </c>
      <c r="L410" s="316" t="s">
        <v>1047</v>
      </c>
      <c r="M410" s="373" t="s">
        <v>107</v>
      </c>
    </row>
    <row r="411" spans="2:13" x14ac:dyDescent="0.2">
      <c r="B411" s="313">
        <v>41548</v>
      </c>
      <c r="C411" s="314" t="s">
        <v>682</v>
      </c>
      <c r="D411" s="315" t="s">
        <v>541</v>
      </c>
      <c r="E411" s="421">
        <v>713</v>
      </c>
      <c r="F411" s="421">
        <f t="shared" si="6"/>
        <v>0</v>
      </c>
      <c r="G411" s="422">
        <v>227224.13099999999</v>
      </c>
      <c r="H411" s="420"/>
      <c r="I411" s="420">
        <v>0.35104972496042997</v>
      </c>
      <c r="J411" s="420">
        <v>1.1015487342617963E-3</v>
      </c>
      <c r="K411" s="420">
        <v>0</v>
      </c>
      <c r="L411" s="316" t="s">
        <v>1047</v>
      </c>
      <c r="M411" s="373" t="s">
        <v>107</v>
      </c>
    </row>
    <row r="412" spans="2:13" x14ac:dyDescent="0.2">
      <c r="B412" s="313">
        <v>41548</v>
      </c>
      <c r="C412" s="314" t="s">
        <v>739</v>
      </c>
      <c r="D412" s="315" t="s">
        <v>541</v>
      </c>
      <c r="E412" s="421">
        <v>2632</v>
      </c>
      <c r="F412" s="421">
        <f t="shared" si="6"/>
        <v>0</v>
      </c>
      <c r="G412" s="422">
        <v>464284.8</v>
      </c>
      <c r="H412" s="420"/>
      <c r="I412" s="420">
        <v>0.71729640080924439</v>
      </c>
      <c r="J412" s="420">
        <v>4.0663061270365328E-3</v>
      </c>
      <c r="K412" s="420">
        <v>0</v>
      </c>
      <c r="L412" s="316" t="s">
        <v>1047</v>
      </c>
      <c r="M412" s="373" t="s">
        <v>107</v>
      </c>
    </row>
    <row r="413" spans="2:13" x14ac:dyDescent="0.2">
      <c r="B413" s="313">
        <v>41548</v>
      </c>
      <c r="C413" s="314" t="s">
        <v>729</v>
      </c>
      <c r="D413" s="315" t="s">
        <v>541</v>
      </c>
      <c r="E413" s="421">
        <v>0</v>
      </c>
      <c r="F413" s="421">
        <f t="shared" si="6"/>
        <v>0</v>
      </c>
      <c r="G413" s="422">
        <v>0</v>
      </c>
      <c r="H413" s="420"/>
      <c r="I413" s="420">
        <v>0</v>
      </c>
      <c r="J413" s="420">
        <v>0</v>
      </c>
      <c r="K413" s="420">
        <v>3.1810502718724242E-3</v>
      </c>
      <c r="L413" s="316" t="s">
        <v>1047</v>
      </c>
      <c r="M413" s="373" t="s">
        <v>104</v>
      </c>
    </row>
    <row r="414" spans="2:13" x14ac:dyDescent="0.2">
      <c r="B414" s="313">
        <v>41548</v>
      </c>
      <c r="C414" s="314" t="s">
        <v>791</v>
      </c>
      <c r="D414" s="315" t="s">
        <v>856</v>
      </c>
      <c r="E414" s="421">
        <v>4374</v>
      </c>
      <c r="F414" s="421">
        <f t="shared" si="6"/>
        <v>0</v>
      </c>
      <c r="G414" s="422">
        <v>237988.62899999999</v>
      </c>
      <c r="H414" s="420"/>
      <c r="I414" s="420">
        <v>0.3676803268494393</v>
      </c>
      <c r="J414" s="420">
        <v>6.7576075226663352E-3</v>
      </c>
      <c r="K414" s="420">
        <v>0</v>
      </c>
      <c r="L414" s="316" t="s">
        <v>1047</v>
      </c>
      <c r="M414" s="373" t="s">
        <v>107</v>
      </c>
    </row>
    <row r="415" spans="2:13" x14ac:dyDescent="0.2">
      <c r="B415" s="313">
        <v>41548</v>
      </c>
      <c r="C415" s="314" t="s">
        <v>912</v>
      </c>
      <c r="D415" s="315" t="s">
        <v>541</v>
      </c>
      <c r="E415" s="421">
        <v>760</v>
      </c>
      <c r="F415" s="421">
        <f t="shared" si="6"/>
        <v>0</v>
      </c>
      <c r="G415" s="422">
        <v>127262</v>
      </c>
      <c r="H415" s="420"/>
      <c r="I415" s="420">
        <v>0.19661331699807114</v>
      </c>
      <c r="J415" s="420">
        <v>1.174161343673163E-3</v>
      </c>
      <c r="K415" s="420">
        <v>0</v>
      </c>
      <c r="L415" s="316" t="s">
        <v>1047</v>
      </c>
      <c r="M415" s="373" t="s">
        <v>105</v>
      </c>
    </row>
    <row r="416" spans="2:13" x14ac:dyDescent="0.2">
      <c r="B416" s="313">
        <v>41548</v>
      </c>
      <c r="C416" s="314" t="s">
        <v>913</v>
      </c>
      <c r="D416" s="315" t="s">
        <v>541</v>
      </c>
      <c r="E416" s="421">
        <v>2349</v>
      </c>
      <c r="F416" s="421">
        <f t="shared" si="6"/>
        <v>0</v>
      </c>
      <c r="G416" s="422">
        <v>204088.87169999999</v>
      </c>
      <c r="H416" s="420"/>
      <c r="I416" s="420">
        <v>0.315306926084226</v>
      </c>
      <c r="J416" s="420">
        <v>3.6290855214319209E-3</v>
      </c>
      <c r="K416" s="420">
        <v>0</v>
      </c>
      <c r="L416" s="316" t="s">
        <v>1047</v>
      </c>
      <c r="M416" s="373" t="s">
        <v>107</v>
      </c>
    </row>
    <row r="417" spans="2:13" x14ac:dyDescent="0.2">
      <c r="B417" s="313">
        <v>41548</v>
      </c>
      <c r="C417" s="314" t="s">
        <v>566</v>
      </c>
      <c r="D417" s="315" t="s">
        <v>541</v>
      </c>
      <c r="E417" s="421">
        <v>1</v>
      </c>
      <c r="F417" s="421">
        <f t="shared" si="6"/>
        <v>0</v>
      </c>
      <c r="G417" s="422">
        <v>425.58330000000001</v>
      </c>
      <c r="H417" s="420"/>
      <c r="I417" s="420">
        <v>6.5750455180639317E-4</v>
      </c>
      <c r="J417" s="420">
        <v>1.5449491364120565E-6</v>
      </c>
      <c r="K417" s="420">
        <v>0</v>
      </c>
      <c r="L417" s="316" t="s">
        <v>1047</v>
      </c>
      <c r="M417" s="373" t="s">
        <v>112</v>
      </c>
    </row>
    <row r="418" spans="2:13" x14ac:dyDescent="0.2">
      <c r="B418" s="313">
        <v>41548</v>
      </c>
      <c r="C418" s="314" t="s">
        <v>758</v>
      </c>
      <c r="D418" s="315" t="s">
        <v>856</v>
      </c>
      <c r="E418" s="421">
        <v>1699</v>
      </c>
      <c r="F418" s="421">
        <f t="shared" si="6"/>
        <v>0</v>
      </c>
      <c r="G418" s="422">
        <v>351129.96549999999</v>
      </c>
      <c r="H418" s="420"/>
      <c r="I418" s="420">
        <v>0.54247793696762014</v>
      </c>
      <c r="J418" s="420">
        <v>2.6248685827640838E-3</v>
      </c>
      <c r="K418" s="420">
        <v>0</v>
      </c>
      <c r="L418" s="316" t="s">
        <v>1047</v>
      </c>
      <c r="M418" s="373" t="s">
        <v>107</v>
      </c>
    </row>
    <row r="419" spans="2:13" x14ac:dyDescent="0.2">
      <c r="B419" s="313">
        <v>41548</v>
      </c>
      <c r="C419" s="314" t="s">
        <v>632</v>
      </c>
      <c r="D419" s="315" t="s">
        <v>541</v>
      </c>
      <c r="E419" s="421">
        <v>1</v>
      </c>
      <c r="F419" s="421">
        <f t="shared" si="6"/>
        <v>0</v>
      </c>
      <c r="G419" s="422">
        <v>1473.5833</v>
      </c>
      <c r="H419" s="420"/>
      <c r="I419" s="420">
        <v>2.2766112467662285E-3</v>
      </c>
      <c r="J419" s="420">
        <v>1.5449491364120565E-6</v>
      </c>
      <c r="K419" s="420">
        <v>0</v>
      </c>
      <c r="L419" s="316" t="s">
        <v>1047</v>
      </c>
      <c r="M419" s="373" t="s">
        <v>107</v>
      </c>
    </row>
    <row r="420" spans="2:13" x14ac:dyDescent="0.2">
      <c r="B420" s="313">
        <v>41548</v>
      </c>
      <c r="C420" s="314" t="s">
        <v>587</v>
      </c>
      <c r="D420" s="315" t="s">
        <v>541</v>
      </c>
      <c r="E420" s="421">
        <v>26.73</v>
      </c>
      <c r="F420" s="421">
        <f t="shared" si="6"/>
        <v>0</v>
      </c>
      <c r="G420" s="422">
        <v>6460.6953999999996</v>
      </c>
      <c r="H420" s="420"/>
      <c r="I420" s="420">
        <v>9.9814457788513448E-3</v>
      </c>
      <c r="J420" s="420">
        <v>4.129649041629427E-5</v>
      </c>
      <c r="K420" s="420">
        <v>0</v>
      </c>
      <c r="L420" s="316" t="s">
        <v>1047</v>
      </c>
      <c r="M420" s="373" t="s">
        <v>104</v>
      </c>
    </row>
    <row r="421" spans="2:13" x14ac:dyDescent="0.2">
      <c r="B421" s="313">
        <v>41548</v>
      </c>
      <c r="C421" s="314" t="s">
        <v>697</v>
      </c>
      <c r="D421" s="315" t="s">
        <v>541</v>
      </c>
      <c r="E421" s="421">
        <v>23.1</v>
      </c>
      <c r="F421" s="421">
        <f t="shared" si="6"/>
        <v>0</v>
      </c>
      <c r="G421" s="422">
        <v>10628.31</v>
      </c>
      <c r="H421" s="420"/>
      <c r="I421" s="420">
        <v>1.6420198356019624E-2</v>
      </c>
      <c r="J421" s="420">
        <v>3.568832505111851E-5</v>
      </c>
      <c r="K421" s="420">
        <v>0</v>
      </c>
      <c r="L421" s="316" t="s">
        <v>1047</v>
      </c>
      <c r="M421" s="373" t="s">
        <v>107</v>
      </c>
    </row>
    <row r="422" spans="2:13" x14ac:dyDescent="0.2">
      <c r="B422" s="313">
        <v>41548</v>
      </c>
      <c r="C422" s="314" t="s">
        <v>849</v>
      </c>
      <c r="D422" s="315" t="s">
        <v>541</v>
      </c>
      <c r="E422" s="421">
        <v>12.07</v>
      </c>
      <c r="F422" s="421">
        <f t="shared" si="6"/>
        <v>0</v>
      </c>
      <c r="G422" s="422">
        <v>2552.8049999999998</v>
      </c>
      <c r="H422" s="420"/>
      <c r="I422" s="420">
        <v>3.9439538801783799E-3</v>
      </c>
      <c r="J422" s="420">
        <v>1.8647536076493522E-5</v>
      </c>
      <c r="K422" s="420">
        <v>0</v>
      </c>
      <c r="L422" s="316" t="s">
        <v>1047</v>
      </c>
      <c r="M422" s="373" t="s">
        <v>104</v>
      </c>
    </row>
    <row r="423" spans="2:13" x14ac:dyDescent="0.2">
      <c r="B423" s="313">
        <v>41548</v>
      </c>
      <c r="C423" s="314" t="s">
        <v>725</v>
      </c>
      <c r="D423" s="315" t="s">
        <v>541</v>
      </c>
      <c r="E423" s="421">
        <v>0</v>
      </c>
      <c r="F423" s="421">
        <f t="shared" si="6"/>
        <v>0</v>
      </c>
      <c r="G423" s="422">
        <v>0</v>
      </c>
      <c r="H423" s="420"/>
      <c r="I423" s="420">
        <v>0</v>
      </c>
      <c r="J423" s="420">
        <v>0</v>
      </c>
      <c r="K423" s="420">
        <v>1.5449491364120565E-6</v>
      </c>
      <c r="L423" s="316" t="s">
        <v>1047</v>
      </c>
      <c r="M423" s="373" t="s">
        <v>141</v>
      </c>
    </row>
    <row r="424" spans="2:13" x14ac:dyDescent="0.2">
      <c r="B424" s="313">
        <v>41548</v>
      </c>
      <c r="C424" s="314" t="s">
        <v>897</v>
      </c>
      <c r="D424" s="315" t="s">
        <v>541</v>
      </c>
      <c r="E424" s="421">
        <v>3.55</v>
      </c>
      <c r="F424" s="421">
        <f t="shared" si="6"/>
        <v>0</v>
      </c>
      <c r="G424" s="422">
        <v>2415.7157000000002</v>
      </c>
      <c r="H424" s="420"/>
      <c r="I424" s="420">
        <v>3.7321578845320468E-3</v>
      </c>
      <c r="J424" s="420">
        <v>5.4845694342628003E-6</v>
      </c>
      <c r="K424" s="420">
        <v>0</v>
      </c>
      <c r="L424" s="316" t="s">
        <v>1047</v>
      </c>
      <c r="M424" s="373" t="s">
        <v>141</v>
      </c>
    </row>
    <row r="425" spans="2:13" x14ac:dyDescent="0.2">
      <c r="B425" s="313">
        <v>41548</v>
      </c>
      <c r="C425" s="314" t="s">
        <v>741</v>
      </c>
      <c r="D425" s="315" t="s">
        <v>541</v>
      </c>
      <c r="E425" s="421">
        <v>1</v>
      </c>
      <c r="F425" s="421">
        <f t="shared" si="6"/>
        <v>0</v>
      </c>
      <c r="G425" s="422">
        <v>304.83330000000001</v>
      </c>
      <c r="H425" s="420"/>
      <c r="I425" s="420">
        <v>4.7095194358463734E-4</v>
      </c>
      <c r="J425" s="420">
        <v>1.5449491364120565E-6</v>
      </c>
      <c r="K425" s="420">
        <v>0</v>
      </c>
      <c r="L425" s="316" t="s">
        <v>1047</v>
      </c>
      <c r="M425" s="373" t="s">
        <v>107</v>
      </c>
    </row>
    <row r="426" spans="2:13" x14ac:dyDescent="0.2">
      <c r="B426" s="313">
        <v>41548</v>
      </c>
      <c r="C426" s="314" t="s">
        <v>791</v>
      </c>
      <c r="D426" s="315" t="s">
        <v>856</v>
      </c>
      <c r="E426" s="421">
        <v>515</v>
      </c>
      <c r="F426" s="421">
        <f t="shared" si="6"/>
        <v>0</v>
      </c>
      <c r="G426" s="422">
        <v>30923.016500000002</v>
      </c>
      <c r="H426" s="420"/>
      <c r="I426" s="420">
        <v>4.7774487636930776E-2</v>
      </c>
      <c r="J426" s="420">
        <v>7.9564880525220913E-4</v>
      </c>
      <c r="K426" s="420">
        <v>0</v>
      </c>
      <c r="L426" s="316" t="s">
        <v>1047</v>
      </c>
      <c r="M426" s="373" t="s">
        <v>104</v>
      </c>
    </row>
    <row r="427" spans="2:13" x14ac:dyDescent="0.2">
      <c r="B427" s="313">
        <v>41548</v>
      </c>
      <c r="C427" s="314" t="s">
        <v>990</v>
      </c>
      <c r="D427" s="315" t="s">
        <v>541</v>
      </c>
      <c r="E427" s="421">
        <v>22.77</v>
      </c>
      <c r="F427" s="421">
        <f t="shared" si="6"/>
        <v>0</v>
      </c>
      <c r="G427" s="422">
        <v>16000.0987</v>
      </c>
      <c r="H427" s="420"/>
      <c r="I427" s="420">
        <v>2.4719338669072669E-2</v>
      </c>
      <c r="J427" s="420">
        <v>3.5178491836102527E-5</v>
      </c>
      <c r="K427" s="420">
        <v>0</v>
      </c>
      <c r="L427" s="316" t="s">
        <v>1047</v>
      </c>
      <c r="M427" s="373" t="s">
        <v>105</v>
      </c>
    </row>
    <row r="428" spans="2:13" x14ac:dyDescent="0.2">
      <c r="B428" s="313">
        <v>41548</v>
      </c>
      <c r="C428" s="314" t="s">
        <v>913</v>
      </c>
      <c r="D428" s="315" t="s">
        <v>541</v>
      </c>
      <c r="E428" s="421">
        <v>2351</v>
      </c>
      <c r="F428" s="421">
        <f t="shared" si="6"/>
        <v>0</v>
      </c>
      <c r="G428" s="422">
        <v>31987.15</v>
      </c>
      <c r="H428" s="420"/>
      <c r="I428" s="420">
        <v>4.9418519768782913E-2</v>
      </c>
      <c r="J428" s="420">
        <v>3.6321754197047446E-3</v>
      </c>
      <c r="K428" s="420">
        <v>0</v>
      </c>
      <c r="L428" s="316" t="s">
        <v>1047</v>
      </c>
      <c r="M428" s="373" t="s">
        <v>107</v>
      </c>
    </row>
    <row r="429" spans="2:13" x14ac:dyDescent="0.2">
      <c r="B429" s="313">
        <v>41548</v>
      </c>
      <c r="C429" s="314" t="s">
        <v>730</v>
      </c>
      <c r="D429" s="315" t="s">
        <v>856</v>
      </c>
      <c r="E429" s="421">
        <v>0</v>
      </c>
      <c r="F429" s="421">
        <f t="shared" si="6"/>
        <v>0</v>
      </c>
      <c r="G429" s="422">
        <v>0</v>
      </c>
      <c r="H429" s="420"/>
      <c r="I429" s="420">
        <v>0</v>
      </c>
      <c r="J429" s="420">
        <v>0</v>
      </c>
      <c r="K429" s="420">
        <v>4.7460837470578374E-3</v>
      </c>
      <c r="L429" s="316" t="s">
        <v>1047</v>
      </c>
      <c r="M429" s="373" t="s">
        <v>107</v>
      </c>
    </row>
    <row r="430" spans="2:13" x14ac:dyDescent="0.2">
      <c r="B430" s="313">
        <v>41548</v>
      </c>
      <c r="C430" s="314" t="s">
        <v>937</v>
      </c>
      <c r="D430" s="315" t="s">
        <v>541</v>
      </c>
      <c r="E430" s="421">
        <v>19.8</v>
      </c>
      <c r="F430" s="421">
        <f t="shared" si="6"/>
        <v>0</v>
      </c>
      <c r="G430" s="422">
        <v>9254.52</v>
      </c>
      <c r="H430" s="420"/>
      <c r="I430" s="420">
        <v>1.4297762681908105E-2</v>
      </c>
      <c r="J430" s="420">
        <v>3.0589992900958719E-5</v>
      </c>
      <c r="K430" s="420">
        <v>0</v>
      </c>
      <c r="L430" s="316" t="s">
        <v>1047</v>
      </c>
      <c r="M430" s="373" t="s">
        <v>104</v>
      </c>
    </row>
    <row r="431" spans="2:13" x14ac:dyDescent="0.2">
      <c r="B431" s="313">
        <v>41548</v>
      </c>
      <c r="C431" s="314" t="s">
        <v>791</v>
      </c>
      <c r="D431" s="315" t="s">
        <v>856</v>
      </c>
      <c r="E431" s="421">
        <v>10</v>
      </c>
      <c r="F431" s="421">
        <f t="shared" si="6"/>
        <v>0</v>
      </c>
      <c r="G431" s="422">
        <v>40.332999999999998</v>
      </c>
      <c r="H431" s="420"/>
      <c r="I431" s="420">
        <v>6.2312433518907468E-5</v>
      </c>
      <c r="J431" s="420">
        <v>1.5449491364120565E-5</v>
      </c>
      <c r="K431" s="420">
        <v>0</v>
      </c>
      <c r="L431" s="316" t="s">
        <v>1047</v>
      </c>
      <c r="M431" s="373" t="s">
        <v>104</v>
      </c>
    </row>
    <row r="432" spans="2:13" x14ac:dyDescent="0.2">
      <c r="B432" s="313">
        <v>41548</v>
      </c>
      <c r="C432" s="314" t="s">
        <v>949</v>
      </c>
      <c r="D432" s="315" t="s">
        <v>541</v>
      </c>
      <c r="E432" s="421">
        <v>387</v>
      </c>
      <c r="F432" s="421">
        <f t="shared" si="6"/>
        <v>0</v>
      </c>
      <c r="G432" s="422">
        <v>79341.462899999999</v>
      </c>
      <c r="H432" s="420"/>
      <c r="I432" s="420">
        <v>0.12257852458902421</v>
      </c>
      <c r="J432" s="420">
        <v>5.9789531579146587E-4</v>
      </c>
      <c r="K432" s="420">
        <v>0</v>
      </c>
      <c r="L432" s="316" t="s">
        <v>1047</v>
      </c>
      <c r="M432" s="373" t="s">
        <v>107</v>
      </c>
    </row>
    <row r="433" spans="2:13" x14ac:dyDescent="0.2">
      <c r="B433" s="313">
        <v>41548</v>
      </c>
      <c r="C433" s="314" t="s">
        <v>577</v>
      </c>
      <c r="D433" s="315" t="s">
        <v>541</v>
      </c>
      <c r="E433" s="421">
        <v>1</v>
      </c>
      <c r="F433" s="421">
        <f t="shared" si="6"/>
        <v>0</v>
      </c>
      <c r="G433" s="422">
        <v>367.3</v>
      </c>
      <c r="H433" s="420"/>
      <c r="I433" s="420">
        <v>5.6745981780414838E-4</v>
      </c>
      <c r="J433" s="420">
        <v>1.5449491364120565E-6</v>
      </c>
      <c r="K433" s="420">
        <v>0</v>
      </c>
      <c r="L433" s="316" t="s">
        <v>1047</v>
      </c>
      <c r="M433" s="373" t="s">
        <v>104</v>
      </c>
    </row>
    <row r="434" spans="2:13" x14ac:dyDescent="0.2">
      <c r="B434" s="313">
        <v>41548</v>
      </c>
      <c r="C434" s="314" t="s">
        <v>961</v>
      </c>
      <c r="D434" s="315" t="s">
        <v>541</v>
      </c>
      <c r="E434" s="421">
        <v>1965</v>
      </c>
      <c r="F434" s="421">
        <f t="shared" si="6"/>
        <v>0</v>
      </c>
      <c r="G434" s="422">
        <v>498192.93449999997</v>
      </c>
      <c r="H434" s="420"/>
      <c r="I434" s="420">
        <v>0.76968274392236313</v>
      </c>
      <c r="J434" s="420">
        <v>3.0358250530496912E-3</v>
      </c>
      <c r="K434" s="420">
        <v>0</v>
      </c>
      <c r="L434" s="316" t="s">
        <v>1047</v>
      </c>
      <c r="M434" s="373" t="s">
        <v>107</v>
      </c>
    </row>
    <row r="435" spans="2:13" x14ac:dyDescent="0.2">
      <c r="B435" s="313">
        <v>41548</v>
      </c>
      <c r="C435" s="314" t="s">
        <v>758</v>
      </c>
      <c r="D435" s="315" t="s">
        <v>856</v>
      </c>
      <c r="E435" s="421">
        <v>0</v>
      </c>
      <c r="F435" s="421">
        <f t="shared" si="6"/>
        <v>0</v>
      </c>
      <c r="G435" s="422">
        <v>0</v>
      </c>
      <c r="H435" s="420"/>
      <c r="I435" s="420">
        <v>0</v>
      </c>
      <c r="J435" s="420">
        <v>0</v>
      </c>
      <c r="K435" s="420">
        <v>2.5337165837157726E-4</v>
      </c>
      <c r="L435" s="316" t="s">
        <v>1047</v>
      </c>
      <c r="M435" s="373" t="s">
        <v>104</v>
      </c>
    </row>
    <row r="436" spans="2:13" x14ac:dyDescent="0.2">
      <c r="B436" s="313">
        <v>41548</v>
      </c>
      <c r="C436" s="314" t="s">
        <v>739</v>
      </c>
      <c r="D436" s="315" t="s">
        <v>541</v>
      </c>
      <c r="E436" s="421">
        <v>1</v>
      </c>
      <c r="F436" s="421">
        <f t="shared" si="6"/>
        <v>0</v>
      </c>
      <c r="G436" s="422">
        <v>1103.8333</v>
      </c>
      <c r="H436" s="420"/>
      <c r="I436" s="420">
        <v>1.7053663035778706E-3</v>
      </c>
      <c r="J436" s="420">
        <v>1.5449491364120565E-6</v>
      </c>
      <c r="K436" s="420">
        <v>0</v>
      </c>
      <c r="L436" s="316" t="s">
        <v>1047</v>
      </c>
      <c r="M436" s="373" t="s">
        <v>107</v>
      </c>
    </row>
    <row r="437" spans="2:13" x14ac:dyDescent="0.2">
      <c r="B437" s="313">
        <v>41548</v>
      </c>
      <c r="C437" s="314" t="s">
        <v>670</v>
      </c>
      <c r="D437" s="315" t="s">
        <v>541</v>
      </c>
      <c r="E437" s="421">
        <v>1</v>
      </c>
      <c r="F437" s="421">
        <f t="shared" si="6"/>
        <v>0</v>
      </c>
      <c r="G437" s="422">
        <v>1316.8333</v>
      </c>
      <c r="H437" s="420"/>
      <c r="I437" s="420">
        <v>2.0344404696336386E-3</v>
      </c>
      <c r="J437" s="420">
        <v>1.5449491364120565E-6</v>
      </c>
      <c r="K437" s="420">
        <v>0</v>
      </c>
      <c r="L437" s="316" t="s">
        <v>1047</v>
      </c>
      <c r="M437" s="373" t="s">
        <v>107</v>
      </c>
    </row>
    <row r="438" spans="2:13" x14ac:dyDescent="0.2">
      <c r="B438" s="313">
        <v>41548</v>
      </c>
      <c r="C438" s="314" t="s">
        <v>758</v>
      </c>
      <c r="D438" s="315" t="s">
        <v>856</v>
      </c>
      <c r="E438" s="421">
        <v>1287</v>
      </c>
      <c r="F438" s="421">
        <f t="shared" si="6"/>
        <v>0</v>
      </c>
      <c r="G438" s="422">
        <v>2316.6</v>
      </c>
      <c r="H438" s="420"/>
      <c r="I438" s="420">
        <v>3.5790291694121697E-3</v>
      </c>
      <c r="J438" s="420">
        <v>1.9883495385623166E-3</v>
      </c>
      <c r="K438" s="420">
        <v>0</v>
      </c>
      <c r="L438" s="316" t="s">
        <v>1047</v>
      </c>
      <c r="M438" s="373" t="s">
        <v>104</v>
      </c>
    </row>
    <row r="439" spans="2:13" x14ac:dyDescent="0.2">
      <c r="B439" s="313">
        <v>41548</v>
      </c>
      <c r="C439" s="314" t="s">
        <v>656</v>
      </c>
      <c r="D439" s="315" t="s">
        <v>541</v>
      </c>
      <c r="E439" s="421">
        <v>0</v>
      </c>
      <c r="F439" s="421">
        <f t="shared" si="6"/>
        <v>0</v>
      </c>
      <c r="G439" s="422">
        <v>0</v>
      </c>
      <c r="H439" s="420"/>
      <c r="I439" s="420">
        <v>0</v>
      </c>
      <c r="J439" s="420">
        <v>0</v>
      </c>
      <c r="K439" s="420">
        <v>1.5449491364120565E-6</v>
      </c>
      <c r="L439" s="316" t="s">
        <v>1047</v>
      </c>
      <c r="M439" s="373" t="s">
        <v>107</v>
      </c>
    </row>
    <row r="440" spans="2:13" x14ac:dyDescent="0.2">
      <c r="B440" s="313">
        <v>41548</v>
      </c>
      <c r="C440" s="314" t="s">
        <v>650</v>
      </c>
      <c r="D440" s="315" t="s">
        <v>541</v>
      </c>
      <c r="E440" s="421">
        <v>0</v>
      </c>
      <c r="F440" s="421">
        <f t="shared" si="6"/>
        <v>0</v>
      </c>
      <c r="G440" s="422">
        <v>0</v>
      </c>
      <c r="H440" s="420"/>
      <c r="I440" s="420">
        <v>0</v>
      </c>
      <c r="J440" s="420">
        <v>0</v>
      </c>
      <c r="K440" s="420">
        <v>4.8727695762436265E-3</v>
      </c>
      <c r="L440" s="316" t="s">
        <v>1047</v>
      </c>
      <c r="M440" s="373" t="s">
        <v>107</v>
      </c>
    </row>
    <row r="441" spans="2:13" x14ac:dyDescent="0.2">
      <c r="B441" s="313">
        <v>41548</v>
      </c>
      <c r="C441" s="314" t="s">
        <v>912</v>
      </c>
      <c r="D441" s="315" t="s">
        <v>541</v>
      </c>
      <c r="E441" s="421">
        <v>324</v>
      </c>
      <c r="F441" s="421">
        <f t="shared" si="6"/>
        <v>0</v>
      </c>
      <c r="G441" s="422">
        <v>49801.734700000001</v>
      </c>
      <c r="H441" s="420"/>
      <c r="I441" s="420">
        <v>7.6941147016587344E-2</v>
      </c>
      <c r="J441" s="420">
        <v>5.0056352019750626E-4</v>
      </c>
      <c r="K441" s="420">
        <v>0</v>
      </c>
      <c r="L441" s="316" t="s">
        <v>1047</v>
      </c>
      <c r="M441" s="373" t="s">
        <v>105</v>
      </c>
    </row>
    <row r="442" spans="2:13" x14ac:dyDescent="0.2">
      <c r="B442" s="313">
        <v>41548</v>
      </c>
      <c r="C442" s="314" t="s">
        <v>668</v>
      </c>
      <c r="D442" s="315" t="s">
        <v>541</v>
      </c>
      <c r="E442" s="421">
        <v>161</v>
      </c>
      <c r="F442" s="421">
        <f t="shared" si="6"/>
        <v>0</v>
      </c>
      <c r="G442" s="422">
        <v>128652.41130000001</v>
      </c>
      <c r="H442" s="420"/>
      <c r="I442" s="420">
        <v>0.1987614317352637</v>
      </c>
      <c r="J442" s="420">
        <v>2.4873681096234112E-4</v>
      </c>
      <c r="K442" s="420">
        <v>0</v>
      </c>
      <c r="L442" s="316" t="s">
        <v>1047</v>
      </c>
      <c r="M442" s="373" t="s">
        <v>104</v>
      </c>
    </row>
    <row r="443" spans="2:13" x14ac:dyDescent="0.2">
      <c r="B443" s="313">
        <v>41548</v>
      </c>
      <c r="C443" s="314" t="s">
        <v>650</v>
      </c>
      <c r="D443" s="315" t="s">
        <v>541</v>
      </c>
      <c r="E443" s="421">
        <v>162</v>
      </c>
      <c r="F443" s="421">
        <f t="shared" si="6"/>
        <v>0</v>
      </c>
      <c r="G443" s="422">
        <v>28101.6054</v>
      </c>
      <c r="H443" s="420"/>
      <c r="I443" s="420">
        <v>4.3415550994522385E-2</v>
      </c>
      <c r="J443" s="420">
        <v>2.5028176009875313E-4</v>
      </c>
      <c r="K443" s="420">
        <v>0</v>
      </c>
      <c r="L443" s="316" t="s">
        <v>1047</v>
      </c>
      <c r="M443" s="373" t="s">
        <v>107</v>
      </c>
    </row>
    <row r="444" spans="2:13" x14ac:dyDescent="0.2">
      <c r="B444" s="313">
        <v>41548</v>
      </c>
      <c r="C444" s="314" t="s">
        <v>908</v>
      </c>
      <c r="D444" s="315" t="s">
        <v>541</v>
      </c>
      <c r="E444" s="421">
        <v>3013</v>
      </c>
      <c r="F444" s="421">
        <f t="shared" si="6"/>
        <v>0</v>
      </c>
      <c r="G444" s="422">
        <v>129267.2843</v>
      </c>
      <c r="H444" s="420"/>
      <c r="I444" s="420">
        <v>0.19971137924561677</v>
      </c>
      <c r="J444" s="420">
        <v>4.654931748009526E-3</v>
      </c>
      <c r="K444" s="420">
        <v>0</v>
      </c>
      <c r="L444" s="316" t="s">
        <v>1047</v>
      </c>
      <c r="M444" s="373" t="s">
        <v>107</v>
      </c>
    </row>
    <row r="445" spans="2:13" x14ac:dyDescent="0.2">
      <c r="B445" s="313">
        <v>41548</v>
      </c>
      <c r="C445" s="314" t="s">
        <v>687</v>
      </c>
      <c r="D445" s="315" t="s">
        <v>541</v>
      </c>
      <c r="E445" s="421">
        <v>100</v>
      </c>
      <c r="F445" s="421">
        <f t="shared" si="6"/>
        <v>0</v>
      </c>
      <c r="G445" s="422">
        <v>5043</v>
      </c>
      <c r="H445" s="420"/>
      <c r="I445" s="420">
        <v>7.7911784949260005E-3</v>
      </c>
      <c r="J445" s="420">
        <v>1.5449491364120563E-4</v>
      </c>
      <c r="K445" s="420">
        <v>0</v>
      </c>
      <c r="L445" s="316" t="s">
        <v>1047</v>
      </c>
      <c r="M445" s="373" t="s">
        <v>109</v>
      </c>
    </row>
    <row r="446" spans="2:13" x14ac:dyDescent="0.2">
      <c r="B446" s="313">
        <v>41548</v>
      </c>
      <c r="C446" s="314" t="s">
        <v>716</v>
      </c>
      <c r="D446" s="315" t="s">
        <v>541</v>
      </c>
      <c r="E446" s="421">
        <v>1983</v>
      </c>
      <c r="F446" s="421">
        <f t="shared" si="6"/>
        <v>0</v>
      </c>
      <c r="G446" s="422">
        <v>135818.27239999999</v>
      </c>
      <c r="H446" s="420"/>
      <c r="I446" s="420">
        <v>0.20983232265335741</v>
      </c>
      <c r="J446" s="420">
        <v>3.063634137505108E-3</v>
      </c>
      <c r="K446" s="420">
        <v>0</v>
      </c>
      <c r="L446" s="316" t="s">
        <v>1047</v>
      </c>
      <c r="M446" s="373" t="s">
        <v>107</v>
      </c>
    </row>
    <row r="447" spans="2:13" x14ac:dyDescent="0.2">
      <c r="B447" s="313">
        <v>41548</v>
      </c>
      <c r="C447" s="314" t="s">
        <v>912</v>
      </c>
      <c r="D447" s="315" t="s">
        <v>541</v>
      </c>
      <c r="E447" s="421">
        <v>0</v>
      </c>
      <c r="F447" s="421">
        <f t="shared" si="6"/>
        <v>0</v>
      </c>
      <c r="G447" s="422">
        <v>0</v>
      </c>
      <c r="H447" s="420"/>
      <c r="I447" s="420">
        <v>0</v>
      </c>
      <c r="J447" s="420">
        <v>0</v>
      </c>
      <c r="K447" s="420">
        <v>6.7359782347565665E-4</v>
      </c>
      <c r="L447" s="316" t="s">
        <v>1047</v>
      </c>
      <c r="M447" s="373" t="s">
        <v>107</v>
      </c>
    </row>
    <row r="448" spans="2:13" x14ac:dyDescent="0.2">
      <c r="B448" s="313">
        <v>41548</v>
      </c>
      <c r="C448" s="314" t="s">
        <v>567</v>
      </c>
      <c r="D448" s="315" t="s">
        <v>541</v>
      </c>
      <c r="E448" s="421">
        <v>1</v>
      </c>
      <c r="F448" s="421">
        <f t="shared" si="6"/>
        <v>0</v>
      </c>
      <c r="G448" s="422">
        <v>412.63330000000002</v>
      </c>
      <c r="H448" s="420"/>
      <c r="I448" s="420">
        <v>6.3749746048985707E-4</v>
      </c>
      <c r="J448" s="420">
        <v>1.5449491364120565E-6</v>
      </c>
      <c r="K448" s="420">
        <v>0</v>
      </c>
      <c r="L448" s="316" t="s">
        <v>1047</v>
      </c>
      <c r="M448" s="373" t="s">
        <v>107</v>
      </c>
    </row>
    <row r="449" spans="2:13" x14ac:dyDescent="0.2">
      <c r="B449" s="313">
        <v>41548</v>
      </c>
      <c r="C449" s="314" t="s">
        <v>601</v>
      </c>
      <c r="D449" s="315" t="s">
        <v>541</v>
      </c>
      <c r="E449" s="421">
        <v>1</v>
      </c>
      <c r="F449" s="421">
        <f t="shared" si="6"/>
        <v>0</v>
      </c>
      <c r="G449" s="422">
        <v>189.4667</v>
      </c>
      <c r="H449" s="420"/>
      <c r="I449" s="420">
        <v>2.9271641454384217E-4</v>
      </c>
      <c r="J449" s="420">
        <v>1.5449491364120565E-6</v>
      </c>
      <c r="K449" s="420">
        <v>0</v>
      </c>
      <c r="L449" s="316" t="s">
        <v>1047</v>
      </c>
      <c r="M449" s="373" t="s">
        <v>107</v>
      </c>
    </row>
    <row r="450" spans="2:13" x14ac:dyDescent="0.2">
      <c r="B450" s="313">
        <v>41548</v>
      </c>
      <c r="C450" s="314" t="s">
        <v>887</v>
      </c>
      <c r="D450" s="315" t="s">
        <v>541</v>
      </c>
      <c r="E450" s="421">
        <v>308</v>
      </c>
      <c r="F450" s="421">
        <f t="shared" si="6"/>
        <v>0</v>
      </c>
      <c r="G450" s="422">
        <v>17545.743600000002</v>
      </c>
      <c r="H450" s="420"/>
      <c r="I450" s="420">
        <v>2.7107281422527368E-2</v>
      </c>
      <c r="J450" s="420">
        <v>4.7584433401491339E-4</v>
      </c>
      <c r="K450" s="420">
        <v>0</v>
      </c>
      <c r="L450" s="316" t="s">
        <v>1047</v>
      </c>
      <c r="M450" s="373" t="s">
        <v>107</v>
      </c>
    </row>
    <row r="451" spans="2:13" x14ac:dyDescent="0.2">
      <c r="B451" s="313">
        <v>41548</v>
      </c>
      <c r="C451" s="314" t="s">
        <v>885</v>
      </c>
      <c r="D451" s="315" t="s">
        <v>541</v>
      </c>
      <c r="E451" s="421">
        <v>29.7</v>
      </c>
      <c r="F451" s="421">
        <f t="shared" si="6"/>
        <v>0</v>
      </c>
      <c r="G451" s="422">
        <v>16070.67</v>
      </c>
      <c r="H451" s="420"/>
      <c r="I451" s="420">
        <v>2.4828367738063142E-2</v>
      </c>
      <c r="J451" s="420">
        <v>4.5884989351438078E-5</v>
      </c>
      <c r="K451" s="420">
        <v>0</v>
      </c>
      <c r="L451" s="316" t="s">
        <v>1047</v>
      </c>
      <c r="M451" s="373" t="s">
        <v>105</v>
      </c>
    </row>
    <row r="452" spans="2:13" x14ac:dyDescent="0.2">
      <c r="B452" s="313">
        <v>41548</v>
      </c>
      <c r="C452" s="314" t="s">
        <v>758</v>
      </c>
      <c r="D452" s="315" t="s">
        <v>856</v>
      </c>
      <c r="E452" s="421">
        <v>1650</v>
      </c>
      <c r="F452" s="421">
        <f t="shared" si="6"/>
        <v>0</v>
      </c>
      <c r="G452" s="422">
        <v>3684.9450000000002</v>
      </c>
      <c r="H452" s="420"/>
      <c r="I452" s="420">
        <v>5.693052595475926E-3</v>
      </c>
      <c r="J452" s="420">
        <v>2.5491660750798931E-3</v>
      </c>
      <c r="K452" s="420">
        <v>0</v>
      </c>
      <c r="L452" s="316" t="s">
        <v>1047</v>
      </c>
      <c r="M452" s="373" t="s">
        <v>104</v>
      </c>
    </row>
    <row r="453" spans="2:13" x14ac:dyDescent="0.2">
      <c r="B453" s="313">
        <v>41548</v>
      </c>
      <c r="C453" s="314" t="s">
        <v>597</v>
      </c>
      <c r="D453" s="315" t="s">
        <v>541</v>
      </c>
      <c r="E453" s="421">
        <v>5136</v>
      </c>
      <c r="F453" s="421">
        <f t="shared" si="6"/>
        <v>0</v>
      </c>
      <c r="G453" s="422">
        <v>249284.7696</v>
      </c>
      <c r="H453" s="420"/>
      <c r="I453" s="420">
        <v>0.38513228951419848</v>
      </c>
      <c r="J453" s="420">
        <v>7.9348587646123226E-3</v>
      </c>
      <c r="K453" s="420">
        <v>0</v>
      </c>
      <c r="L453" s="316" t="s">
        <v>1047</v>
      </c>
      <c r="M453" s="373" t="s">
        <v>107</v>
      </c>
    </row>
    <row r="454" spans="2:13" x14ac:dyDescent="0.2">
      <c r="B454" s="313">
        <v>41548</v>
      </c>
      <c r="C454" s="314" t="s">
        <v>986</v>
      </c>
      <c r="D454" s="315" t="s">
        <v>541</v>
      </c>
      <c r="E454" s="421">
        <v>1</v>
      </c>
      <c r="F454" s="421">
        <f t="shared" si="6"/>
        <v>0</v>
      </c>
      <c r="G454" s="422">
        <v>183.48330000000001</v>
      </c>
      <c r="H454" s="420"/>
      <c r="I454" s="420">
        <v>2.8347236588103429E-4</v>
      </c>
      <c r="J454" s="420">
        <v>1.5449491364120565E-6</v>
      </c>
      <c r="K454" s="420">
        <v>0</v>
      </c>
      <c r="L454" s="316" t="s">
        <v>1047</v>
      </c>
      <c r="M454" s="373" t="s">
        <v>107</v>
      </c>
    </row>
    <row r="455" spans="2:13" x14ac:dyDescent="0.2">
      <c r="B455" s="313">
        <v>41548</v>
      </c>
      <c r="C455" s="314" t="s">
        <v>682</v>
      </c>
      <c r="D455" s="315" t="s">
        <v>541</v>
      </c>
      <c r="E455" s="421">
        <v>1</v>
      </c>
      <c r="F455" s="421">
        <f t="shared" si="6"/>
        <v>0</v>
      </c>
      <c r="G455" s="422">
        <v>1233</v>
      </c>
      <c r="H455" s="420"/>
      <c r="I455" s="420">
        <v>1.9049222851960656E-3</v>
      </c>
      <c r="J455" s="420">
        <v>1.5449491364120565E-6</v>
      </c>
      <c r="K455" s="420">
        <v>0</v>
      </c>
      <c r="L455" s="316" t="s">
        <v>1047</v>
      </c>
      <c r="M455" s="373" t="s">
        <v>107</v>
      </c>
    </row>
    <row r="456" spans="2:13" x14ac:dyDescent="0.2">
      <c r="B456" s="313">
        <v>41548</v>
      </c>
      <c r="C456" s="314" t="s">
        <v>793</v>
      </c>
      <c r="D456" s="315" t="s">
        <v>541</v>
      </c>
      <c r="E456" s="421">
        <v>1</v>
      </c>
      <c r="F456" s="421">
        <f t="shared" si="6"/>
        <v>0</v>
      </c>
      <c r="G456" s="422">
        <v>175.11670000000001</v>
      </c>
      <c r="H456" s="420"/>
      <c r="I456" s="420">
        <v>2.7054639443632917E-4</v>
      </c>
      <c r="J456" s="420">
        <v>1.5449491364120565E-6</v>
      </c>
      <c r="K456" s="420">
        <v>0</v>
      </c>
      <c r="L456" s="316" t="s">
        <v>1047</v>
      </c>
      <c r="M456" s="373" t="s">
        <v>107</v>
      </c>
    </row>
    <row r="457" spans="2:13" ht="12.75" customHeight="1" x14ac:dyDescent="0.2">
      <c r="B457" s="313">
        <v>41548</v>
      </c>
      <c r="C457" s="314" t="s">
        <v>597</v>
      </c>
      <c r="D457" s="315" t="s">
        <v>541</v>
      </c>
      <c r="E457" s="421">
        <v>1</v>
      </c>
      <c r="F457" s="421">
        <f t="shared" si="6"/>
        <v>0</v>
      </c>
      <c r="G457" s="422">
        <v>239.76669999999999</v>
      </c>
      <c r="H457" s="420"/>
      <c r="I457" s="420">
        <v>3.704273561053686E-4</v>
      </c>
      <c r="J457" s="420">
        <v>1.5449491364120565E-6</v>
      </c>
      <c r="K457" s="420">
        <v>0</v>
      </c>
      <c r="L457" s="316" t="s">
        <v>1047</v>
      </c>
      <c r="M457" s="373" t="s">
        <v>112</v>
      </c>
    </row>
    <row r="458" spans="2:13" x14ac:dyDescent="0.2">
      <c r="B458" s="313">
        <v>41548</v>
      </c>
      <c r="C458" s="314" t="s">
        <v>725</v>
      </c>
      <c r="D458" s="315" t="s">
        <v>541</v>
      </c>
      <c r="E458" s="421">
        <v>1955</v>
      </c>
      <c r="F458" s="421">
        <f t="shared" ref="F458:F521" si="7">F457</f>
        <v>0</v>
      </c>
      <c r="G458" s="422">
        <v>319985.89850000001</v>
      </c>
      <c r="H458" s="420"/>
      <c r="I458" s="420">
        <v>0.49436193755161095</v>
      </c>
      <c r="J458" s="420">
        <v>3.0203755616855705E-3</v>
      </c>
      <c r="K458" s="420">
        <v>0</v>
      </c>
      <c r="L458" s="316" t="s">
        <v>1047</v>
      </c>
      <c r="M458" s="373" t="s">
        <v>107</v>
      </c>
    </row>
    <row r="459" spans="2:13" x14ac:dyDescent="0.2">
      <c r="B459" s="313">
        <v>41548</v>
      </c>
      <c r="C459" s="314" t="s">
        <v>815</v>
      </c>
      <c r="D459" s="315" t="s">
        <v>541</v>
      </c>
      <c r="E459" s="421">
        <v>4534</v>
      </c>
      <c r="F459" s="421">
        <f t="shared" si="7"/>
        <v>0</v>
      </c>
      <c r="G459" s="422">
        <v>493902.87699999998</v>
      </c>
      <c r="H459" s="420"/>
      <c r="I459" s="420">
        <v>0.76305482329258012</v>
      </c>
      <c r="J459" s="420">
        <v>7.0047993844922643E-3</v>
      </c>
      <c r="K459" s="420">
        <v>0</v>
      </c>
      <c r="L459" s="316" t="s">
        <v>1047</v>
      </c>
      <c r="M459" s="373" t="s">
        <v>107</v>
      </c>
    </row>
    <row r="460" spans="2:13" x14ac:dyDescent="0.2">
      <c r="B460" s="313">
        <v>41548</v>
      </c>
      <c r="C460" s="314" t="s">
        <v>668</v>
      </c>
      <c r="D460" s="315" t="s">
        <v>541</v>
      </c>
      <c r="E460" s="421">
        <v>3634</v>
      </c>
      <c r="F460" s="421">
        <f t="shared" si="7"/>
        <v>0</v>
      </c>
      <c r="G460" s="422">
        <v>705237.05180000002</v>
      </c>
      <c r="H460" s="420"/>
      <c r="I460" s="420">
        <v>1.0895553741441948</v>
      </c>
      <c r="J460" s="420">
        <v>5.6143451617214129E-3</v>
      </c>
      <c r="K460" s="420">
        <v>0</v>
      </c>
      <c r="L460" s="316" t="s">
        <v>1047</v>
      </c>
      <c r="M460" s="373" t="s">
        <v>107</v>
      </c>
    </row>
    <row r="461" spans="2:13" x14ac:dyDescent="0.2">
      <c r="B461" s="313">
        <v>41548</v>
      </c>
      <c r="C461" s="314" t="s">
        <v>786</v>
      </c>
      <c r="D461" s="315" t="s">
        <v>541</v>
      </c>
      <c r="E461" s="421">
        <v>3103</v>
      </c>
      <c r="F461" s="421">
        <f t="shared" si="7"/>
        <v>0</v>
      </c>
      <c r="G461" s="422">
        <v>527028.97770000005</v>
      </c>
      <c r="H461" s="420"/>
      <c r="I461" s="420">
        <v>0.81423296396174405</v>
      </c>
      <c r="J461" s="420">
        <v>4.7939771702866108E-3</v>
      </c>
      <c r="K461" s="420">
        <v>0</v>
      </c>
      <c r="L461" s="316" t="s">
        <v>1047</v>
      </c>
      <c r="M461" s="373" t="s">
        <v>107</v>
      </c>
    </row>
    <row r="462" spans="2:13" x14ac:dyDescent="0.2">
      <c r="B462" s="313">
        <v>41548</v>
      </c>
      <c r="C462" s="314" t="s">
        <v>912</v>
      </c>
      <c r="D462" s="315" t="s">
        <v>541</v>
      </c>
      <c r="E462" s="421">
        <v>722</v>
      </c>
      <c r="F462" s="421">
        <f t="shared" si="7"/>
        <v>0</v>
      </c>
      <c r="G462" s="422">
        <v>41515</v>
      </c>
      <c r="H462" s="420"/>
      <c r="I462" s="420">
        <v>6.4138563398146525E-2</v>
      </c>
      <c r="J462" s="420">
        <v>1.1154532764895049E-3</v>
      </c>
      <c r="K462" s="420">
        <v>0</v>
      </c>
      <c r="L462" s="316" t="s">
        <v>1047</v>
      </c>
      <c r="M462" s="373" t="s">
        <v>107</v>
      </c>
    </row>
    <row r="463" spans="2:13" x14ac:dyDescent="0.2">
      <c r="B463" s="313">
        <v>41548</v>
      </c>
      <c r="C463" s="314" t="s">
        <v>893</v>
      </c>
      <c r="D463" s="315" t="s">
        <v>541</v>
      </c>
      <c r="E463" s="421">
        <v>22.44</v>
      </c>
      <c r="F463" s="421">
        <f t="shared" si="7"/>
        <v>0</v>
      </c>
      <c r="G463" s="422">
        <v>9769.6286999999993</v>
      </c>
      <c r="H463" s="420"/>
      <c r="I463" s="420">
        <v>1.5093579423131441E-2</v>
      </c>
      <c r="J463" s="420">
        <v>3.466865862108655E-5</v>
      </c>
      <c r="K463" s="420">
        <v>0</v>
      </c>
      <c r="L463" s="316" t="s">
        <v>1047</v>
      </c>
      <c r="M463" s="373" t="s">
        <v>105</v>
      </c>
    </row>
    <row r="464" spans="2:13" x14ac:dyDescent="0.2">
      <c r="B464" s="313">
        <v>41548</v>
      </c>
      <c r="C464" s="314" t="s">
        <v>874</v>
      </c>
      <c r="D464" s="315" t="s">
        <v>541</v>
      </c>
      <c r="E464" s="421">
        <v>38.86</v>
      </c>
      <c r="F464" s="421">
        <f t="shared" si="7"/>
        <v>0</v>
      </c>
      <c r="G464" s="422">
        <v>11128.855</v>
      </c>
      <c r="H464" s="420"/>
      <c r="I464" s="420">
        <v>1.7193514921504997E-2</v>
      </c>
      <c r="J464" s="420">
        <v>6.0036723440972512E-5</v>
      </c>
      <c r="K464" s="420">
        <v>0</v>
      </c>
      <c r="L464" s="316" t="s">
        <v>1047</v>
      </c>
      <c r="M464" s="373" t="s">
        <v>104</v>
      </c>
    </row>
    <row r="465" spans="2:13" x14ac:dyDescent="0.2">
      <c r="B465" s="313">
        <v>41548</v>
      </c>
      <c r="C465" s="314" t="s">
        <v>678</v>
      </c>
      <c r="D465" s="315" t="s">
        <v>856</v>
      </c>
      <c r="E465" s="421">
        <v>0</v>
      </c>
      <c r="F465" s="421">
        <f t="shared" si="7"/>
        <v>0</v>
      </c>
      <c r="G465" s="422">
        <v>0</v>
      </c>
      <c r="H465" s="420"/>
      <c r="I465" s="420">
        <v>0</v>
      </c>
      <c r="J465" s="420">
        <v>0</v>
      </c>
      <c r="K465" s="420">
        <v>1.0181214808955453E-3</v>
      </c>
      <c r="L465" s="316" t="s">
        <v>1047</v>
      </c>
      <c r="M465" s="373" t="s">
        <v>141</v>
      </c>
    </row>
    <row r="466" spans="2:13" x14ac:dyDescent="0.2">
      <c r="B466" s="313">
        <v>41548</v>
      </c>
      <c r="C466" s="314" t="s">
        <v>894</v>
      </c>
      <c r="D466" s="315" t="s">
        <v>541</v>
      </c>
      <c r="E466" s="421">
        <v>76</v>
      </c>
      <c r="F466" s="421">
        <f t="shared" si="7"/>
        <v>0</v>
      </c>
      <c r="G466" s="422">
        <v>22224.930799999998</v>
      </c>
      <c r="H466" s="420"/>
      <c r="I466" s="420">
        <v>3.4336387646277715E-2</v>
      </c>
      <c r="J466" s="420">
        <v>1.1741613436731629E-4</v>
      </c>
      <c r="K466" s="420">
        <v>0</v>
      </c>
      <c r="L466" s="316" t="s">
        <v>1047</v>
      </c>
      <c r="M466" s="373" t="s">
        <v>141</v>
      </c>
    </row>
    <row r="467" spans="2:13" x14ac:dyDescent="0.2">
      <c r="B467" s="313">
        <v>41548</v>
      </c>
      <c r="C467" s="314" t="s">
        <v>567</v>
      </c>
      <c r="D467" s="315" t="s">
        <v>541</v>
      </c>
      <c r="E467" s="421">
        <v>1</v>
      </c>
      <c r="F467" s="421">
        <f t="shared" si="7"/>
        <v>0</v>
      </c>
      <c r="G467" s="422">
        <v>0</v>
      </c>
      <c r="H467" s="420"/>
      <c r="I467" s="420">
        <v>0</v>
      </c>
      <c r="J467" s="420">
        <v>1.5449491364120565E-6</v>
      </c>
      <c r="K467" s="420">
        <v>0</v>
      </c>
      <c r="L467" s="316" t="s">
        <v>1047</v>
      </c>
      <c r="M467" s="373" t="s">
        <v>107</v>
      </c>
    </row>
    <row r="468" spans="2:13" x14ac:dyDescent="0.2">
      <c r="B468" s="313">
        <v>41548</v>
      </c>
      <c r="C468" s="314" t="s">
        <v>991</v>
      </c>
      <c r="D468" s="315" t="s">
        <v>541</v>
      </c>
      <c r="E468" s="421">
        <v>14.85</v>
      </c>
      <c r="F468" s="421">
        <f t="shared" si="7"/>
        <v>0</v>
      </c>
      <c r="G468" s="422">
        <v>6227.3474999999999</v>
      </c>
      <c r="H468" s="420"/>
      <c r="I468" s="420">
        <v>9.6209351422627785E-3</v>
      </c>
      <c r="J468" s="420">
        <v>2.2942494675719039E-5</v>
      </c>
      <c r="K468" s="420">
        <v>0</v>
      </c>
      <c r="L468" s="316" t="s">
        <v>1047</v>
      </c>
      <c r="M468" s="373" t="s">
        <v>105</v>
      </c>
    </row>
    <row r="469" spans="2:13" x14ac:dyDescent="0.2">
      <c r="B469" s="313">
        <v>41548</v>
      </c>
      <c r="C469" s="314" t="s">
        <v>718</v>
      </c>
      <c r="D469" s="315" t="s">
        <v>541</v>
      </c>
      <c r="E469" s="421">
        <v>6.93</v>
      </c>
      <c r="F469" s="421">
        <f t="shared" si="7"/>
        <v>0</v>
      </c>
      <c r="G469" s="422">
        <v>3157.7701999999999</v>
      </c>
      <c r="H469" s="420"/>
      <c r="I469" s="420">
        <v>4.8785943434777271E-3</v>
      </c>
      <c r="J469" s="420">
        <v>1.0706497515335552E-5</v>
      </c>
      <c r="K469" s="420">
        <v>0</v>
      </c>
      <c r="L469" s="316" t="s">
        <v>1047</v>
      </c>
      <c r="M469" s="373" t="s">
        <v>107</v>
      </c>
    </row>
    <row r="470" spans="2:13" x14ac:dyDescent="0.2">
      <c r="B470" s="313">
        <v>41548</v>
      </c>
      <c r="C470" s="314" t="s">
        <v>887</v>
      </c>
      <c r="D470" s="315" t="s">
        <v>541</v>
      </c>
      <c r="E470" s="421">
        <v>2</v>
      </c>
      <c r="F470" s="421">
        <f t="shared" si="7"/>
        <v>0</v>
      </c>
      <c r="G470" s="422">
        <v>2177.1666</v>
      </c>
      <c r="H470" s="420"/>
      <c r="I470" s="420">
        <v>3.3636116584951732E-3</v>
      </c>
      <c r="J470" s="420">
        <v>3.089898272824113E-6</v>
      </c>
      <c r="K470" s="420">
        <v>0</v>
      </c>
      <c r="L470" s="316" t="s">
        <v>1047</v>
      </c>
      <c r="M470" s="373" t="s">
        <v>107</v>
      </c>
    </row>
    <row r="471" spans="2:13" x14ac:dyDescent="0.2">
      <c r="B471" s="313">
        <v>41548</v>
      </c>
      <c r="C471" s="314" t="s">
        <v>931</v>
      </c>
      <c r="D471" s="315" t="s">
        <v>541</v>
      </c>
      <c r="E471" s="421">
        <v>34.979999999999997</v>
      </c>
      <c r="F471" s="421">
        <f t="shared" si="7"/>
        <v>0</v>
      </c>
      <c r="G471" s="422">
        <v>7411.6778000000004</v>
      </c>
      <c r="H471" s="420"/>
      <c r="I471" s="420">
        <v>1.1450665216474412E-2</v>
      </c>
      <c r="J471" s="420">
        <v>5.4042320791693727E-5</v>
      </c>
      <c r="K471" s="420">
        <v>0</v>
      </c>
      <c r="L471" s="316" t="s">
        <v>1047</v>
      </c>
      <c r="M471" s="373" t="s">
        <v>105</v>
      </c>
    </row>
    <row r="472" spans="2:13" x14ac:dyDescent="0.2">
      <c r="B472" s="313">
        <v>41548</v>
      </c>
      <c r="C472" s="314" t="s">
        <v>980</v>
      </c>
      <c r="D472" s="315" t="s">
        <v>541</v>
      </c>
      <c r="E472" s="421">
        <v>95.04</v>
      </c>
      <c r="F472" s="421">
        <f t="shared" si="7"/>
        <v>0</v>
      </c>
      <c r="G472" s="422">
        <v>25166.592000000001</v>
      </c>
      <c r="H472" s="420"/>
      <c r="I472" s="420">
        <v>3.8881104576834573E-2</v>
      </c>
      <c r="J472" s="420">
        <v>1.4683196592460185E-4</v>
      </c>
      <c r="K472" s="420">
        <v>0</v>
      </c>
      <c r="L472" s="316" t="s">
        <v>1047</v>
      </c>
      <c r="M472" s="373" t="s">
        <v>107</v>
      </c>
    </row>
    <row r="473" spans="2:13" x14ac:dyDescent="0.2">
      <c r="B473" s="313">
        <v>41548</v>
      </c>
      <c r="C473" s="314" t="s">
        <v>964</v>
      </c>
      <c r="D473" s="315" t="s">
        <v>541</v>
      </c>
      <c r="E473" s="421">
        <v>254</v>
      </c>
      <c r="F473" s="421">
        <f t="shared" si="7"/>
        <v>0</v>
      </c>
      <c r="G473" s="422">
        <v>62136.858200000002</v>
      </c>
      <c r="H473" s="420"/>
      <c r="I473" s="420">
        <v>9.5998285415448414E-2</v>
      </c>
      <c r="J473" s="420">
        <v>3.9241708064866233E-4</v>
      </c>
      <c r="K473" s="420">
        <v>0</v>
      </c>
      <c r="L473" s="316" t="s">
        <v>1047</v>
      </c>
      <c r="M473" s="373" t="s">
        <v>107</v>
      </c>
    </row>
    <row r="474" spans="2:13" x14ac:dyDescent="0.2">
      <c r="B474" s="313">
        <v>41548</v>
      </c>
      <c r="C474" s="314" t="s">
        <v>931</v>
      </c>
      <c r="D474" s="315" t="s">
        <v>541</v>
      </c>
      <c r="E474" s="421">
        <v>24.42</v>
      </c>
      <c r="F474" s="421">
        <f t="shared" si="7"/>
        <v>0</v>
      </c>
      <c r="G474" s="422">
        <v>3743.1781999999998</v>
      </c>
      <c r="H474" s="420"/>
      <c r="I474" s="420">
        <v>5.7830199275264354E-3</v>
      </c>
      <c r="J474" s="420">
        <v>3.7727657911182422E-5</v>
      </c>
      <c r="K474" s="420">
        <v>0</v>
      </c>
      <c r="L474" s="316" t="s">
        <v>1047</v>
      </c>
      <c r="M474" s="373" t="s">
        <v>105</v>
      </c>
    </row>
    <row r="475" spans="2:13" x14ac:dyDescent="0.2">
      <c r="B475" s="313">
        <v>41548</v>
      </c>
      <c r="C475" s="314" t="s">
        <v>1030</v>
      </c>
      <c r="D475" s="315" t="s">
        <v>541</v>
      </c>
      <c r="E475" s="421">
        <v>1</v>
      </c>
      <c r="F475" s="421">
        <f t="shared" si="7"/>
        <v>0</v>
      </c>
      <c r="G475" s="422">
        <v>117.85</v>
      </c>
      <c r="H475" s="420"/>
      <c r="I475" s="420">
        <v>1.8207225572616084E-4</v>
      </c>
      <c r="J475" s="420">
        <v>1.5449491364120565E-6</v>
      </c>
      <c r="K475" s="420">
        <v>0</v>
      </c>
      <c r="L475" s="316" t="s">
        <v>1047</v>
      </c>
      <c r="M475" s="373" t="s">
        <v>104</v>
      </c>
    </row>
    <row r="476" spans="2:13" x14ac:dyDescent="0.2">
      <c r="B476" s="313">
        <v>41548</v>
      </c>
      <c r="C476" s="314" t="s">
        <v>594</v>
      </c>
      <c r="D476" s="315" t="s">
        <v>541</v>
      </c>
      <c r="E476" s="421">
        <v>18.809999999999999</v>
      </c>
      <c r="F476" s="421">
        <f t="shared" si="7"/>
        <v>0</v>
      </c>
      <c r="G476" s="422">
        <v>7472.8989000000001</v>
      </c>
      <c r="H476" s="420"/>
      <c r="I476" s="420">
        <v>1.1545248702049607E-2</v>
      </c>
      <c r="J476" s="420">
        <v>2.9060493255910779E-5</v>
      </c>
      <c r="K476" s="420">
        <v>0</v>
      </c>
      <c r="L476" s="316" t="s">
        <v>1047</v>
      </c>
      <c r="M476" s="373" t="s">
        <v>105</v>
      </c>
    </row>
    <row r="477" spans="2:13" x14ac:dyDescent="0.2">
      <c r="B477" s="313">
        <v>41548</v>
      </c>
      <c r="C477" s="314" t="s">
        <v>865</v>
      </c>
      <c r="D477" s="315" t="s">
        <v>541</v>
      </c>
      <c r="E477" s="421">
        <v>19.14</v>
      </c>
      <c r="F477" s="421">
        <f t="shared" si="7"/>
        <v>0</v>
      </c>
      <c r="G477" s="422">
        <v>5295.0810000000001</v>
      </c>
      <c r="H477" s="420"/>
      <c r="I477" s="420">
        <v>8.1806308181818881E-3</v>
      </c>
      <c r="J477" s="420">
        <v>2.9570326470926763E-5</v>
      </c>
      <c r="K477" s="420">
        <v>0</v>
      </c>
      <c r="L477" s="316" t="s">
        <v>1047</v>
      </c>
      <c r="M477" s="373" t="s">
        <v>104</v>
      </c>
    </row>
    <row r="478" spans="2:13" x14ac:dyDescent="0.2">
      <c r="B478" s="313">
        <v>41548</v>
      </c>
      <c r="C478" s="314" t="s">
        <v>946</v>
      </c>
      <c r="D478" s="315" t="s">
        <v>541</v>
      </c>
      <c r="E478" s="421">
        <v>1</v>
      </c>
      <c r="F478" s="421">
        <f t="shared" si="7"/>
        <v>0</v>
      </c>
      <c r="G478" s="422">
        <v>95.55</v>
      </c>
      <c r="H478" s="420"/>
      <c r="I478" s="420">
        <v>1.4761988998417198E-4</v>
      </c>
      <c r="J478" s="420">
        <v>1.5449491364120565E-6</v>
      </c>
      <c r="K478" s="420">
        <v>0</v>
      </c>
      <c r="L478" s="316" t="s">
        <v>1047</v>
      </c>
      <c r="M478" s="373" t="s">
        <v>141</v>
      </c>
    </row>
    <row r="479" spans="2:13" x14ac:dyDescent="0.2">
      <c r="B479" s="313">
        <v>41548</v>
      </c>
      <c r="C479" s="314" t="s">
        <v>885</v>
      </c>
      <c r="D479" s="315" t="s">
        <v>541</v>
      </c>
      <c r="E479" s="421">
        <v>49.6</v>
      </c>
      <c r="F479" s="421">
        <f t="shared" si="7"/>
        <v>0</v>
      </c>
      <c r="G479" s="422">
        <v>18896.771700000001</v>
      </c>
      <c r="H479" s="420"/>
      <c r="I479" s="420">
        <v>2.9194551118890789E-2</v>
      </c>
      <c r="J479" s="420">
        <v>7.6629477166038006E-5</v>
      </c>
      <c r="K479" s="420">
        <v>0</v>
      </c>
      <c r="L479" s="316" t="s">
        <v>1047</v>
      </c>
      <c r="M479" s="373" t="s">
        <v>104</v>
      </c>
    </row>
    <row r="480" spans="2:13" x14ac:dyDescent="0.2">
      <c r="B480" s="313">
        <v>41548</v>
      </c>
      <c r="C480" s="314" t="s">
        <v>791</v>
      </c>
      <c r="D480" s="315" t="s">
        <v>856</v>
      </c>
      <c r="E480" s="421">
        <v>0</v>
      </c>
      <c r="F480" s="421">
        <f t="shared" si="7"/>
        <v>0</v>
      </c>
      <c r="G480" s="422">
        <v>0</v>
      </c>
      <c r="H480" s="420"/>
      <c r="I480" s="420">
        <v>0</v>
      </c>
      <c r="J480" s="420">
        <v>0</v>
      </c>
      <c r="K480" s="420">
        <v>0</v>
      </c>
      <c r="L480" s="316" t="s">
        <v>1047</v>
      </c>
      <c r="M480" s="373" t="s">
        <v>107</v>
      </c>
    </row>
    <row r="481" spans="2:13" x14ac:dyDescent="0.2">
      <c r="B481" s="313">
        <v>41548</v>
      </c>
      <c r="C481" s="314" t="s">
        <v>1017</v>
      </c>
      <c r="D481" s="315" t="s">
        <v>541</v>
      </c>
      <c r="E481" s="421">
        <v>24.75</v>
      </c>
      <c r="F481" s="421">
        <f t="shared" si="7"/>
        <v>0</v>
      </c>
      <c r="G481" s="422">
        <v>13190.925800000001</v>
      </c>
      <c r="H481" s="420"/>
      <c r="I481" s="420">
        <v>2.0379309423185516E-2</v>
      </c>
      <c r="J481" s="420">
        <v>3.8237491126198398E-5</v>
      </c>
      <c r="K481" s="420">
        <v>0</v>
      </c>
      <c r="L481" s="316" t="s">
        <v>1047</v>
      </c>
      <c r="M481" s="373" t="s">
        <v>107</v>
      </c>
    </row>
    <row r="482" spans="2:13" x14ac:dyDescent="0.2">
      <c r="B482" s="313">
        <v>41548</v>
      </c>
      <c r="C482" s="314" t="s">
        <v>937</v>
      </c>
      <c r="D482" s="315" t="s">
        <v>541</v>
      </c>
      <c r="E482" s="421">
        <v>26.24</v>
      </c>
      <c r="F482" s="421">
        <f t="shared" si="7"/>
        <v>0</v>
      </c>
      <c r="G482" s="422">
        <v>12404.0862</v>
      </c>
      <c r="H482" s="420"/>
      <c r="I482" s="420">
        <v>1.9163682262670706E-2</v>
      </c>
      <c r="J482" s="420">
        <v>4.0539465339452361E-5</v>
      </c>
      <c r="K482" s="420">
        <v>0</v>
      </c>
      <c r="L482" s="316" t="s">
        <v>1047</v>
      </c>
      <c r="M482" s="373" t="s">
        <v>104</v>
      </c>
    </row>
    <row r="483" spans="2:13" x14ac:dyDescent="0.2">
      <c r="B483" s="313">
        <v>41548</v>
      </c>
      <c r="C483" s="314" t="s">
        <v>908</v>
      </c>
      <c r="D483" s="315" t="s">
        <v>541</v>
      </c>
      <c r="E483" s="421">
        <v>1</v>
      </c>
      <c r="F483" s="421">
        <f t="shared" si="7"/>
        <v>0</v>
      </c>
      <c r="G483" s="422">
        <v>455.81670000000003</v>
      </c>
      <c r="H483" s="420"/>
      <c r="I483" s="420">
        <v>7.0421361702719342E-4</v>
      </c>
      <c r="J483" s="420">
        <v>1.5449491364120565E-6</v>
      </c>
      <c r="K483" s="420">
        <v>0</v>
      </c>
      <c r="L483" s="316" t="s">
        <v>1047</v>
      </c>
      <c r="M483" s="373" t="s">
        <v>107</v>
      </c>
    </row>
    <row r="484" spans="2:13" x14ac:dyDescent="0.2">
      <c r="B484" s="313">
        <v>41548</v>
      </c>
      <c r="C484" s="314" t="s">
        <v>577</v>
      </c>
      <c r="D484" s="315" t="s">
        <v>541</v>
      </c>
      <c r="E484" s="421">
        <v>33.659999999999997</v>
      </c>
      <c r="F484" s="421">
        <f t="shared" si="7"/>
        <v>0</v>
      </c>
      <c r="G484" s="422">
        <v>6709.5589</v>
      </c>
      <c r="H484" s="420"/>
      <c r="I484" s="420">
        <v>1.0365927228260827E-2</v>
      </c>
      <c r="J484" s="420">
        <v>5.2002987931629815E-5</v>
      </c>
      <c r="K484" s="420">
        <v>0</v>
      </c>
      <c r="L484" s="316" t="s">
        <v>1047</v>
      </c>
      <c r="M484" s="373" t="s">
        <v>104</v>
      </c>
    </row>
    <row r="485" spans="2:13" x14ac:dyDescent="0.2">
      <c r="B485" s="313">
        <v>41548</v>
      </c>
      <c r="C485" s="314" t="s">
        <v>578</v>
      </c>
      <c r="D485" s="315" t="s">
        <v>541</v>
      </c>
      <c r="E485" s="421">
        <v>24.09</v>
      </c>
      <c r="F485" s="421">
        <f t="shared" si="7"/>
        <v>0</v>
      </c>
      <c r="G485" s="422">
        <v>8700.5058000000008</v>
      </c>
      <c r="H485" s="420"/>
      <c r="I485" s="420">
        <v>1.3441838922058089E-2</v>
      </c>
      <c r="J485" s="420">
        <v>3.7217824696166439E-5</v>
      </c>
      <c r="K485" s="420">
        <v>0</v>
      </c>
      <c r="L485" s="316" t="s">
        <v>1047</v>
      </c>
      <c r="M485" s="373" t="s">
        <v>104</v>
      </c>
    </row>
    <row r="486" spans="2:13" x14ac:dyDescent="0.2">
      <c r="B486" s="313">
        <v>41548</v>
      </c>
      <c r="C486" s="314" t="s">
        <v>566</v>
      </c>
      <c r="D486" s="315" t="s">
        <v>541</v>
      </c>
      <c r="E486" s="421">
        <v>1</v>
      </c>
      <c r="F486" s="421">
        <f t="shared" si="7"/>
        <v>0</v>
      </c>
      <c r="G486" s="422">
        <v>259.10000000000002</v>
      </c>
      <c r="H486" s="420"/>
      <c r="I486" s="420">
        <v>4.0029632124436386E-4</v>
      </c>
      <c r="J486" s="420">
        <v>1.5449491364120565E-6</v>
      </c>
      <c r="K486" s="420">
        <v>0</v>
      </c>
      <c r="L486" s="316" t="s">
        <v>1047</v>
      </c>
      <c r="M486" s="373" t="s">
        <v>141</v>
      </c>
    </row>
    <row r="487" spans="2:13" x14ac:dyDescent="0.2">
      <c r="B487" s="313">
        <v>41548</v>
      </c>
      <c r="C487" s="314" t="s">
        <v>691</v>
      </c>
      <c r="D487" s="315" t="s">
        <v>541</v>
      </c>
      <c r="E487" s="421">
        <v>1</v>
      </c>
      <c r="F487" s="421">
        <f t="shared" si="7"/>
        <v>0</v>
      </c>
      <c r="G487" s="422">
        <v>362.38330000000002</v>
      </c>
      <c r="H487" s="420"/>
      <c r="I487" s="420">
        <v>5.5986376638515127E-4</v>
      </c>
      <c r="J487" s="420">
        <v>1.5449491364120565E-6</v>
      </c>
      <c r="K487" s="420">
        <v>0</v>
      </c>
      <c r="L487" s="316" t="s">
        <v>1047</v>
      </c>
      <c r="M487" s="373" t="s">
        <v>105</v>
      </c>
    </row>
    <row r="488" spans="2:13" x14ac:dyDescent="0.2">
      <c r="B488" s="313">
        <v>41548</v>
      </c>
      <c r="C488" s="314" t="s">
        <v>885</v>
      </c>
      <c r="D488" s="315" t="s">
        <v>541</v>
      </c>
      <c r="E488" s="421">
        <v>1</v>
      </c>
      <c r="F488" s="421">
        <f t="shared" si="7"/>
        <v>0</v>
      </c>
      <c r="G488" s="422">
        <v>653.58330000000001</v>
      </c>
      <c r="H488" s="420"/>
      <c r="I488" s="420">
        <v>1.0097529549083421E-3</v>
      </c>
      <c r="J488" s="420">
        <v>1.5449491364120565E-6</v>
      </c>
      <c r="K488" s="420">
        <v>0</v>
      </c>
      <c r="L488" s="316" t="s">
        <v>1047</v>
      </c>
      <c r="M488" s="373" t="s">
        <v>105</v>
      </c>
    </row>
    <row r="489" spans="2:13" x14ac:dyDescent="0.2">
      <c r="B489" s="313">
        <v>41548</v>
      </c>
      <c r="C489" s="314" t="s">
        <v>913</v>
      </c>
      <c r="D489" s="315" t="s">
        <v>541</v>
      </c>
      <c r="E489" s="421">
        <v>82</v>
      </c>
      <c r="F489" s="421">
        <f t="shared" si="7"/>
        <v>0</v>
      </c>
      <c r="G489" s="422">
        <v>30536.732</v>
      </c>
      <c r="H489" s="420"/>
      <c r="I489" s="420">
        <v>4.7177697732246407E-2</v>
      </c>
      <c r="J489" s="420">
        <v>1.2668582918578863E-4</v>
      </c>
      <c r="K489" s="420">
        <v>0</v>
      </c>
      <c r="L489" s="316" t="s">
        <v>1047</v>
      </c>
      <c r="M489" s="373" t="s">
        <v>104</v>
      </c>
    </row>
    <row r="490" spans="2:13" x14ac:dyDescent="0.2">
      <c r="B490" s="313">
        <v>41548</v>
      </c>
      <c r="C490" s="314" t="s">
        <v>892</v>
      </c>
      <c r="D490" s="315" t="s">
        <v>541</v>
      </c>
      <c r="E490" s="421">
        <v>1</v>
      </c>
      <c r="F490" s="421">
        <f t="shared" si="7"/>
        <v>0</v>
      </c>
      <c r="G490" s="422">
        <v>363.7</v>
      </c>
      <c r="H490" s="420"/>
      <c r="I490" s="420">
        <v>5.6189800091306489E-4</v>
      </c>
      <c r="J490" s="420">
        <v>1.5449491364120565E-6</v>
      </c>
      <c r="K490" s="420">
        <v>0</v>
      </c>
      <c r="L490" s="316" t="s">
        <v>1047</v>
      </c>
      <c r="M490" s="373" t="s">
        <v>107</v>
      </c>
    </row>
    <row r="491" spans="2:13" x14ac:dyDescent="0.2">
      <c r="B491" s="313">
        <v>41548</v>
      </c>
      <c r="C491" s="314" t="s">
        <v>987</v>
      </c>
      <c r="D491" s="315" t="s">
        <v>541</v>
      </c>
      <c r="E491" s="421">
        <v>46</v>
      </c>
      <c r="F491" s="421">
        <f t="shared" si="7"/>
        <v>0</v>
      </c>
      <c r="G491" s="422">
        <v>30510.268199999999</v>
      </c>
      <c r="H491" s="420"/>
      <c r="I491" s="420">
        <v>4.7136812507290224E-2</v>
      </c>
      <c r="J491" s="420">
        <v>7.10676602749546E-5</v>
      </c>
      <c r="K491" s="420">
        <v>0</v>
      </c>
      <c r="L491" s="316" t="s">
        <v>1047</v>
      </c>
      <c r="M491" s="373" t="s">
        <v>105</v>
      </c>
    </row>
    <row r="492" spans="2:13" x14ac:dyDescent="0.2">
      <c r="B492" s="313">
        <v>41548</v>
      </c>
      <c r="C492" s="314" t="s">
        <v>634</v>
      </c>
      <c r="D492" s="315" t="s">
        <v>541</v>
      </c>
      <c r="E492" s="421">
        <v>1</v>
      </c>
      <c r="F492" s="421">
        <f t="shared" si="7"/>
        <v>0</v>
      </c>
      <c r="G492" s="422">
        <v>229.55</v>
      </c>
      <c r="H492" s="420"/>
      <c r="I492" s="420">
        <v>3.5464307426338757E-4</v>
      </c>
      <c r="J492" s="420">
        <v>1.5449491364120565E-6</v>
      </c>
      <c r="K492" s="420">
        <v>0</v>
      </c>
      <c r="L492" s="316" t="s">
        <v>1047</v>
      </c>
      <c r="M492" s="373" t="s">
        <v>105</v>
      </c>
    </row>
    <row r="493" spans="2:13" x14ac:dyDescent="0.2">
      <c r="B493" s="313">
        <v>41548</v>
      </c>
      <c r="C493" s="314" t="s">
        <v>668</v>
      </c>
      <c r="D493" s="315" t="s">
        <v>541</v>
      </c>
      <c r="E493" s="421">
        <v>6.6</v>
      </c>
      <c r="F493" s="421">
        <f t="shared" si="7"/>
        <v>0</v>
      </c>
      <c r="G493" s="422">
        <v>3292.1902</v>
      </c>
      <c r="H493" s="420"/>
      <c r="I493" s="420">
        <v>5.0862664063942358E-3</v>
      </c>
      <c r="J493" s="420">
        <v>1.0196664300319572E-5</v>
      </c>
      <c r="K493" s="420">
        <v>0</v>
      </c>
      <c r="L493" s="316" t="s">
        <v>1047</v>
      </c>
      <c r="M493" s="373" t="s">
        <v>107</v>
      </c>
    </row>
    <row r="494" spans="2:13" x14ac:dyDescent="0.2">
      <c r="B494" s="313">
        <v>41548</v>
      </c>
      <c r="C494" s="314" t="s">
        <v>598</v>
      </c>
      <c r="D494" s="315" t="s">
        <v>541</v>
      </c>
      <c r="E494" s="421">
        <v>1</v>
      </c>
      <c r="F494" s="421">
        <f t="shared" si="7"/>
        <v>0</v>
      </c>
      <c r="G494" s="422">
        <v>231.91669999999999</v>
      </c>
      <c r="H494" s="420"/>
      <c r="I494" s="420">
        <v>3.5829950538453394E-4</v>
      </c>
      <c r="J494" s="420">
        <v>1.5449491364120565E-6</v>
      </c>
      <c r="K494" s="420">
        <v>0</v>
      </c>
      <c r="L494" s="316" t="s">
        <v>1047</v>
      </c>
      <c r="M494" s="373" t="s">
        <v>107</v>
      </c>
    </row>
    <row r="495" spans="2:13" x14ac:dyDescent="0.2">
      <c r="B495" s="313">
        <v>41548</v>
      </c>
      <c r="C495" s="314" t="s">
        <v>987</v>
      </c>
      <c r="D495" s="315" t="s">
        <v>541</v>
      </c>
      <c r="E495" s="421">
        <v>42.24</v>
      </c>
      <c r="F495" s="421">
        <f t="shared" si="7"/>
        <v>0</v>
      </c>
      <c r="G495" s="422">
        <v>3368.64</v>
      </c>
      <c r="H495" s="420"/>
      <c r="I495" s="420">
        <v>5.2043774588831099E-3</v>
      </c>
      <c r="J495" s="420">
        <v>6.5258651522045262E-5</v>
      </c>
      <c r="K495" s="420">
        <v>0</v>
      </c>
      <c r="L495" s="316" t="s">
        <v>1047</v>
      </c>
      <c r="M495" s="373" t="s">
        <v>107</v>
      </c>
    </row>
    <row r="496" spans="2:13" x14ac:dyDescent="0.2">
      <c r="B496" s="313">
        <v>41548</v>
      </c>
      <c r="C496" s="314" t="s">
        <v>944</v>
      </c>
      <c r="D496" s="315" t="s">
        <v>541</v>
      </c>
      <c r="E496" s="421">
        <v>22</v>
      </c>
      <c r="F496" s="421">
        <f t="shared" si="7"/>
        <v>0</v>
      </c>
      <c r="G496" s="422">
        <v>12298</v>
      </c>
      <c r="H496" s="420"/>
      <c r="I496" s="420">
        <v>1.899978447959547E-2</v>
      </c>
      <c r="J496" s="420">
        <v>3.3988881001065239E-5</v>
      </c>
      <c r="K496" s="420">
        <v>0</v>
      </c>
      <c r="L496" s="316" t="s">
        <v>1047</v>
      </c>
      <c r="M496" s="373" t="s">
        <v>104</v>
      </c>
    </row>
    <row r="497" spans="2:13" x14ac:dyDescent="0.2">
      <c r="B497" s="313">
        <v>41548</v>
      </c>
      <c r="C497" s="314" t="s">
        <v>762</v>
      </c>
      <c r="D497" s="315" t="s">
        <v>541</v>
      </c>
      <c r="E497" s="421">
        <v>5.94</v>
      </c>
      <c r="F497" s="421">
        <f t="shared" si="7"/>
        <v>0</v>
      </c>
      <c r="G497" s="422">
        <v>3623.7962000000002</v>
      </c>
      <c r="H497" s="420"/>
      <c r="I497" s="420">
        <v>5.5985808097232925E-3</v>
      </c>
      <c r="J497" s="420">
        <v>9.1769978702876156E-6</v>
      </c>
      <c r="K497" s="420">
        <v>0</v>
      </c>
      <c r="L497" s="316" t="s">
        <v>1047</v>
      </c>
      <c r="M497" s="373" t="s">
        <v>105</v>
      </c>
    </row>
    <row r="498" spans="2:13" x14ac:dyDescent="0.2">
      <c r="B498" s="313">
        <v>41548</v>
      </c>
      <c r="C498" s="314" t="s">
        <v>582</v>
      </c>
      <c r="D498" s="315" t="s">
        <v>541</v>
      </c>
      <c r="E498" s="421">
        <v>26.4</v>
      </c>
      <c r="F498" s="421">
        <f t="shared" si="7"/>
        <v>0</v>
      </c>
      <c r="G498" s="422">
        <v>4239.3990999999996</v>
      </c>
      <c r="H498" s="420"/>
      <c r="I498" s="420">
        <v>6.5496559784510491E-3</v>
      </c>
      <c r="J498" s="420">
        <v>4.0786657201278287E-5</v>
      </c>
      <c r="K498" s="420">
        <v>0</v>
      </c>
      <c r="L498" s="316" t="s">
        <v>1047</v>
      </c>
      <c r="M498" s="373" t="s">
        <v>104</v>
      </c>
    </row>
    <row r="499" spans="2:13" x14ac:dyDescent="0.2">
      <c r="B499" s="313">
        <v>41548</v>
      </c>
      <c r="C499" s="314" t="s">
        <v>791</v>
      </c>
      <c r="D499" s="315" t="s">
        <v>856</v>
      </c>
      <c r="E499" s="421">
        <v>1</v>
      </c>
      <c r="F499" s="421">
        <f t="shared" si="7"/>
        <v>0</v>
      </c>
      <c r="G499" s="422">
        <v>294.98329999999999</v>
      </c>
      <c r="H499" s="420"/>
      <c r="I499" s="420">
        <v>4.5573419459097854E-4</v>
      </c>
      <c r="J499" s="420">
        <v>1.5449491364120565E-6</v>
      </c>
      <c r="K499" s="420">
        <v>0</v>
      </c>
      <c r="L499" s="316" t="s">
        <v>1047</v>
      </c>
      <c r="M499" s="373" t="s">
        <v>107</v>
      </c>
    </row>
    <row r="500" spans="2:13" x14ac:dyDescent="0.2">
      <c r="B500" s="313">
        <v>41548</v>
      </c>
      <c r="C500" s="314" t="s">
        <v>767</v>
      </c>
      <c r="D500" s="315" t="s">
        <v>541</v>
      </c>
      <c r="E500" s="421">
        <v>3.96</v>
      </c>
      <c r="F500" s="421">
        <f t="shared" si="7"/>
        <v>0</v>
      </c>
      <c r="G500" s="422">
        <v>2112.5281</v>
      </c>
      <c r="H500" s="420"/>
      <c r="I500" s="420">
        <v>3.2637484637412025E-3</v>
      </c>
      <c r="J500" s="420">
        <v>6.1179985801917437E-6</v>
      </c>
      <c r="K500" s="420">
        <v>0</v>
      </c>
      <c r="L500" s="316" t="s">
        <v>1047</v>
      </c>
      <c r="M500" s="373" t="s">
        <v>104</v>
      </c>
    </row>
    <row r="501" spans="2:13" x14ac:dyDescent="0.2">
      <c r="B501" s="313">
        <v>41548</v>
      </c>
      <c r="C501" s="314" t="s">
        <v>641</v>
      </c>
      <c r="D501" s="315" t="s">
        <v>541</v>
      </c>
      <c r="E501" s="421">
        <v>8.91</v>
      </c>
      <c r="F501" s="421">
        <f t="shared" si="7"/>
        <v>0</v>
      </c>
      <c r="G501" s="422">
        <v>1030.5903000000001</v>
      </c>
      <c r="H501" s="420"/>
      <c r="I501" s="420">
        <v>1.5922095939796424E-3</v>
      </c>
      <c r="J501" s="420">
        <v>1.3765496805431423E-5</v>
      </c>
      <c r="K501" s="420">
        <v>0</v>
      </c>
      <c r="L501" s="316" t="s">
        <v>1047</v>
      </c>
      <c r="M501" s="373" t="s">
        <v>107</v>
      </c>
    </row>
    <row r="502" spans="2:13" x14ac:dyDescent="0.2">
      <c r="B502" s="313">
        <v>41548</v>
      </c>
      <c r="C502" s="314" t="s">
        <v>810</v>
      </c>
      <c r="D502" s="315" t="s">
        <v>541</v>
      </c>
      <c r="E502" s="421">
        <v>3.63</v>
      </c>
      <c r="F502" s="421">
        <f t="shared" si="7"/>
        <v>0</v>
      </c>
      <c r="G502" s="422">
        <v>1713.8439000000001</v>
      </c>
      <c r="H502" s="420"/>
      <c r="I502" s="420">
        <v>2.6478016532500712E-3</v>
      </c>
      <c r="J502" s="420">
        <v>5.6081653651757648E-6</v>
      </c>
      <c r="K502" s="420">
        <v>0</v>
      </c>
      <c r="L502" s="316" t="s">
        <v>1047</v>
      </c>
      <c r="M502" s="373" t="s">
        <v>104</v>
      </c>
    </row>
    <row r="503" spans="2:13" x14ac:dyDescent="0.2">
      <c r="B503" s="313">
        <v>41548</v>
      </c>
      <c r="C503" s="314" t="s">
        <v>724</v>
      </c>
      <c r="D503" s="315" t="s">
        <v>541</v>
      </c>
      <c r="E503" s="421">
        <v>1</v>
      </c>
      <c r="F503" s="421">
        <f t="shared" si="7"/>
        <v>0</v>
      </c>
      <c r="G503" s="422">
        <v>0</v>
      </c>
      <c r="H503" s="420"/>
      <c r="I503" s="420">
        <v>0</v>
      </c>
      <c r="J503" s="420">
        <v>1.5449491364120565E-6</v>
      </c>
      <c r="K503" s="420">
        <v>0</v>
      </c>
      <c r="L503" s="316" t="s">
        <v>1047</v>
      </c>
      <c r="M503" s="373" t="s">
        <v>107</v>
      </c>
    </row>
    <row r="504" spans="2:13" x14ac:dyDescent="0.2">
      <c r="B504" s="313">
        <v>41548</v>
      </c>
      <c r="C504" s="314" t="s">
        <v>720</v>
      </c>
      <c r="D504" s="315" t="s">
        <v>541</v>
      </c>
      <c r="E504" s="421">
        <v>189</v>
      </c>
      <c r="F504" s="421">
        <f t="shared" si="7"/>
        <v>0</v>
      </c>
      <c r="G504" s="422">
        <v>134952.29370000001</v>
      </c>
      <c r="H504" s="420"/>
      <c r="I504" s="420">
        <v>0.20849442960864123</v>
      </c>
      <c r="J504" s="420">
        <v>2.9199538678187869E-4</v>
      </c>
      <c r="K504" s="420">
        <v>0</v>
      </c>
      <c r="L504" s="316" t="s">
        <v>1047</v>
      </c>
      <c r="M504" s="373" t="s">
        <v>107</v>
      </c>
    </row>
    <row r="505" spans="2:13" x14ac:dyDescent="0.2">
      <c r="B505" s="313">
        <v>41548</v>
      </c>
      <c r="C505" s="314" t="s">
        <v>908</v>
      </c>
      <c r="D505" s="315" t="s">
        <v>541</v>
      </c>
      <c r="E505" s="421">
        <v>394</v>
      </c>
      <c r="F505" s="421">
        <f t="shared" si="7"/>
        <v>0</v>
      </c>
      <c r="G505" s="422">
        <v>124241.3202</v>
      </c>
      <c r="H505" s="420"/>
      <c r="I505" s="420">
        <v>0.19194652034968379</v>
      </c>
      <c r="J505" s="420">
        <v>6.0870995974635024E-4</v>
      </c>
      <c r="K505" s="420">
        <v>0</v>
      </c>
      <c r="L505" s="316" t="s">
        <v>1047</v>
      </c>
      <c r="M505" s="373" t="s">
        <v>107</v>
      </c>
    </row>
    <row r="506" spans="2:13" x14ac:dyDescent="0.2">
      <c r="B506" s="313">
        <v>41548</v>
      </c>
      <c r="C506" s="314" t="s">
        <v>723</v>
      </c>
      <c r="D506" s="315" t="s">
        <v>541</v>
      </c>
      <c r="E506" s="421">
        <v>1</v>
      </c>
      <c r="F506" s="421">
        <f t="shared" si="7"/>
        <v>0</v>
      </c>
      <c r="G506" s="422">
        <v>83</v>
      </c>
      <c r="H506" s="420"/>
      <c r="I506" s="420">
        <v>1.282307783222007E-4</v>
      </c>
      <c r="J506" s="420">
        <v>1.5449491364120565E-6</v>
      </c>
      <c r="K506" s="420">
        <v>0</v>
      </c>
      <c r="L506" s="316" t="s">
        <v>1047</v>
      </c>
      <c r="M506" s="373" t="s">
        <v>105</v>
      </c>
    </row>
    <row r="507" spans="2:13" x14ac:dyDescent="0.2">
      <c r="B507" s="313">
        <v>41548</v>
      </c>
      <c r="C507" s="314" t="s">
        <v>576</v>
      </c>
      <c r="D507" s="315" t="s">
        <v>541</v>
      </c>
      <c r="E507" s="421">
        <v>1</v>
      </c>
      <c r="F507" s="421">
        <f t="shared" si="7"/>
        <v>0</v>
      </c>
      <c r="G507" s="422">
        <v>449.2</v>
      </c>
      <c r="H507" s="420"/>
      <c r="I507" s="420">
        <v>6.9399115207629571E-4</v>
      </c>
      <c r="J507" s="420">
        <v>1.5449491364120565E-6</v>
      </c>
      <c r="K507" s="420">
        <v>0</v>
      </c>
      <c r="L507" s="316" t="s">
        <v>1047</v>
      </c>
      <c r="M507" s="373" t="s">
        <v>104</v>
      </c>
    </row>
    <row r="508" spans="2:13" x14ac:dyDescent="0.2">
      <c r="B508" s="313">
        <v>41548</v>
      </c>
      <c r="C508" s="314" t="s">
        <v>724</v>
      </c>
      <c r="D508" s="315" t="s">
        <v>541</v>
      </c>
      <c r="E508" s="421">
        <v>1</v>
      </c>
      <c r="F508" s="421">
        <f t="shared" si="7"/>
        <v>0</v>
      </c>
      <c r="G508" s="422">
        <v>192.25</v>
      </c>
      <c r="H508" s="420"/>
      <c r="I508" s="420">
        <v>2.9701647147521785E-4</v>
      </c>
      <c r="J508" s="420">
        <v>1.5449491364120565E-6</v>
      </c>
      <c r="K508" s="420">
        <v>0</v>
      </c>
      <c r="L508" s="316" t="s">
        <v>1047</v>
      </c>
      <c r="M508" s="373" t="s">
        <v>107</v>
      </c>
    </row>
    <row r="509" spans="2:13" x14ac:dyDescent="0.2">
      <c r="B509" s="313">
        <v>41548</v>
      </c>
      <c r="C509" s="314" t="s">
        <v>646</v>
      </c>
      <c r="D509" s="315" t="s">
        <v>541</v>
      </c>
      <c r="E509" s="421">
        <v>1</v>
      </c>
      <c r="F509" s="421">
        <f t="shared" si="7"/>
        <v>0</v>
      </c>
      <c r="G509" s="422">
        <v>533.66669999999999</v>
      </c>
      <c r="H509" s="420"/>
      <c r="I509" s="420">
        <v>8.2448790729687201E-4</v>
      </c>
      <c r="J509" s="420">
        <v>1.5449491364120565E-6</v>
      </c>
      <c r="K509" s="420">
        <v>0</v>
      </c>
      <c r="L509" s="316" t="s">
        <v>1047</v>
      </c>
      <c r="M509" s="373" t="s">
        <v>107</v>
      </c>
    </row>
    <row r="510" spans="2:13" x14ac:dyDescent="0.2">
      <c r="B510" s="313">
        <v>41548</v>
      </c>
      <c r="C510" s="314" t="s">
        <v>754</v>
      </c>
      <c r="D510" s="315" t="s">
        <v>856</v>
      </c>
      <c r="E510" s="421">
        <v>2811</v>
      </c>
      <c r="F510" s="421">
        <f t="shared" si="7"/>
        <v>0</v>
      </c>
      <c r="G510" s="422">
        <v>59276.684699999998</v>
      </c>
      <c r="H510" s="420"/>
      <c r="I510" s="420">
        <v>9.1579462836634762E-2</v>
      </c>
      <c r="J510" s="420">
        <v>4.3428520224542905E-3</v>
      </c>
      <c r="K510" s="420">
        <v>0</v>
      </c>
      <c r="L510" s="316" t="s">
        <v>1047</v>
      </c>
      <c r="M510" s="373" t="s">
        <v>107</v>
      </c>
    </row>
    <row r="511" spans="2:13" x14ac:dyDescent="0.2">
      <c r="B511" s="313">
        <v>41548</v>
      </c>
      <c r="C511" s="314" t="s">
        <v>874</v>
      </c>
      <c r="D511" s="315" t="s">
        <v>541</v>
      </c>
      <c r="E511" s="421">
        <v>164</v>
      </c>
      <c r="F511" s="421">
        <f t="shared" si="7"/>
        <v>0</v>
      </c>
      <c r="G511" s="422">
        <v>5248</v>
      </c>
      <c r="H511" s="420"/>
      <c r="I511" s="420">
        <v>8.1078930678904725E-3</v>
      </c>
      <c r="J511" s="420">
        <v>2.5337165837157726E-4</v>
      </c>
      <c r="K511" s="420">
        <v>0</v>
      </c>
      <c r="L511" s="316" t="s">
        <v>1047</v>
      </c>
      <c r="M511" s="373" t="s">
        <v>107</v>
      </c>
    </row>
    <row r="512" spans="2:13" x14ac:dyDescent="0.2">
      <c r="B512" s="313">
        <v>41548</v>
      </c>
      <c r="C512" s="314" t="s">
        <v>754</v>
      </c>
      <c r="D512" s="315" t="s">
        <v>856</v>
      </c>
      <c r="E512" s="421">
        <v>2541</v>
      </c>
      <c r="F512" s="421">
        <f t="shared" si="7"/>
        <v>0</v>
      </c>
      <c r="G512" s="422">
        <v>262042.15119999999</v>
      </c>
      <c r="H512" s="420"/>
      <c r="I512" s="420">
        <v>0.40484179519999752</v>
      </c>
      <c r="J512" s="420">
        <v>3.9257157556230353E-3</v>
      </c>
      <c r="K512" s="420">
        <v>0</v>
      </c>
      <c r="L512" s="316" t="s">
        <v>1047</v>
      </c>
      <c r="M512" s="373" t="s">
        <v>107</v>
      </c>
    </row>
    <row r="513" spans="2:13" x14ac:dyDescent="0.2">
      <c r="B513" s="313">
        <v>41548</v>
      </c>
      <c r="C513" s="314" t="s">
        <v>690</v>
      </c>
      <c r="D513" s="315" t="s">
        <v>541</v>
      </c>
      <c r="E513" s="421">
        <v>63.65</v>
      </c>
      <c r="F513" s="421">
        <f t="shared" si="7"/>
        <v>0</v>
      </c>
      <c r="G513" s="422">
        <v>27682.448</v>
      </c>
      <c r="H513" s="420"/>
      <c r="I513" s="420">
        <v>4.2767974131371664E-2</v>
      </c>
      <c r="J513" s="420">
        <v>9.833601253262739E-5</v>
      </c>
      <c r="K513" s="420">
        <v>0</v>
      </c>
      <c r="L513" s="316" t="s">
        <v>1047</v>
      </c>
      <c r="M513" s="373" t="s">
        <v>107</v>
      </c>
    </row>
    <row r="514" spans="2:13" x14ac:dyDescent="0.2">
      <c r="B514" s="313">
        <v>41548</v>
      </c>
      <c r="C514" s="314" t="s">
        <v>634</v>
      </c>
      <c r="D514" s="315" t="s">
        <v>541</v>
      </c>
      <c r="E514" s="421">
        <v>1</v>
      </c>
      <c r="F514" s="421">
        <f t="shared" si="7"/>
        <v>0</v>
      </c>
      <c r="G514" s="422">
        <v>765.06669999999997</v>
      </c>
      <c r="H514" s="420"/>
      <c r="I514" s="420">
        <v>1.1819891374626218E-3</v>
      </c>
      <c r="J514" s="420">
        <v>1.5449491364120565E-6</v>
      </c>
      <c r="K514" s="420">
        <v>0</v>
      </c>
      <c r="L514" s="316" t="s">
        <v>1047</v>
      </c>
      <c r="M514" s="373" t="s">
        <v>105</v>
      </c>
    </row>
    <row r="515" spans="2:13" x14ac:dyDescent="0.2">
      <c r="B515" s="313">
        <v>41548</v>
      </c>
      <c r="C515" s="314" t="s">
        <v>678</v>
      </c>
      <c r="D515" s="315" t="s">
        <v>856</v>
      </c>
      <c r="E515" s="421">
        <v>0</v>
      </c>
      <c r="F515" s="421">
        <f t="shared" si="7"/>
        <v>0</v>
      </c>
      <c r="G515" s="422">
        <v>0</v>
      </c>
      <c r="H515" s="420"/>
      <c r="I515" s="420">
        <v>0</v>
      </c>
      <c r="J515" s="420">
        <v>0</v>
      </c>
      <c r="K515" s="420">
        <v>1.6685450673250209E-4</v>
      </c>
      <c r="L515" s="316" t="s">
        <v>1047</v>
      </c>
      <c r="M515" s="373" t="s">
        <v>141</v>
      </c>
    </row>
    <row r="516" spans="2:13" x14ac:dyDescent="0.2">
      <c r="B516" s="313">
        <v>41548</v>
      </c>
      <c r="C516" s="314" t="s">
        <v>636</v>
      </c>
      <c r="D516" s="315" t="s">
        <v>541</v>
      </c>
      <c r="E516" s="421">
        <v>20.77</v>
      </c>
      <c r="F516" s="421">
        <f t="shared" si="7"/>
        <v>0</v>
      </c>
      <c r="G516" s="422">
        <v>8035.5661</v>
      </c>
      <c r="H516" s="420"/>
      <c r="I516" s="420">
        <v>1.2414540906776997E-2</v>
      </c>
      <c r="J516" s="420">
        <v>3.2088593563278411E-5</v>
      </c>
      <c r="K516" s="420">
        <v>0</v>
      </c>
      <c r="L516" s="316" t="s">
        <v>1047</v>
      </c>
      <c r="M516" s="373" t="s">
        <v>105</v>
      </c>
    </row>
    <row r="517" spans="2:13" x14ac:dyDescent="0.2">
      <c r="B517" s="313">
        <v>41548</v>
      </c>
      <c r="C517" s="314" t="s">
        <v>887</v>
      </c>
      <c r="D517" s="315" t="s">
        <v>541</v>
      </c>
      <c r="E517" s="421">
        <v>35.64</v>
      </c>
      <c r="F517" s="421">
        <f t="shared" si="7"/>
        <v>0</v>
      </c>
      <c r="G517" s="422">
        <v>5381.0447999999997</v>
      </c>
      <c r="H517" s="420"/>
      <c r="I517" s="420">
        <v>8.3134405167545871E-3</v>
      </c>
      <c r="J517" s="420">
        <v>5.5061987221725694E-5</v>
      </c>
      <c r="K517" s="420">
        <v>0</v>
      </c>
      <c r="L517" s="316" t="s">
        <v>1047</v>
      </c>
      <c r="M517" s="373" t="s">
        <v>105</v>
      </c>
    </row>
    <row r="518" spans="2:13" x14ac:dyDescent="0.2">
      <c r="B518" s="313">
        <v>41548</v>
      </c>
      <c r="C518" s="314" t="s">
        <v>755</v>
      </c>
      <c r="D518" s="315" t="s">
        <v>856</v>
      </c>
      <c r="E518" s="421">
        <v>1</v>
      </c>
      <c r="F518" s="421">
        <f t="shared" si="7"/>
        <v>0</v>
      </c>
      <c r="G518" s="422">
        <v>447.58330000000001</v>
      </c>
      <c r="H518" s="420"/>
      <c r="I518" s="420">
        <v>6.9149343280745844E-4</v>
      </c>
      <c r="J518" s="420">
        <v>1.5449491364120565E-6</v>
      </c>
      <c r="K518" s="420">
        <v>0</v>
      </c>
      <c r="L518" s="316" t="s">
        <v>1047</v>
      </c>
      <c r="M518" s="373" t="s">
        <v>107</v>
      </c>
    </row>
    <row r="519" spans="2:13" x14ac:dyDescent="0.2">
      <c r="B519" s="313">
        <v>41548</v>
      </c>
      <c r="C519" s="314" t="s">
        <v>566</v>
      </c>
      <c r="D519" s="315" t="s">
        <v>541</v>
      </c>
      <c r="E519" s="421">
        <v>21.12</v>
      </c>
      <c r="F519" s="421">
        <f t="shared" si="7"/>
        <v>0</v>
      </c>
      <c r="G519" s="422">
        <v>5974.1446999999998</v>
      </c>
      <c r="H519" s="420"/>
      <c r="I519" s="420">
        <v>9.2297496950656636E-3</v>
      </c>
      <c r="J519" s="420">
        <v>3.2629325761022631E-5</v>
      </c>
      <c r="K519" s="420">
        <v>0</v>
      </c>
      <c r="L519" s="316" t="s">
        <v>1047</v>
      </c>
      <c r="M519" s="373" t="s">
        <v>107</v>
      </c>
    </row>
    <row r="520" spans="2:13" x14ac:dyDescent="0.2">
      <c r="B520" s="313">
        <v>41548</v>
      </c>
      <c r="C520" s="314" t="s">
        <v>821</v>
      </c>
      <c r="D520" s="315" t="s">
        <v>541</v>
      </c>
      <c r="E520" s="421">
        <v>234</v>
      </c>
      <c r="F520" s="421">
        <f t="shared" si="7"/>
        <v>0</v>
      </c>
      <c r="G520" s="422">
        <v>69958.207800000004</v>
      </c>
      <c r="H520" s="420"/>
      <c r="I520" s="420">
        <v>0.1080818727255452</v>
      </c>
      <c r="J520" s="420">
        <v>3.6151809792042119E-4</v>
      </c>
      <c r="K520" s="420">
        <v>0</v>
      </c>
      <c r="L520" s="316" t="s">
        <v>1047</v>
      </c>
      <c r="M520" s="373" t="s">
        <v>104</v>
      </c>
    </row>
    <row r="521" spans="2:13" x14ac:dyDescent="0.2">
      <c r="B521" s="313">
        <v>41548</v>
      </c>
      <c r="C521" s="314" t="s">
        <v>964</v>
      </c>
      <c r="D521" s="315" t="s">
        <v>541</v>
      </c>
      <c r="E521" s="421">
        <v>1</v>
      </c>
      <c r="F521" s="421">
        <f t="shared" si="7"/>
        <v>0</v>
      </c>
      <c r="G521" s="422">
        <v>117.6833</v>
      </c>
      <c r="H521" s="420"/>
      <c r="I521" s="420">
        <v>1.8181471270512097E-4</v>
      </c>
      <c r="J521" s="420">
        <v>1.5449491364120565E-6</v>
      </c>
      <c r="K521" s="420">
        <v>0</v>
      </c>
      <c r="L521" s="316" t="s">
        <v>1047</v>
      </c>
      <c r="M521" s="373" t="s">
        <v>141</v>
      </c>
    </row>
    <row r="522" spans="2:13" x14ac:dyDescent="0.2">
      <c r="B522" s="313">
        <v>41548</v>
      </c>
      <c r="C522" s="314" t="s">
        <v>627</v>
      </c>
      <c r="D522" s="315" t="s">
        <v>541</v>
      </c>
      <c r="E522" s="421">
        <v>68</v>
      </c>
      <c r="F522" s="421">
        <f t="shared" ref="F522:F585" si="8">F521</f>
        <v>0</v>
      </c>
      <c r="G522" s="422">
        <v>19160.135600000001</v>
      </c>
      <c r="H522" s="420"/>
      <c r="I522" s="420">
        <v>2.9601434948757901E-2</v>
      </c>
      <c r="J522" s="420">
        <v>1.0505654127601985E-4</v>
      </c>
      <c r="K522" s="420">
        <v>0</v>
      </c>
      <c r="L522" s="316" t="s">
        <v>1047</v>
      </c>
      <c r="M522" s="373" t="s">
        <v>107</v>
      </c>
    </row>
    <row r="523" spans="2:13" x14ac:dyDescent="0.2">
      <c r="B523" s="313">
        <v>41548</v>
      </c>
      <c r="C523" s="314" t="s">
        <v>955</v>
      </c>
      <c r="D523" s="315" t="s">
        <v>856</v>
      </c>
      <c r="E523" s="421">
        <v>1</v>
      </c>
      <c r="F523" s="421">
        <f t="shared" si="8"/>
        <v>0</v>
      </c>
      <c r="G523" s="422">
        <v>723.73329999999999</v>
      </c>
      <c r="H523" s="420"/>
      <c r="I523" s="420">
        <v>1.1181311368276478E-3</v>
      </c>
      <c r="J523" s="420">
        <v>1.5449491364120565E-6</v>
      </c>
      <c r="K523" s="420">
        <v>0</v>
      </c>
      <c r="L523" s="316" t="s">
        <v>1047</v>
      </c>
      <c r="M523" s="373" t="s">
        <v>105</v>
      </c>
    </row>
    <row r="524" spans="2:13" x14ac:dyDescent="0.2">
      <c r="B524" s="313">
        <v>41548</v>
      </c>
      <c r="C524" s="314" t="s">
        <v>840</v>
      </c>
      <c r="D524" s="315" t="s">
        <v>541</v>
      </c>
      <c r="E524" s="421">
        <v>1</v>
      </c>
      <c r="F524" s="421">
        <f t="shared" si="8"/>
        <v>0</v>
      </c>
      <c r="G524" s="422">
        <v>832.56669999999997</v>
      </c>
      <c r="H524" s="420"/>
      <c r="I524" s="420">
        <v>1.2862732041704357E-3</v>
      </c>
      <c r="J524" s="420">
        <v>1.5449491364120565E-6</v>
      </c>
      <c r="K524" s="420">
        <v>0</v>
      </c>
      <c r="L524" s="316" t="s">
        <v>1047</v>
      </c>
      <c r="M524" s="373" t="s">
        <v>105</v>
      </c>
    </row>
    <row r="525" spans="2:13" x14ac:dyDescent="0.2">
      <c r="B525" s="313">
        <v>41548</v>
      </c>
      <c r="C525" s="314" t="s">
        <v>755</v>
      </c>
      <c r="D525" s="315" t="s">
        <v>856</v>
      </c>
      <c r="E525" s="421">
        <v>34</v>
      </c>
      <c r="F525" s="421">
        <f t="shared" si="8"/>
        <v>0</v>
      </c>
      <c r="G525" s="422">
        <v>14159.8678</v>
      </c>
      <c r="H525" s="420"/>
      <c r="I525" s="420">
        <v>2.1876275529318884E-2</v>
      </c>
      <c r="J525" s="420">
        <v>5.2528270638009923E-5</v>
      </c>
      <c r="K525" s="420">
        <v>0</v>
      </c>
      <c r="L525" s="316" t="s">
        <v>1047</v>
      </c>
      <c r="M525" s="373" t="s">
        <v>104</v>
      </c>
    </row>
    <row r="526" spans="2:13" x14ac:dyDescent="0.2">
      <c r="B526" s="313">
        <v>41548</v>
      </c>
      <c r="C526" s="314" t="s">
        <v>761</v>
      </c>
      <c r="D526" s="315" t="s">
        <v>541</v>
      </c>
      <c r="E526" s="421">
        <v>4.62</v>
      </c>
      <c r="F526" s="421">
        <f t="shared" si="8"/>
        <v>0</v>
      </c>
      <c r="G526" s="422">
        <v>2555.1682000000001</v>
      </c>
      <c r="H526" s="420"/>
      <c r="I526" s="420">
        <v>3.9476049039775486E-3</v>
      </c>
      <c r="J526" s="420">
        <v>7.1376650102237008E-6</v>
      </c>
      <c r="K526" s="420">
        <v>0</v>
      </c>
      <c r="L526" s="316" t="s">
        <v>1047</v>
      </c>
      <c r="M526" s="373" t="s">
        <v>107</v>
      </c>
    </row>
    <row r="527" spans="2:13" x14ac:dyDescent="0.2">
      <c r="B527" s="313">
        <v>41548</v>
      </c>
      <c r="C527" s="314" t="s">
        <v>678</v>
      </c>
      <c r="D527" s="315" t="s">
        <v>856</v>
      </c>
      <c r="E527" s="421">
        <v>1024</v>
      </c>
      <c r="F527" s="421">
        <f t="shared" si="8"/>
        <v>0</v>
      </c>
      <c r="G527" s="422">
        <v>52789.3004</v>
      </c>
      <c r="H527" s="420"/>
      <c r="I527" s="420">
        <v>8.1556784064776622E-2</v>
      </c>
      <c r="J527" s="420">
        <v>1.5820279156859459E-3</v>
      </c>
      <c r="K527" s="420">
        <v>0</v>
      </c>
      <c r="L527" s="316" t="s">
        <v>1047</v>
      </c>
      <c r="M527" s="373" t="s">
        <v>105</v>
      </c>
    </row>
    <row r="528" spans="2:13" x14ac:dyDescent="0.2">
      <c r="B528" s="313">
        <v>41548</v>
      </c>
      <c r="C528" s="314" t="s">
        <v>908</v>
      </c>
      <c r="D528" s="315" t="s">
        <v>541</v>
      </c>
      <c r="E528" s="421">
        <v>1</v>
      </c>
      <c r="F528" s="421">
        <f t="shared" si="8"/>
        <v>0</v>
      </c>
      <c r="G528" s="422">
        <v>72.866699999999994</v>
      </c>
      <c r="H528" s="420"/>
      <c r="I528" s="420">
        <v>1.1257534523819639E-4</v>
      </c>
      <c r="J528" s="420">
        <v>1.5449491364120565E-6</v>
      </c>
      <c r="K528" s="420">
        <v>0</v>
      </c>
      <c r="L528" s="316" t="s">
        <v>1047</v>
      </c>
      <c r="M528" s="373" t="s">
        <v>107</v>
      </c>
    </row>
    <row r="529" spans="2:13" x14ac:dyDescent="0.2">
      <c r="B529" s="313">
        <v>41548</v>
      </c>
      <c r="C529" s="314" t="s">
        <v>591</v>
      </c>
      <c r="D529" s="315" t="s">
        <v>541</v>
      </c>
      <c r="E529" s="421">
        <v>1.98</v>
      </c>
      <c r="F529" s="421">
        <f t="shared" si="8"/>
        <v>0</v>
      </c>
      <c r="G529" s="422">
        <v>633.6</v>
      </c>
      <c r="H529" s="420"/>
      <c r="I529" s="420">
        <v>9.78879772830679E-4</v>
      </c>
      <c r="J529" s="420">
        <v>3.0589992900958719E-6</v>
      </c>
      <c r="K529" s="420">
        <v>0</v>
      </c>
      <c r="L529" s="316" t="s">
        <v>1047</v>
      </c>
      <c r="M529" s="373" t="s">
        <v>104</v>
      </c>
    </row>
    <row r="530" spans="2:13" x14ac:dyDescent="0.2">
      <c r="B530" s="313">
        <v>41548</v>
      </c>
      <c r="C530" s="314" t="s">
        <v>986</v>
      </c>
      <c r="D530" s="315" t="s">
        <v>541</v>
      </c>
      <c r="E530" s="421">
        <v>52.47</v>
      </c>
      <c r="F530" s="421">
        <f t="shared" si="8"/>
        <v>0</v>
      </c>
      <c r="G530" s="422">
        <v>20286.385300000002</v>
      </c>
      <c r="H530" s="420"/>
      <c r="I530" s="420">
        <v>3.134143345015724E-2</v>
      </c>
      <c r="J530" s="420">
        <v>8.1063481187540598E-5</v>
      </c>
      <c r="K530" s="420">
        <v>0</v>
      </c>
      <c r="L530" s="316" t="s">
        <v>1047</v>
      </c>
      <c r="M530" s="373" t="s">
        <v>105</v>
      </c>
    </row>
    <row r="531" spans="2:13" x14ac:dyDescent="0.2">
      <c r="B531" s="313">
        <v>41548</v>
      </c>
      <c r="C531" s="314" t="s">
        <v>727</v>
      </c>
      <c r="D531" s="315" t="s">
        <v>541</v>
      </c>
      <c r="E531" s="421">
        <v>1</v>
      </c>
      <c r="F531" s="421">
        <f t="shared" si="8"/>
        <v>0</v>
      </c>
      <c r="G531" s="422">
        <v>430.23329999999999</v>
      </c>
      <c r="H531" s="420"/>
      <c r="I531" s="420">
        <v>6.6468856529070918E-4</v>
      </c>
      <c r="J531" s="420">
        <v>1.5449491364120565E-6</v>
      </c>
      <c r="K531" s="420">
        <v>0</v>
      </c>
      <c r="L531" s="316" t="s">
        <v>1047</v>
      </c>
      <c r="M531" s="373" t="s">
        <v>105</v>
      </c>
    </row>
    <row r="532" spans="2:13" x14ac:dyDescent="0.2">
      <c r="B532" s="313">
        <v>41548</v>
      </c>
      <c r="C532" s="314" t="s">
        <v>991</v>
      </c>
      <c r="D532" s="315" t="s">
        <v>541</v>
      </c>
      <c r="E532" s="421">
        <v>16.170000000000002</v>
      </c>
      <c r="F532" s="421">
        <f t="shared" si="8"/>
        <v>0</v>
      </c>
      <c r="G532" s="422">
        <v>6345.6464999999998</v>
      </c>
      <c r="H532" s="420"/>
      <c r="I532" s="420">
        <v>9.8037010801511892E-3</v>
      </c>
      <c r="J532" s="420">
        <v>2.4981827535782955E-5</v>
      </c>
      <c r="K532" s="420">
        <v>0</v>
      </c>
      <c r="L532" s="316" t="s">
        <v>1047</v>
      </c>
      <c r="M532" s="373" t="s">
        <v>105</v>
      </c>
    </row>
    <row r="533" spans="2:13" ht="12.75" customHeight="1" x14ac:dyDescent="0.2">
      <c r="B533" s="313">
        <v>41548</v>
      </c>
      <c r="C533" s="314" t="s">
        <v>887</v>
      </c>
      <c r="D533" s="315" t="s">
        <v>541</v>
      </c>
      <c r="E533" s="421">
        <v>10</v>
      </c>
      <c r="F533" s="421">
        <f t="shared" si="8"/>
        <v>0</v>
      </c>
      <c r="G533" s="422">
        <v>0</v>
      </c>
      <c r="H533" s="420"/>
      <c r="I533" s="420">
        <v>0</v>
      </c>
      <c r="J533" s="420">
        <v>1.5449491364120565E-5</v>
      </c>
      <c r="K533" s="420">
        <v>0</v>
      </c>
      <c r="L533" s="316" t="s">
        <v>1047</v>
      </c>
      <c r="M533" s="373" t="s">
        <v>112</v>
      </c>
    </row>
    <row r="534" spans="2:13" x14ac:dyDescent="0.2">
      <c r="B534" s="313">
        <v>41548</v>
      </c>
      <c r="C534" s="314" t="s">
        <v>954</v>
      </c>
      <c r="D534" s="315" t="s">
        <v>541</v>
      </c>
      <c r="E534" s="421">
        <v>1</v>
      </c>
      <c r="F534" s="421">
        <f t="shared" si="8"/>
        <v>0</v>
      </c>
      <c r="G534" s="422">
        <v>711.68330000000003</v>
      </c>
      <c r="H534" s="420"/>
      <c r="I534" s="420">
        <v>1.0995144997338825E-3</v>
      </c>
      <c r="J534" s="420">
        <v>1.5449491364120565E-6</v>
      </c>
      <c r="K534" s="420">
        <v>0</v>
      </c>
      <c r="L534" s="316" t="s">
        <v>1047</v>
      </c>
      <c r="M534" s="373" t="s">
        <v>105</v>
      </c>
    </row>
    <row r="535" spans="2:13" x14ac:dyDescent="0.2">
      <c r="B535" s="313">
        <v>41548</v>
      </c>
      <c r="C535" s="314" t="s">
        <v>874</v>
      </c>
      <c r="D535" s="315" t="s">
        <v>541</v>
      </c>
      <c r="E535" s="421">
        <v>1</v>
      </c>
      <c r="F535" s="421">
        <f t="shared" si="8"/>
        <v>0</v>
      </c>
      <c r="G535" s="422">
        <v>9.1832999999999991</v>
      </c>
      <c r="H535" s="420"/>
      <c r="I535" s="420">
        <v>1.4187731404412838E-5</v>
      </c>
      <c r="J535" s="420">
        <v>1.5449491364120565E-6</v>
      </c>
      <c r="K535" s="420">
        <v>0</v>
      </c>
      <c r="L535" s="316" t="s">
        <v>1047</v>
      </c>
      <c r="M535" s="373" t="s">
        <v>141</v>
      </c>
    </row>
    <row r="536" spans="2:13" x14ac:dyDescent="0.2">
      <c r="B536" s="313">
        <v>41548</v>
      </c>
      <c r="C536" s="314" t="s">
        <v>670</v>
      </c>
      <c r="D536" s="315" t="s">
        <v>541</v>
      </c>
      <c r="E536" s="421">
        <v>0</v>
      </c>
      <c r="F536" s="421">
        <f t="shared" si="8"/>
        <v>0</v>
      </c>
      <c r="G536" s="422">
        <v>0</v>
      </c>
      <c r="H536" s="420"/>
      <c r="I536" s="420">
        <v>0</v>
      </c>
      <c r="J536" s="420">
        <v>0</v>
      </c>
      <c r="K536" s="420">
        <v>0</v>
      </c>
      <c r="L536" s="316" t="s">
        <v>1047</v>
      </c>
      <c r="M536" s="373" t="s">
        <v>107</v>
      </c>
    </row>
    <row r="537" spans="2:13" x14ac:dyDescent="0.2">
      <c r="B537" s="313">
        <v>41548</v>
      </c>
      <c r="C537" s="314" t="s">
        <v>678</v>
      </c>
      <c r="D537" s="315" t="s">
        <v>856</v>
      </c>
      <c r="E537" s="421">
        <v>1006</v>
      </c>
      <c r="F537" s="421">
        <f t="shared" si="8"/>
        <v>0</v>
      </c>
      <c r="G537" s="422">
        <v>57117.548699999999</v>
      </c>
      <c r="H537" s="420"/>
      <c r="I537" s="420">
        <v>8.8243707538038577E-2</v>
      </c>
      <c r="J537" s="420">
        <v>1.5542188312305289E-3</v>
      </c>
      <c r="K537" s="420">
        <v>0</v>
      </c>
      <c r="L537" s="316" t="s">
        <v>1047</v>
      </c>
      <c r="M537" s="373" t="s">
        <v>105</v>
      </c>
    </row>
    <row r="538" spans="2:13" x14ac:dyDescent="0.2">
      <c r="B538" s="313">
        <v>41548</v>
      </c>
      <c r="C538" s="314" t="s">
        <v>697</v>
      </c>
      <c r="D538" s="315" t="s">
        <v>541</v>
      </c>
      <c r="E538" s="421">
        <v>1142</v>
      </c>
      <c r="F538" s="421">
        <f t="shared" si="8"/>
        <v>0</v>
      </c>
      <c r="G538" s="422">
        <v>85027.532800000001</v>
      </c>
      <c r="H538" s="420"/>
      <c r="I538" s="420">
        <v>0.1313632133706078</v>
      </c>
      <c r="J538" s="420">
        <v>1.7643319137825686E-3</v>
      </c>
      <c r="K538" s="420">
        <v>0</v>
      </c>
      <c r="L538" s="316" t="s">
        <v>1047</v>
      </c>
      <c r="M538" s="373" t="s">
        <v>105</v>
      </c>
    </row>
    <row r="539" spans="2:13" x14ac:dyDescent="0.2">
      <c r="B539" s="313">
        <v>41548</v>
      </c>
      <c r="C539" s="314" t="s">
        <v>846</v>
      </c>
      <c r="D539" s="315" t="s">
        <v>541</v>
      </c>
      <c r="E539" s="421">
        <v>1</v>
      </c>
      <c r="F539" s="421">
        <f t="shared" si="8"/>
        <v>0</v>
      </c>
      <c r="G539" s="422">
        <v>353.75</v>
      </c>
      <c r="H539" s="420"/>
      <c r="I539" s="420">
        <v>5.46525757005765E-4</v>
      </c>
      <c r="J539" s="420">
        <v>1.5449491364120565E-6</v>
      </c>
      <c r="K539" s="420">
        <v>0</v>
      </c>
      <c r="L539" s="316" t="s">
        <v>1047</v>
      </c>
      <c r="M539" s="373" t="s">
        <v>105</v>
      </c>
    </row>
    <row r="540" spans="2:13" x14ac:dyDescent="0.2">
      <c r="B540" s="313">
        <v>41548</v>
      </c>
      <c r="C540" s="314" t="s">
        <v>565</v>
      </c>
      <c r="D540" s="315" t="s">
        <v>541</v>
      </c>
      <c r="E540" s="421">
        <v>1</v>
      </c>
      <c r="F540" s="421">
        <f t="shared" si="8"/>
        <v>0</v>
      </c>
      <c r="G540" s="422">
        <v>0</v>
      </c>
      <c r="H540" s="420"/>
      <c r="I540" s="420">
        <v>0</v>
      </c>
      <c r="J540" s="420">
        <v>1.5449491364120565E-6</v>
      </c>
      <c r="K540" s="420">
        <v>0</v>
      </c>
      <c r="L540" s="316" t="s">
        <v>1047</v>
      </c>
      <c r="M540" s="373" t="s">
        <v>107</v>
      </c>
    </row>
    <row r="541" spans="2:13" x14ac:dyDescent="0.2">
      <c r="B541" s="313">
        <v>41548</v>
      </c>
      <c r="C541" s="314" t="s">
        <v>874</v>
      </c>
      <c r="D541" s="315" t="s">
        <v>541</v>
      </c>
      <c r="E541" s="421">
        <v>38.28</v>
      </c>
      <c r="F541" s="421">
        <f t="shared" si="8"/>
        <v>0</v>
      </c>
      <c r="G541" s="422">
        <v>27033.975299999998</v>
      </c>
      <c r="H541" s="420"/>
      <c r="I541" s="420">
        <v>4.176611679351986E-2</v>
      </c>
      <c r="J541" s="420">
        <v>5.9140652941853525E-5</v>
      </c>
      <c r="K541" s="420">
        <v>0</v>
      </c>
      <c r="L541" s="316" t="s">
        <v>1047</v>
      </c>
      <c r="M541" s="373" t="s">
        <v>105</v>
      </c>
    </row>
    <row r="542" spans="2:13" x14ac:dyDescent="0.2">
      <c r="B542" s="313">
        <v>41548</v>
      </c>
      <c r="C542" s="314" t="s">
        <v>838</v>
      </c>
      <c r="D542" s="315" t="s">
        <v>541</v>
      </c>
      <c r="E542" s="421">
        <v>1</v>
      </c>
      <c r="F542" s="421">
        <f t="shared" si="8"/>
        <v>0</v>
      </c>
      <c r="G542" s="422">
        <v>177.61670000000001</v>
      </c>
      <c r="H542" s="420"/>
      <c r="I542" s="420">
        <v>2.7440876727735934E-4</v>
      </c>
      <c r="J542" s="420">
        <v>1.5449491364120565E-6</v>
      </c>
      <c r="K542" s="420">
        <v>0</v>
      </c>
      <c r="L542" s="316" t="s">
        <v>1047</v>
      </c>
      <c r="M542" s="373" t="s">
        <v>105</v>
      </c>
    </row>
    <row r="543" spans="2:13" x14ac:dyDescent="0.2">
      <c r="B543" s="313">
        <v>41548</v>
      </c>
      <c r="C543" s="314" t="s">
        <v>844</v>
      </c>
      <c r="D543" s="315" t="s">
        <v>541</v>
      </c>
      <c r="E543" s="421">
        <v>1</v>
      </c>
      <c r="F543" s="421">
        <f t="shared" si="8"/>
        <v>0</v>
      </c>
      <c r="G543" s="422">
        <v>1039.7666999999999</v>
      </c>
      <c r="H543" s="420"/>
      <c r="I543" s="420">
        <v>1.6063866652350136E-3</v>
      </c>
      <c r="J543" s="420">
        <v>1.5449491364120565E-6</v>
      </c>
      <c r="K543" s="420">
        <v>0</v>
      </c>
      <c r="L543" s="316" t="s">
        <v>1047</v>
      </c>
      <c r="M543" s="373" t="s">
        <v>105</v>
      </c>
    </row>
    <row r="544" spans="2:13" x14ac:dyDescent="0.2">
      <c r="B544" s="313">
        <v>41548</v>
      </c>
      <c r="C544" s="314" t="s">
        <v>1030</v>
      </c>
      <c r="D544" s="315" t="s">
        <v>541</v>
      </c>
      <c r="E544" s="421">
        <v>1</v>
      </c>
      <c r="F544" s="421">
        <f t="shared" si="8"/>
        <v>0</v>
      </c>
      <c r="G544" s="422">
        <v>1740.15</v>
      </c>
      <c r="H544" s="420"/>
      <c r="I544" s="420">
        <v>2.6884432397274402E-3</v>
      </c>
      <c r="J544" s="420">
        <v>1.5449491364120565E-6</v>
      </c>
      <c r="K544" s="420">
        <v>0</v>
      </c>
      <c r="L544" s="316" t="s">
        <v>1047</v>
      </c>
      <c r="M544" s="373" t="s">
        <v>141</v>
      </c>
    </row>
    <row r="545" spans="2:13" x14ac:dyDescent="0.2">
      <c r="B545" s="313">
        <v>41548</v>
      </c>
      <c r="C545" s="314" t="s">
        <v>965</v>
      </c>
      <c r="D545" s="315" t="s">
        <v>541</v>
      </c>
      <c r="E545" s="421">
        <v>11.22</v>
      </c>
      <c r="F545" s="421">
        <f t="shared" si="8"/>
        <v>0</v>
      </c>
      <c r="G545" s="422">
        <v>957.43960000000004</v>
      </c>
      <c r="H545" s="420"/>
      <c r="I545" s="420">
        <v>1.4791954831867048E-3</v>
      </c>
      <c r="J545" s="420">
        <v>1.7334329310543275E-5</v>
      </c>
      <c r="K545" s="420">
        <v>0</v>
      </c>
      <c r="L545" s="316" t="s">
        <v>1047</v>
      </c>
      <c r="M545" s="373" t="s">
        <v>104</v>
      </c>
    </row>
    <row r="546" spans="2:13" x14ac:dyDescent="0.2">
      <c r="B546" s="313">
        <v>41548</v>
      </c>
      <c r="C546" s="314" t="s">
        <v>664</v>
      </c>
      <c r="D546" s="315" t="s">
        <v>541</v>
      </c>
      <c r="E546" s="421">
        <v>2</v>
      </c>
      <c r="F546" s="421">
        <f t="shared" si="8"/>
        <v>0</v>
      </c>
      <c r="G546" s="422">
        <v>2468.8665999999998</v>
      </c>
      <c r="H546" s="420"/>
      <c r="I546" s="420">
        <v>3.8142733215865698E-3</v>
      </c>
      <c r="J546" s="420">
        <v>3.089898272824113E-6</v>
      </c>
      <c r="K546" s="420">
        <v>0</v>
      </c>
      <c r="L546" s="316" t="s">
        <v>1047</v>
      </c>
      <c r="M546" s="373" t="s">
        <v>104</v>
      </c>
    </row>
    <row r="547" spans="2:13" x14ac:dyDescent="0.2">
      <c r="B547" s="313">
        <v>41548</v>
      </c>
      <c r="C547" s="314" t="s">
        <v>668</v>
      </c>
      <c r="D547" s="315" t="s">
        <v>541</v>
      </c>
      <c r="E547" s="421">
        <v>0</v>
      </c>
      <c r="F547" s="421">
        <f t="shared" si="8"/>
        <v>0</v>
      </c>
      <c r="G547" s="422">
        <v>0</v>
      </c>
      <c r="H547" s="420"/>
      <c r="I547" s="420">
        <v>0</v>
      </c>
      <c r="J547" s="420">
        <v>0</v>
      </c>
      <c r="K547" s="420">
        <v>1.5449491364120565E-6</v>
      </c>
      <c r="L547" s="316" t="s">
        <v>1047</v>
      </c>
      <c r="M547" s="373" t="s">
        <v>141</v>
      </c>
    </row>
    <row r="548" spans="2:13" x14ac:dyDescent="0.2">
      <c r="B548" s="313">
        <v>41548</v>
      </c>
      <c r="C548" s="314" t="s">
        <v>589</v>
      </c>
      <c r="D548" s="315" t="s">
        <v>541</v>
      </c>
      <c r="E548" s="421">
        <v>1</v>
      </c>
      <c r="F548" s="421">
        <f t="shared" si="8"/>
        <v>0</v>
      </c>
      <c r="G548" s="422">
        <v>112.2667</v>
      </c>
      <c r="H548" s="420"/>
      <c r="I548" s="420">
        <v>1.7344634121283143E-4</v>
      </c>
      <c r="J548" s="420">
        <v>1.5449491364120565E-6</v>
      </c>
      <c r="K548" s="420">
        <v>0</v>
      </c>
      <c r="L548" s="316" t="s">
        <v>1047</v>
      </c>
      <c r="M548" s="373" t="s">
        <v>105</v>
      </c>
    </row>
    <row r="549" spans="2:13" x14ac:dyDescent="0.2">
      <c r="B549" s="313">
        <v>41548</v>
      </c>
      <c r="C549" s="314" t="s">
        <v>754</v>
      </c>
      <c r="D549" s="315" t="s">
        <v>856</v>
      </c>
      <c r="E549" s="421">
        <v>7</v>
      </c>
      <c r="F549" s="421">
        <f t="shared" si="8"/>
        <v>0</v>
      </c>
      <c r="G549" s="422">
        <v>2238.6</v>
      </c>
      <c r="H549" s="420"/>
      <c r="I549" s="420">
        <v>3.4585231367720293E-3</v>
      </c>
      <c r="J549" s="420">
        <v>1.0814643954884394E-5</v>
      </c>
      <c r="K549" s="420">
        <v>0</v>
      </c>
      <c r="L549" s="316" t="s">
        <v>1047</v>
      </c>
      <c r="M549" s="373" t="s">
        <v>107</v>
      </c>
    </row>
    <row r="550" spans="2:13" x14ac:dyDescent="0.2">
      <c r="B550" s="313">
        <v>41548</v>
      </c>
      <c r="C550" s="314" t="s">
        <v>885</v>
      </c>
      <c r="D550" s="315" t="s">
        <v>541</v>
      </c>
      <c r="E550" s="421">
        <v>33.659999999999997</v>
      </c>
      <c r="F550" s="421">
        <f t="shared" si="8"/>
        <v>0</v>
      </c>
      <c r="G550" s="422">
        <v>5094.4409999999998</v>
      </c>
      <c r="H550" s="420"/>
      <c r="I550" s="420">
        <v>7.8706522234521722E-3</v>
      </c>
      <c r="J550" s="420">
        <v>5.2002987931629815E-5</v>
      </c>
      <c r="K550" s="420">
        <v>0</v>
      </c>
      <c r="L550" s="316" t="s">
        <v>1047</v>
      </c>
      <c r="M550" s="373" t="s">
        <v>105</v>
      </c>
    </row>
    <row r="551" spans="2:13" x14ac:dyDescent="0.2">
      <c r="B551" s="313">
        <v>41548</v>
      </c>
      <c r="C551" s="314" t="s">
        <v>890</v>
      </c>
      <c r="D551" s="315" t="s">
        <v>541</v>
      </c>
      <c r="E551" s="421">
        <v>1</v>
      </c>
      <c r="F551" s="421">
        <f t="shared" si="8"/>
        <v>0</v>
      </c>
      <c r="G551" s="422">
        <v>230.83330000000001</v>
      </c>
      <c r="H551" s="420"/>
      <c r="I551" s="420">
        <v>3.5662570749014514E-4</v>
      </c>
      <c r="J551" s="420">
        <v>1.5449491364120565E-6</v>
      </c>
      <c r="K551" s="420">
        <v>0</v>
      </c>
      <c r="L551" s="316" t="s">
        <v>1047</v>
      </c>
      <c r="M551" s="373" t="s">
        <v>105</v>
      </c>
    </row>
    <row r="552" spans="2:13" x14ac:dyDescent="0.2">
      <c r="B552" s="313">
        <v>41548</v>
      </c>
      <c r="C552" s="314" t="s">
        <v>988</v>
      </c>
      <c r="D552" s="315" t="s">
        <v>541</v>
      </c>
      <c r="E552" s="421">
        <v>1</v>
      </c>
      <c r="F552" s="421">
        <f t="shared" si="8"/>
        <v>0</v>
      </c>
      <c r="G552" s="422">
        <v>329.35</v>
      </c>
      <c r="H552" s="420"/>
      <c r="I552" s="420">
        <v>5.0882899807731081E-4</v>
      </c>
      <c r="J552" s="420">
        <v>1.5449491364120565E-6</v>
      </c>
      <c r="K552" s="420">
        <v>0</v>
      </c>
      <c r="L552" s="316" t="s">
        <v>1047</v>
      </c>
      <c r="M552" s="373" t="s">
        <v>105</v>
      </c>
    </row>
    <row r="553" spans="2:13" x14ac:dyDescent="0.2">
      <c r="B553" s="313">
        <v>41548</v>
      </c>
      <c r="C553" s="314" t="s">
        <v>646</v>
      </c>
      <c r="D553" s="315" t="s">
        <v>541</v>
      </c>
      <c r="E553" s="421">
        <v>1</v>
      </c>
      <c r="F553" s="421">
        <f t="shared" si="8"/>
        <v>0</v>
      </c>
      <c r="G553" s="422">
        <v>113.0333</v>
      </c>
      <c r="H553" s="420"/>
      <c r="I553" s="420">
        <v>1.746306992208049E-4</v>
      </c>
      <c r="J553" s="420">
        <v>1.5449491364120565E-6</v>
      </c>
      <c r="K553" s="420">
        <v>0</v>
      </c>
      <c r="L553" s="316" t="s">
        <v>1047</v>
      </c>
      <c r="M553" s="373" t="s">
        <v>107</v>
      </c>
    </row>
    <row r="554" spans="2:13" x14ac:dyDescent="0.2">
      <c r="B554" s="313">
        <v>41548</v>
      </c>
      <c r="C554" s="314" t="s">
        <v>585</v>
      </c>
      <c r="D554" s="315" t="s">
        <v>541</v>
      </c>
      <c r="E554" s="421">
        <v>1</v>
      </c>
      <c r="F554" s="421">
        <f t="shared" si="8"/>
        <v>0</v>
      </c>
      <c r="G554" s="422">
        <v>178.9</v>
      </c>
      <c r="H554" s="420"/>
      <c r="I554" s="420">
        <v>2.7639140050411692E-4</v>
      </c>
      <c r="J554" s="420">
        <v>1.5449491364120565E-6</v>
      </c>
      <c r="K554" s="420">
        <v>0</v>
      </c>
      <c r="L554" s="316" t="s">
        <v>1047</v>
      </c>
      <c r="M554" s="373" t="s">
        <v>105</v>
      </c>
    </row>
    <row r="555" spans="2:13" x14ac:dyDescent="0.2">
      <c r="B555" s="313">
        <v>41548</v>
      </c>
      <c r="C555" s="314" t="s">
        <v>821</v>
      </c>
      <c r="D555" s="315" t="s">
        <v>541</v>
      </c>
      <c r="E555" s="421">
        <v>25.41</v>
      </c>
      <c r="F555" s="421">
        <f t="shared" si="8"/>
        <v>0</v>
      </c>
      <c r="G555" s="422">
        <v>4198.1562999999996</v>
      </c>
      <c r="H555" s="420"/>
      <c r="I555" s="420">
        <v>6.4859379502078341E-3</v>
      </c>
      <c r="J555" s="420">
        <v>3.9257157556230358E-5</v>
      </c>
      <c r="K555" s="420">
        <v>0</v>
      </c>
      <c r="L555" s="316" t="s">
        <v>1047</v>
      </c>
      <c r="M555" s="373" t="s">
        <v>106</v>
      </c>
    </row>
    <row r="556" spans="2:13" x14ac:dyDescent="0.2">
      <c r="B556" s="313">
        <v>41548</v>
      </c>
      <c r="C556" s="314" t="s">
        <v>740</v>
      </c>
      <c r="D556" s="315" t="s">
        <v>541</v>
      </c>
      <c r="E556" s="421">
        <v>1</v>
      </c>
      <c r="F556" s="421">
        <f t="shared" si="8"/>
        <v>0</v>
      </c>
      <c r="G556" s="422">
        <v>382.33330000000001</v>
      </c>
      <c r="H556" s="420"/>
      <c r="I556" s="420">
        <v>5.9068550165657172E-4</v>
      </c>
      <c r="J556" s="420">
        <v>1.5449491364120565E-6</v>
      </c>
      <c r="K556" s="420">
        <v>0</v>
      </c>
      <c r="L556" s="316" t="s">
        <v>1047</v>
      </c>
      <c r="M556" s="373" t="s">
        <v>107</v>
      </c>
    </row>
    <row r="557" spans="2:13" x14ac:dyDescent="0.2">
      <c r="B557" s="313">
        <v>41548</v>
      </c>
      <c r="C557" s="314" t="s">
        <v>956</v>
      </c>
      <c r="D557" s="315" t="s">
        <v>541</v>
      </c>
      <c r="E557" s="421">
        <v>19.8</v>
      </c>
      <c r="F557" s="421">
        <f t="shared" si="8"/>
        <v>0</v>
      </c>
      <c r="G557" s="422">
        <v>3328.38</v>
      </c>
      <c r="H557" s="420"/>
      <c r="I557" s="420">
        <v>5.1421778066511603E-3</v>
      </c>
      <c r="J557" s="420">
        <v>3.0589992900958719E-5</v>
      </c>
      <c r="K557" s="420">
        <v>0</v>
      </c>
      <c r="L557" s="316" t="s">
        <v>1047</v>
      </c>
      <c r="M557" s="373" t="s">
        <v>105</v>
      </c>
    </row>
    <row r="558" spans="2:13" x14ac:dyDescent="0.2">
      <c r="B558" s="313">
        <v>41548</v>
      </c>
      <c r="C558" s="314" t="s">
        <v>744</v>
      </c>
      <c r="D558" s="315" t="s">
        <v>541</v>
      </c>
      <c r="E558" s="421">
        <v>1</v>
      </c>
      <c r="F558" s="421">
        <f t="shared" si="8"/>
        <v>0</v>
      </c>
      <c r="G558" s="422">
        <v>298.98329999999999</v>
      </c>
      <c r="H558" s="420"/>
      <c r="I558" s="420">
        <v>4.6191399113662676E-4</v>
      </c>
      <c r="J558" s="420">
        <v>1.5449491364120565E-6</v>
      </c>
      <c r="K558" s="420">
        <v>0</v>
      </c>
      <c r="L558" s="316" t="s">
        <v>1047</v>
      </c>
      <c r="M558" s="373" t="s">
        <v>107</v>
      </c>
    </row>
    <row r="559" spans="2:13" x14ac:dyDescent="0.2">
      <c r="B559" s="313">
        <v>41548</v>
      </c>
      <c r="C559" s="314" t="s">
        <v>705</v>
      </c>
      <c r="D559" s="315" t="s">
        <v>541</v>
      </c>
      <c r="E559" s="421">
        <v>1</v>
      </c>
      <c r="F559" s="421">
        <f t="shared" si="8"/>
        <v>0</v>
      </c>
      <c r="G559" s="422">
        <v>204.4</v>
      </c>
      <c r="H559" s="420"/>
      <c r="I559" s="420">
        <v>3.1578760348262438E-4</v>
      </c>
      <c r="J559" s="420">
        <v>1.5449491364120565E-6</v>
      </c>
      <c r="K559" s="420">
        <v>0</v>
      </c>
      <c r="L559" s="316" t="s">
        <v>1047</v>
      </c>
      <c r="M559" s="373" t="s">
        <v>105</v>
      </c>
    </row>
    <row r="560" spans="2:13" x14ac:dyDescent="0.2">
      <c r="B560" s="313">
        <v>41548</v>
      </c>
      <c r="C560" s="314" t="s">
        <v>721</v>
      </c>
      <c r="D560" s="315" t="s">
        <v>541</v>
      </c>
      <c r="E560" s="421">
        <v>1</v>
      </c>
      <c r="F560" s="421">
        <f t="shared" si="8"/>
        <v>0</v>
      </c>
      <c r="G560" s="422">
        <v>337.36669999999998</v>
      </c>
      <c r="H560" s="420"/>
      <c r="I560" s="420">
        <v>5.2121439181918527E-4</v>
      </c>
      <c r="J560" s="420">
        <v>1.5449491364120565E-6</v>
      </c>
      <c r="K560" s="420">
        <v>0</v>
      </c>
      <c r="L560" s="316" t="s">
        <v>1047</v>
      </c>
      <c r="M560" s="373" t="s">
        <v>105</v>
      </c>
    </row>
    <row r="561" spans="2:13" x14ac:dyDescent="0.2">
      <c r="B561" s="313">
        <v>41548</v>
      </c>
      <c r="C561" s="314" t="s">
        <v>638</v>
      </c>
      <c r="D561" s="315" t="s">
        <v>541</v>
      </c>
      <c r="E561" s="421">
        <v>1</v>
      </c>
      <c r="F561" s="421">
        <f t="shared" si="8"/>
        <v>0</v>
      </c>
      <c r="G561" s="422">
        <v>618.66669999999999</v>
      </c>
      <c r="H561" s="420"/>
      <c r="I561" s="420">
        <v>9.5580858389189679E-4</v>
      </c>
      <c r="J561" s="420">
        <v>1.5449491364120565E-6</v>
      </c>
      <c r="K561" s="420">
        <v>0</v>
      </c>
      <c r="L561" s="316" t="s">
        <v>1047</v>
      </c>
      <c r="M561" s="373" t="s">
        <v>105</v>
      </c>
    </row>
    <row r="562" spans="2:13" x14ac:dyDescent="0.2">
      <c r="B562" s="313">
        <v>41548</v>
      </c>
      <c r="C562" s="314" t="s">
        <v>642</v>
      </c>
      <c r="D562" s="315" t="s">
        <v>541</v>
      </c>
      <c r="E562" s="421">
        <v>24.42</v>
      </c>
      <c r="F562" s="421">
        <f t="shared" si="8"/>
        <v>0</v>
      </c>
      <c r="G562" s="422">
        <v>5630.4387999999999</v>
      </c>
      <c r="H562" s="420"/>
      <c r="I562" s="420">
        <v>8.6987415616809356E-3</v>
      </c>
      <c r="J562" s="420">
        <v>3.7727657911182422E-5</v>
      </c>
      <c r="K562" s="420">
        <v>0</v>
      </c>
      <c r="L562" s="316" t="s">
        <v>1047</v>
      </c>
      <c r="M562" s="373" t="s">
        <v>104</v>
      </c>
    </row>
    <row r="563" spans="2:13" x14ac:dyDescent="0.2">
      <c r="B563" s="313">
        <v>41548</v>
      </c>
      <c r="C563" s="314" t="s">
        <v>599</v>
      </c>
      <c r="D563" s="315" t="s">
        <v>541</v>
      </c>
      <c r="E563" s="421">
        <v>1</v>
      </c>
      <c r="F563" s="421">
        <f t="shared" si="8"/>
        <v>0</v>
      </c>
      <c r="G563" s="422">
        <v>115.0667</v>
      </c>
      <c r="H563" s="420"/>
      <c r="I563" s="420">
        <v>1.7777219879478516E-4</v>
      </c>
      <c r="J563" s="420">
        <v>1.5449491364120565E-6</v>
      </c>
      <c r="K563" s="420">
        <v>0</v>
      </c>
      <c r="L563" s="316" t="s">
        <v>1047</v>
      </c>
      <c r="M563" s="373" t="s">
        <v>105</v>
      </c>
    </row>
    <row r="564" spans="2:13" x14ac:dyDescent="0.2">
      <c r="B564" s="313">
        <v>41548</v>
      </c>
      <c r="C564" s="314" t="s">
        <v>754</v>
      </c>
      <c r="D564" s="315" t="s">
        <v>856</v>
      </c>
      <c r="E564" s="421">
        <v>1</v>
      </c>
      <c r="F564" s="421">
        <f t="shared" si="8"/>
        <v>0</v>
      </c>
      <c r="G564" s="422">
        <v>824.2</v>
      </c>
      <c r="H564" s="420"/>
      <c r="I564" s="420">
        <v>1.273347078230817E-3</v>
      </c>
      <c r="J564" s="420">
        <v>1.5449491364120565E-6</v>
      </c>
      <c r="K564" s="420">
        <v>0</v>
      </c>
      <c r="L564" s="316" t="s">
        <v>1047</v>
      </c>
      <c r="M564" s="373" t="s">
        <v>105</v>
      </c>
    </row>
    <row r="565" spans="2:13" x14ac:dyDescent="0.2">
      <c r="B565" s="313">
        <v>41548</v>
      </c>
      <c r="C565" s="314" t="s">
        <v>892</v>
      </c>
      <c r="D565" s="315" t="s">
        <v>541</v>
      </c>
      <c r="E565" s="421">
        <v>12.87</v>
      </c>
      <c r="F565" s="421">
        <f t="shared" si="8"/>
        <v>0</v>
      </c>
      <c r="G565" s="422">
        <v>566.28</v>
      </c>
      <c r="H565" s="420"/>
      <c r="I565" s="420">
        <v>8.7487379696741933E-4</v>
      </c>
      <c r="J565" s="420">
        <v>1.9883495385623167E-5</v>
      </c>
      <c r="K565" s="420">
        <v>0</v>
      </c>
      <c r="L565" s="316" t="s">
        <v>1047</v>
      </c>
      <c r="M565" s="373" t="s">
        <v>105</v>
      </c>
    </row>
    <row r="566" spans="2:13" x14ac:dyDescent="0.2">
      <c r="B566" s="313">
        <v>41548</v>
      </c>
      <c r="C566" s="314" t="s">
        <v>898</v>
      </c>
      <c r="D566" s="315" t="s">
        <v>541</v>
      </c>
      <c r="E566" s="421">
        <v>1</v>
      </c>
      <c r="F566" s="421">
        <f t="shared" si="8"/>
        <v>0</v>
      </c>
      <c r="G566" s="422">
        <v>339.9</v>
      </c>
      <c r="H566" s="420"/>
      <c r="I566" s="420">
        <v>5.2512821146645798E-4</v>
      </c>
      <c r="J566" s="420">
        <v>1.5449491364120565E-6</v>
      </c>
      <c r="K566" s="420">
        <v>0</v>
      </c>
      <c r="L566" s="316" t="s">
        <v>1047</v>
      </c>
      <c r="M566" s="373" t="s">
        <v>105</v>
      </c>
    </row>
    <row r="567" spans="2:13" x14ac:dyDescent="0.2">
      <c r="B567" s="313">
        <v>41548</v>
      </c>
      <c r="C567" s="314" t="s">
        <v>838</v>
      </c>
      <c r="D567" s="315" t="s">
        <v>541</v>
      </c>
      <c r="E567" s="421">
        <v>2</v>
      </c>
      <c r="F567" s="421">
        <f t="shared" si="8"/>
        <v>0</v>
      </c>
      <c r="G567" s="422">
        <v>42.266599999999997</v>
      </c>
      <c r="H567" s="420"/>
      <c r="I567" s="420">
        <v>6.5299747169073817E-5</v>
      </c>
      <c r="J567" s="420">
        <v>3.089898272824113E-6</v>
      </c>
      <c r="K567" s="420">
        <v>0</v>
      </c>
      <c r="L567" s="316" t="s">
        <v>1047</v>
      </c>
      <c r="M567" s="373" t="s">
        <v>108</v>
      </c>
    </row>
    <row r="568" spans="2:13" x14ac:dyDescent="0.2">
      <c r="B568" s="313">
        <v>41615</v>
      </c>
      <c r="C568" s="314" t="s">
        <v>663</v>
      </c>
      <c r="D568" s="315" t="s">
        <v>541</v>
      </c>
      <c r="E568" s="421">
        <v>0.99394798329949818</v>
      </c>
      <c r="F568" s="421">
        <f t="shared" si="8"/>
        <v>0</v>
      </c>
      <c r="G568" s="422">
        <v>11.229045784655456</v>
      </c>
      <c r="H568" s="420">
        <v>5</v>
      </c>
      <c r="I568" s="420">
        <v>1.734830458773489E-5</v>
      </c>
      <c r="J568" s="420">
        <v>1.5355990784370648E-6</v>
      </c>
      <c r="K568" s="420">
        <v>0</v>
      </c>
      <c r="L568" s="316"/>
      <c r="M568" s="373" t="s">
        <v>110</v>
      </c>
    </row>
    <row r="569" spans="2:13" x14ac:dyDescent="0.2">
      <c r="B569" s="313">
        <v>41615</v>
      </c>
      <c r="C569" s="314" t="s">
        <v>666</v>
      </c>
      <c r="D569" s="315" t="s">
        <v>541</v>
      </c>
      <c r="E569" s="421">
        <v>12.921323782893477</v>
      </c>
      <c r="F569" s="421">
        <f t="shared" si="8"/>
        <v>0</v>
      </c>
      <c r="G569" s="422">
        <v>145.97759520052094</v>
      </c>
      <c r="H569" s="420">
        <v>5</v>
      </c>
      <c r="I569" s="420">
        <v>2.2552795964055357E-4</v>
      </c>
      <c r="J569" s="420">
        <v>1.9962788019681846E-5</v>
      </c>
      <c r="K569" s="420">
        <v>0</v>
      </c>
      <c r="L569" s="316"/>
      <c r="M569" s="373" t="s">
        <v>110</v>
      </c>
    </row>
    <row r="570" spans="2:13" x14ac:dyDescent="0.2">
      <c r="B570" s="313">
        <v>41615</v>
      </c>
      <c r="C570" s="314" t="s">
        <v>669</v>
      </c>
      <c r="D570" s="315" t="s">
        <v>541</v>
      </c>
      <c r="E570" s="421">
        <v>39.757919331979927</v>
      </c>
      <c r="F570" s="421">
        <f t="shared" si="8"/>
        <v>0</v>
      </c>
      <c r="G570" s="422">
        <v>449.16183138621824</v>
      </c>
      <c r="H570" s="420">
        <v>5</v>
      </c>
      <c r="I570" s="420">
        <v>6.9393218350939558E-4</v>
      </c>
      <c r="J570" s="420">
        <v>6.1423963137482594E-5</v>
      </c>
      <c r="K570" s="420">
        <v>0</v>
      </c>
      <c r="L570" s="316"/>
      <c r="M570" s="373" t="s">
        <v>110</v>
      </c>
    </row>
    <row r="571" spans="2:13" x14ac:dyDescent="0.2">
      <c r="B571" s="313">
        <v>41615</v>
      </c>
      <c r="C571" s="314" t="s">
        <v>653</v>
      </c>
      <c r="D571" s="315" t="s">
        <v>541</v>
      </c>
      <c r="E571" s="421">
        <v>71.564254797563876</v>
      </c>
      <c r="F571" s="421">
        <f t="shared" si="8"/>
        <v>0</v>
      </c>
      <c r="G571" s="422">
        <v>808.49129649519284</v>
      </c>
      <c r="H571" s="420">
        <v>5</v>
      </c>
      <c r="I571" s="420">
        <v>1.2490779303169122E-3</v>
      </c>
      <c r="J571" s="420">
        <v>1.1056313364746868E-4</v>
      </c>
      <c r="K571" s="420">
        <v>0</v>
      </c>
      <c r="L571" s="316"/>
      <c r="M571" s="373" t="s">
        <v>110</v>
      </c>
    </row>
    <row r="572" spans="2:13" x14ac:dyDescent="0.2">
      <c r="B572" s="313">
        <v>41615</v>
      </c>
      <c r="C572" s="314" t="s">
        <v>681</v>
      </c>
      <c r="D572" s="315" t="s">
        <v>541</v>
      </c>
      <c r="E572" s="421">
        <v>72.558202780863368</v>
      </c>
      <c r="F572" s="421">
        <f t="shared" si="8"/>
        <v>0</v>
      </c>
      <c r="G572" s="422">
        <v>819.7203422798483</v>
      </c>
      <c r="H572" s="420">
        <v>5</v>
      </c>
      <c r="I572" s="420">
        <v>1.2664262349046469E-3</v>
      </c>
      <c r="J572" s="420">
        <v>1.1209873272590573E-4</v>
      </c>
      <c r="K572" s="420">
        <v>0</v>
      </c>
      <c r="L572" s="316"/>
      <c r="M572" s="373" t="s">
        <v>110</v>
      </c>
    </row>
    <row r="573" spans="2:13" x14ac:dyDescent="0.2">
      <c r="B573" s="313">
        <v>41615</v>
      </c>
      <c r="C573" s="314" t="s">
        <v>674</v>
      </c>
      <c r="D573" s="315" t="s">
        <v>541</v>
      </c>
      <c r="E573" s="421">
        <v>78.521890680660363</v>
      </c>
      <c r="F573" s="421">
        <f t="shared" si="8"/>
        <v>0</v>
      </c>
      <c r="G573" s="422">
        <v>887.09461698778102</v>
      </c>
      <c r="H573" s="420">
        <v>5</v>
      </c>
      <c r="I573" s="420">
        <v>1.3705160624310562E-3</v>
      </c>
      <c r="J573" s="420">
        <v>1.2131232719652814E-4</v>
      </c>
      <c r="K573" s="420">
        <v>0</v>
      </c>
      <c r="L573" s="316"/>
      <c r="M573" s="373" t="s">
        <v>110</v>
      </c>
    </row>
    <row r="574" spans="2:13" x14ac:dyDescent="0.2">
      <c r="B574" s="313">
        <v>41615</v>
      </c>
      <c r="C574" s="314" t="s">
        <v>673</v>
      </c>
      <c r="D574" s="315" t="s">
        <v>541</v>
      </c>
      <c r="E574" s="421">
        <v>82.497682613858359</v>
      </c>
      <c r="F574" s="421">
        <f t="shared" si="8"/>
        <v>0</v>
      </c>
      <c r="G574" s="422">
        <v>932.01080012640284</v>
      </c>
      <c r="H574" s="420">
        <v>5</v>
      </c>
      <c r="I574" s="420">
        <v>1.4399092807819958E-3</v>
      </c>
      <c r="J574" s="420">
        <v>1.2745472351027639E-4</v>
      </c>
      <c r="K574" s="420">
        <v>0</v>
      </c>
      <c r="L574" s="316"/>
      <c r="M574" s="373" t="s">
        <v>110</v>
      </c>
    </row>
    <row r="575" spans="2:13" x14ac:dyDescent="0.2">
      <c r="B575" s="313">
        <v>41615</v>
      </c>
      <c r="C575" s="314" t="s">
        <v>662</v>
      </c>
      <c r="D575" s="315" t="s">
        <v>541</v>
      </c>
      <c r="E575" s="421">
        <v>86.473474547056341</v>
      </c>
      <c r="F575" s="421">
        <f t="shared" si="8"/>
        <v>0</v>
      </c>
      <c r="G575" s="422">
        <v>976.92698326502466</v>
      </c>
      <c r="H575" s="420">
        <v>5</v>
      </c>
      <c r="I575" s="420">
        <v>1.5093024991329354E-3</v>
      </c>
      <c r="J575" s="420">
        <v>1.3359711982402465E-4</v>
      </c>
      <c r="K575" s="420">
        <v>0</v>
      </c>
      <c r="L575" s="316"/>
      <c r="M575" s="373" t="s">
        <v>110</v>
      </c>
    </row>
    <row r="576" spans="2:13" x14ac:dyDescent="0.2">
      <c r="B576" s="313">
        <v>41615</v>
      </c>
      <c r="C576" s="314" t="s">
        <v>680</v>
      </c>
      <c r="D576" s="315" t="s">
        <v>541</v>
      </c>
      <c r="E576" s="421">
        <v>137.16482169533074</v>
      </c>
      <c r="F576" s="421">
        <f t="shared" si="8"/>
        <v>0</v>
      </c>
      <c r="G576" s="422">
        <v>1549.608318282453</v>
      </c>
      <c r="H576" s="420">
        <v>5</v>
      </c>
      <c r="I576" s="420">
        <v>2.3940660331074146E-3</v>
      </c>
      <c r="J576" s="420">
        <v>2.1191267282431495E-4</v>
      </c>
      <c r="K576" s="420">
        <v>0</v>
      </c>
      <c r="L576" s="316"/>
      <c r="M576" s="373" t="s">
        <v>110</v>
      </c>
    </row>
    <row r="577" spans="2:13" x14ac:dyDescent="0.2">
      <c r="B577" s="313">
        <v>41615</v>
      </c>
      <c r="C577" s="314" t="s">
        <v>664</v>
      </c>
      <c r="D577" s="315" t="s">
        <v>541</v>
      </c>
      <c r="E577" s="421">
        <v>140.14666564522923</v>
      </c>
      <c r="F577" s="421">
        <f t="shared" si="8"/>
        <v>0</v>
      </c>
      <c r="G577" s="422">
        <v>1583.2954556364193</v>
      </c>
      <c r="H577" s="420">
        <v>5</v>
      </c>
      <c r="I577" s="420">
        <v>2.4461109468706197E-3</v>
      </c>
      <c r="J577" s="420">
        <v>2.1651947005962613E-4</v>
      </c>
      <c r="K577" s="420">
        <v>0</v>
      </c>
      <c r="L577" s="316"/>
      <c r="M577" s="373" t="s">
        <v>110</v>
      </c>
    </row>
    <row r="578" spans="2:13" x14ac:dyDescent="0.2">
      <c r="B578" s="313">
        <v>41615</v>
      </c>
      <c r="C578" s="314" t="s">
        <v>658</v>
      </c>
      <c r="D578" s="315" t="s">
        <v>541</v>
      </c>
      <c r="E578" s="421">
        <v>152.07404144482322</v>
      </c>
      <c r="F578" s="421">
        <f t="shared" si="8"/>
        <v>0</v>
      </c>
      <c r="G578" s="422">
        <v>1718.0440050522848</v>
      </c>
      <c r="H578" s="420">
        <v>5</v>
      </c>
      <c r="I578" s="420">
        <v>2.6542906019234383E-3</v>
      </c>
      <c r="J578" s="420">
        <v>2.3494665900087092E-4</v>
      </c>
      <c r="K578" s="420">
        <v>0</v>
      </c>
      <c r="L578" s="316"/>
      <c r="M578" s="373" t="s">
        <v>110</v>
      </c>
    </row>
    <row r="579" spans="2:13" x14ac:dyDescent="0.2">
      <c r="B579" s="313">
        <v>41615</v>
      </c>
      <c r="C579" s="314" t="s">
        <v>671</v>
      </c>
      <c r="D579" s="315" t="s">
        <v>541</v>
      </c>
      <c r="E579" s="421">
        <v>156.04983337802122</v>
      </c>
      <c r="F579" s="421">
        <f t="shared" si="8"/>
        <v>0</v>
      </c>
      <c r="G579" s="422">
        <v>1762.9601881909066</v>
      </c>
      <c r="H579" s="420">
        <v>5</v>
      </c>
      <c r="I579" s="420">
        <v>2.7236838202743777E-3</v>
      </c>
      <c r="J579" s="420">
        <v>2.410890553146192E-4</v>
      </c>
      <c r="K579" s="420">
        <v>0</v>
      </c>
      <c r="L579" s="316"/>
      <c r="M579" s="373" t="s">
        <v>110</v>
      </c>
    </row>
    <row r="580" spans="2:13" x14ac:dyDescent="0.2">
      <c r="B580" s="313">
        <v>41615</v>
      </c>
      <c r="C580" s="314" t="s">
        <v>676</v>
      </c>
      <c r="D580" s="315" t="s">
        <v>541</v>
      </c>
      <c r="E580" s="421">
        <v>163.00746926111771</v>
      </c>
      <c r="F580" s="421">
        <f t="shared" si="8"/>
        <v>0</v>
      </c>
      <c r="G580" s="422">
        <v>1841.5635086834948</v>
      </c>
      <c r="H580" s="420">
        <v>5</v>
      </c>
      <c r="I580" s="420">
        <v>2.8451219523885217E-3</v>
      </c>
      <c r="J580" s="420">
        <v>2.5183824886367863E-4</v>
      </c>
      <c r="K580" s="420">
        <v>0</v>
      </c>
      <c r="L580" s="316"/>
      <c r="M580" s="373" t="s">
        <v>110</v>
      </c>
    </row>
    <row r="581" spans="2:13" x14ac:dyDescent="0.2">
      <c r="B581" s="313">
        <v>41615</v>
      </c>
      <c r="C581" s="314" t="s">
        <v>675</v>
      </c>
      <c r="D581" s="315" t="s">
        <v>541</v>
      </c>
      <c r="E581" s="421">
        <v>163.00746926111771</v>
      </c>
      <c r="F581" s="421">
        <f t="shared" si="8"/>
        <v>0</v>
      </c>
      <c r="G581" s="422">
        <v>1841.5635086834948</v>
      </c>
      <c r="H581" s="420">
        <v>5</v>
      </c>
      <c r="I581" s="420">
        <v>2.8451219523885217E-3</v>
      </c>
      <c r="J581" s="420">
        <v>2.5183824886367863E-4</v>
      </c>
      <c r="K581" s="420">
        <v>0</v>
      </c>
      <c r="L581" s="316"/>
      <c r="M581" s="373" t="s">
        <v>110</v>
      </c>
    </row>
    <row r="582" spans="2:13" x14ac:dyDescent="0.2">
      <c r="B582" s="313">
        <v>41615</v>
      </c>
      <c r="C582" s="314" t="s">
        <v>677</v>
      </c>
      <c r="D582" s="315" t="s">
        <v>856</v>
      </c>
      <c r="E582" s="421">
        <v>167.97720917761521</v>
      </c>
      <c r="F582" s="421">
        <f t="shared" si="8"/>
        <v>0</v>
      </c>
      <c r="G582" s="422">
        <v>1897.708737606772</v>
      </c>
      <c r="H582" s="420">
        <v>5</v>
      </c>
      <c r="I582" s="420">
        <v>2.9318634753271963E-3</v>
      </c>
      <c r="J582" s="420">
        <v>2.5951624425586396E-4</v>
      </c>
      <c r="K582" s="420">
        <v>0</v>
      </c>
      <c r="L582" s="316"/>
      <c r="M582" s="373" t="s">
        <v>110</v>
      </c>
    </row>
    <row r="583" spans="2:13" x14ac:dyDescent="0.2">
      <c r="B583" s="313">
        <v>41615</v>
      </c>
      <c r="C583" s="314" t="s">
        <v>667</v>
      </c>
      <c r="D583" s="315" t="s">
        <v>541</v>
      </c>
      <c r="E583" s="421">
        <v>172.94694909411268</v>
      </c>
      <c r="F583" s="421">
        <f t="shared" si="8"/>
        <v>0</v>
      </c>
      <c r="G583" s="422">
        <v>1953.8539665300493</v>
      </c>
      <c r="H583" s="420">
        <v>5</v>
      </c>
      <c r="I583" s="420">
        <v>3.0186049982658708E-3</v>
      </c>
      <c r="J583" s="420">
        <v>2.6719423964804929E-4</v>
      </c>
      <c r="K583" s="420">
        <v>0</v>
      </c>
      <c r="L583" s="316"/>
      <c r="M583" s="373" t="s">
        <v>110</v>
      </c>
    </row>
    <row r="584" spans="2:13" x14ac:dyDescent="0.2">
      <c r="B584" s="313">
        <v>41615</v>
      </c>
      <c r="C584" s="314" t="s">
        <v>670</v>
      </c>
      <c r="D584" s="315" t="s">
        <v>541</v>
      </c>
      <c r="E584" s="421">
        <v>187.85616884360516</v>
      </c>
      <c r="F584" s="421">
        <f t="shared" si="8"/>
        <v>0</v>
      </c>
      <c r="G584" s="422">
        <v>2122.2896532998811</v>
      </c>
      <c r="H584" s="420">
        <v>5</v>
      </c>
      <c r="I584" s="420">
        <v>3.2788295670818941E-3</v>
      </c>
      <c r="J584" s="420">
        <v>2.9022822582460529E-4</v>
      </c>
      <c r="K584" s="420">
        <v>0</v>
      </c>
      <c r="L584" s="316"/>
      <c r="M584" s="373" t="s">
        <v>110</v>
      </c>
    </row>
    <row r="585" spans="2:13" x14ac:dyDescent="0.2">
      <c r="B585" s="313">
        <v>41615</v>
      </c>
      <c r="C585" s="314" t="s">
        <v>679</v>
      </c>
      <c r="D585" s="315" t="s">
        <v>541</v>
      </c>
      <c r="E585" s="421">
        <v>191.83196077680316</v>
      </c>
      <c r="F585" s="421">
        <f t="shared" si="8"/>
        <v>0</v>
      </c>
      <c r="G585" s="422">
        <v>2167.205836438503</v>
      </c>
      <c r="H585" s="420">
        <v>5</v>
      </c>
      <c r="I585" s="420">
        <v>3.3482227854328334E-3</v>
      </c>
      <c r="J585" s="420">
        <v>2.9637062213835354E-4</v>
      </c>
      <c r="K585" s="420">
        <v>0</v>
      </c>
      <c r="L585" s="316"/>
      <c r="M585" s="373" t="s">
        <v>110</v>
      </c>
    </row>
    <row r="586" spans="2:13" x14ac:dyDescent="0.2">
      <c r="B586" s="313">
        <v>41615</v>
      </c>
      <c r="C586" s="314" t="s">
        <v>656</v>
      </c>
      <c r="D586" s="315" t="s">
        <v>541</v>
      </c>
      <c r="E586" s="421">
        <v>194.81380472670165</v>
      </c>
      <c r="F586" s="421">
        <f t="shared" ref="F586:F600" si="9">F585</f>
        <v>0</v>
      </c>
      <c r="G586" s="422">
        <v>2200.8929737924695</v>
      </c>
      <c r="H586" s="420">
        <v>5</v>
      </c>
      <c r="I586" s="420">
        <v>3.4002676991960385E-3</v>
      </c>
      <c r="J586" s="420">
        <v>3.0097741937366472E-4</v>
      </c>
      <c r="K586" s="420">
        <v>0</v>
      </c>
      <c r="L586" s="316"/>
      <c r="M586" s="373" t="s">
        <v>110</v>
      </c>
    </row>
    <row r="587" spans="2:13" x14ac:dyDescent="0.2">
      <c r="B587" s="313">
        <v>41615</v>
      </c>
      <c r="C587" s="314" t="s">
        <v>665</v>
      </c>
      <c r="D587" s="315" t="s">
        <v>541</v>
      </c>
      <c r="E587" s="421">
        <v>213.69881640939209</v>
      </c>
      <c r="F587" s="421">
        <f t="shared" si="9"/>
        <v>0</v>
      </c>
      <c r="G587" s="422">
        <v>2414.244843700923</v>
      </c>
      <c r="H587" s="420">
        <v>5</v>
      </c>
      <c r="I587" s="420">
        <v>3.7298854863630011E-3</v>
      </c>
      <c r="J587" s="420">
        <v>3.3015380186396891E-4</v>
      </c>
      <c r="K587" s="420">
        <v>0</v>
      </c>
      <c r="L587" s="316"/>
      <c r="M587" s="373" t="s">
        <v>110</v>
      </c>
    </row>
    <row r="588" spans="2:13" x14ac:dyDescent="0.2">
      <c r="B588" s="313">
        <v>41615</v>
      </c>
      <c r="C588" s="314" t="s">
        <v>661</v>
      </c>
      <c r="D588" s="315" t="s">
        <v>541</v>
      </c>
      <c r="E588" s="421">
        <v>266.3780595242655</v>
      </c>
      <c r="F588" s="421">
        <f t="shared" si="9"/>
        <v>0</v>
      </c>
      <c r="G588" s="422">
        <v>3009.3842702876623</v>
      </c>
      <c r="H588" s="420">
        <v>5</v>
      </c>
      <c r="I588" s="420">
        <v>4.6493456295129505E-3</v>
      </c>
      <c r="J588" s="420">
        <v>4.1154055302113334E-4</v>
      </c>
      <c r="K588" s="420">
        <v>0</v>
      </c>
      <c r="L588" s="316"/>
      <c r="M588" s="373" t="s">
        <v>110</v>
      </c>
    </row>
    <row r="589" spans="2:13" x14ac:dyDescent="0.2">
      <c r="B589" s="313">
        <v>41615</v>
      </c>
      <c r="C589" s="314" t="s">
        <v>672</v>
      </c>
      <c r="D589" s="315" t="s">
        <v>541</v>
      </c>
      <c r="E589" s="421">
        <v>313.09361473934194</v>
      </c>
      <c r="F589" s="421">
        <f t="shared" si="9"/>
        <v>0</v>
      </c>
      <c r="G589" s="422">
        <v>3537.1494221664684</v>
      </c>
      <c r="H589" s="420">
        <v>5</v>
      </c>
      <c r="I589" s="420">
        <v>5.4647159451364901E-3</v>
      </c>
      <c r="J589" s="420">
        <v>4.8371370970767548E-4</v>
      </c>
      <c r="K589" s="420">
        <v>0</v>
      </c>
      <c r="L589" s="316"/>
      <c r="M589" s="373" t="s">
        <v>110</v>
      </c>
    </row>
    <row r="590" spans="2:13" x14ac:dyDescent="0.2">
      <c r="B590" s="313">
        <v>41615</v>
      </c>
      <c r="C590" s="314" t="s">
        <v>654</v>
      </c>
      <c r="D590" s="315" t="s">
        <v>541</v>
      </c>
      <c r="E590" s="421">
        <v>545.67744283142451</v>
      </c>
      <c r="F590" s="421">
        <f t="shared" si="9"/>
        <v>0</v>
      </c>
      <c r="G590" s="422">
        <v>6164.7461357758457</v>
      </c>
      <c r="H590" s="420">
        <v>5</v>
      </c>
      <c r="I590" s="420">
        <v>9.5242192186664552E-3</v>
      </c>
      <c r="J590" s="420">
        <v>8.4304389406194863E-4</v>
      </c>
      <c r="K590" s="420">
        <v>0</v>
      </c>
      <c r="L590" s="316"/>
      <c r="M590" s="373" t="s">
        <v>110</v>
      </c>
    </row>
    <row r="591" spans="2:13" x14ac:dyDescent="0.2">
      <c r="B591" s="313">
        <v>41615</v>
      </c>
      <c r="C591" s="314" t="s">
        <v>682</v>
      </c>
      <c r="D591" s="315" t="s">
        <v>541</v>
      </c>
      <c r="E591" s="421">
        <v>705.70306814264382</v>
      </c>
      <c r="F591" s="421">
        <f t="shared" si="9"/>
        <v>0</v>
      </c>
      <c r="G591" s="422">
        <v>7972.6225071053741</v>
      </c>
      <c r="H591" s="420">
        <v>5</v>
      </c>
      <c r="I591" s="420">
        <v>1.2317296257291773E-2</v>
      </c>
      <c r="J591" s="420">
        <v>1.0902753456903161E-3</v>
      </c>
      <c r="K591" s="420">
        <v>0</v>
      </c>
      <c r="L591" s="316"/>
      <c r="M591" s="373" t="s">
        <v>110</v>
      </c>
    </row>
    <row r="592" spans="2:13" x14ac:dyDescent="0.2">
      <c r="B592" s="313">
        <v>41615</v>
      </c>
      <c r="C592" s="314" t="s">
        <v>660</v>
      </c>
      <c r="D592" s="315" t="s">
        <v>541</v>
      </c>
      <c r="E592" s="421">
        <v>859.76500555406597</v>
      </c>
      <c r="F592" s="421">
        <f t="shared" si="9"/>
        <v>0</v>
      </c>
      <c r="G592" s="422">
        <v>9713.1246037269684</v>
      </c>
      <c r="H592" s="420">
        <v>5</v>
      </c>
      <c r="I592" s="420">
        <v>1.5006283468390677E-2</v>
      </c>
      <c r="J592" s="420">
        <v>1.3282932028480612E-3</v>
      </c>
      <c r="K592" s="420">
        <v>0</v>
      </c>
      <c r="L592" s="316"/>
      <c r="M592" s="373" t="s">
        <v>110</v>
      </c>
    </row>
    <row r="593" spans="2:13" x14ac:dyDescent="0.2">
      <c r="B593" s="313">
        <v>41615</v>
      </c>
      <c r="C593" s="314" t="s">
        <v>657</v>
      </c>
      <c r="D593" s="315" t="s">
        <v>541</v>
      </c>
      <c r="E593" s="421">
        <v>950.21427203432029</v>
      </c>
      <c r="F593" s="421">
        <f t="shared" si="9"/>
        <v>0</v>
      </c>
      <c r="G593" s="422">
        <v>10734.967770130615</v>
      </c>
      <c r="H593" s="420">
        <v>5</v>
      </c>
      <c r="I593" s="420">
        <v>1.6584979185874555E-2</v>
      </c>
      <c r="J593" s="420">
        <v>1.468032718985834E-3</v>
      </c>
      <c r="K593" s="420">
        <v>0</v>
      </c>
      <c r="L593" s="316"/>
      <c r="M593" s="373" t="s">
        <v>110</v>
      </c>
    </row>
    <row r="594" spans="2:13" x14ac:dyDescent="0.2">
      <c r="B594" s="313">
        <v>41615</v>
      </c>
      <c r="C594" s="314" t="s">
        <v>659</v>
      </c>
      <c r="D594" s="315" t="s">
        <v>541</v>
      </c>
      <c r="E594" s="421">
        <v>954.19006396751843</v>
      </c>
      <c r="F594" s="421">
        <f t="shared" si="9"/>
        <v>0</v>
      </c>
      <c r="G594" s="422">
        <v>10779.883953269238</v>
      </c>
      <c r="H594" s="420">
        <v>5</v>
      </c>
      <c r="I594" s="420">
        <v>1.6654372404225494E-2</v>
      </c>
      <c r="J594" s="420">
        <v>1.4741751152995825E-3</v>
      </c>
      <c r="K594" s="420">
        <v>0</v>
      </c>
      <c r="L594" s="316"/>
      <c r="M594" s="373" t="s">
        <v>110</v>
      </c>
    </row>
    <row r="595" spans="2:13" x14ac:dyDescent="0.2">
      <c r="B595" s="313">
        <v>41615</v>
      </c>
      <c r="C595" s="314" t="s">
        <v>678</v>
      </c>
      <c r="D595" s="315" t="s">
        <v>856</v>
      </c>
      <c r="E595" s="421">
        <v>1208.6407476921897</v>
      </c>
      <c r="F595" s="421">
        <f t="shared" si="9"/>
        <v>0</v>
      </c>
      <c r="G595" s="422">
        <v>13654.519674141035</v>
      </c>
      <c r="H595" s="420">
        <v>5</v>
      </c>
      <c r="I595" s="420">
        <v>2.1095538378685625E-2</v>
      </c>
      <c r="J595" s="420">
        <v>1.8672884793794707E-3</v>
      </c>
      <c r="K595" s="420">
        <v>0</v>
      </c>
      <c r="L595" s="316"/>
      <c r="M595" s="373" t="s">
        <v>110</v>
      </c>
    </row>
    <row r="596" spans="2:13" x14ac:dyDescent="0.2">
      <c r="B596" s="313">
        <v>41615</v>
      </c>
      <c r="C596" s="314" t="s">
        <v>651</v>
      </c>
      <c r="D596" s="315" t="s">
        <v>541</v>
      </c>
      <c r="E596" s="421">
        <v>2403.3662236181867</v>
      </c>
      <c r="F596" s="421">
        <f t="shared" si="9"/>
        <v>0</v>
      </c>
      <c r="G596" s="422">
        <v>27151.832707296893</v>
      </c>
      <c r="H596" s="420">
        <v>5</v>
      </c>
      <c r="I596" s="420">
        <v>4.1948200493142962E-2</v>
      </c>
      <c r="J596" s="420">
        <v>3.7130785716608231E-3</v>
      </c>
      <c r="K596" s="420">
        <v>0</v>
      </c>
      <c r="L596" s="316"/>
      <c r="M596" s="373" t="s">
        <v>110</v>
      </c>
    </row>
    <row r="597" spans="2:13" x14ac:dyDescent="0.2">
      <c r="B597" s="313">
        <v>41615</v>
      </c>
      <c r="C597" s="314" t="s">
        <v>650</v>
      </c>
      <c r="D597" s="315" t="s">
        <v>541</v>
      </c>
      <c r="E597" s="421">
        <v>3245.2401654728615</v>
      </c>
      <c r="F597" s="421">
        <f t="shared" si="9"/>
        <v>0</v>
      </c>
      <c r="G597" s="422">
        <v>36662.834486900058</v>
      </c>
      <c r="H597" s="420">
        <v>5</v>
      </c>
      <c r="I597" s="420">
        <v>5.6642214478954407E-2</v>
      </c>
      <c r="J597" s="420">
        <v>5.0137309910970162E-3</v>
      </c>
      <c r="K597" s="420">
        <v>0</v>
      </c>
      <c r="L597" s="316"/>
      <c r="M597" s="373" t="s">
        <v>110</v>
      </c>
    </row>
    <row r="598" spans="2:13" x14ac:dyDescent="0.2">
      <c r="B598" s="313">
        <v>41615</v>
      </c>
      <c r="C598" s="314" t="s">
        <v>668</v>
      </c>
      <c r="D598" s="315" t="s">
        <v>541</v>
      </c>
      <c r="E598" s="421">
        <v>3488.7574213812386</v>
      </c>
      <c r="F598" s="421">
        <f t="shared" si="9"/>
        <v>0</v>
      </c>
      <c r="G598" s="422">
        <v>39413.950704140654</v>
      </c>
      <c r="H598" s="420">
        <v>5</v>
      </c>
      <c r="I598" s="420">
        <v>6.0892549102949466E-2</v>
      </c>
      <c r="J598" s="420">
        <v>5.3899527653140976E-3</v>
      </c>
      <c r="K598" s="416">
        <v>0</v>
      </c>
      <c r="L598" s="316"/>
      <c r="M598" s="373" t="s">
        <v>110</v>
      </c>
    </row>
    <row r="599" spans="2:13" x14ac:dyDescent="0.2">
      <c r="B599" s="313">
        <v>41615</v>
      </c>
      <c r="C599" s="314" t="s">
        <v>652</v>
      </c>
      <c r="D599" s="315" t="s">
        <v>541</v>
      </c>
      <c r="E599" s="421">
        <v>4185.5149576741869</v>
      </c>
      <c r="F599" s="421">
        <f t="shared" si="9"/>
        <v>0</v>
      </c>
      <c r="G599" s="422">
        <v>47285.511799184125</v>
      </c>
      <c r="H599" s="420">
        <v>5</v>
      </c>
      <c r="I599" s="420">
        <v>7.305371061895162E-2</v>
      </c>
      <c r="J599" s="420">
        <v>6.4664077192984806E-3</v>
      </c>
      <c r="K599" s="416">
        <v>0</v>
      </c>
      <c r="L599" s="316"/>
      <c r="M599" s="373" t="s">
        <v>110</v>
      </c>
    </row>
    <row r="600" spans="2:13" x14ac:dyDescent="0.2">
      <c r="B600" s="313">
        <v>41615</v>
      </c>
      <c r="C600" s="314" t="s">
        <v>655</v>
      </c>
      <c r="D600" s="315" t="s">
        <v>541</v>
      </c>
      <c r="E600" s="421">
        <v>4336.5950511357105</v>
      </c>
      <c r="F600" s="421">
        <f t="shared" si="9"/>
        <v>0</v>
      </c>
      <c r="G600" s="422">
        <v>48992.326758451753</v>
      </c>
      <c r="H600" s="420">
        <v>5</v>
      </c>
      <c r="I600" s="420">
        <v>7.5690652916287321E-2</v>
      </c>
      <c r="J600" s="420">
        <v>6.6998187792209141E-3</v>
      </c>
      <c r="K600" s="416">
        <v>0</v>
      </c>
      <c r="L600" s="316"/>
      <c r="M600" s="373" t="s">
        <v>110</v>
      </c>
    </row>
    <row r="601" spans="2:13" x14ac:dyDescent="0.2">
      <c r="E601" s="317"/>
    </row>
    <row r="602" spans="2:13" x14ac:dyDescent="0.2">
      <c r="B602" s="505" t="s">
        <v>287</v>
      </c>
      <c r="C602" s="506"/>
      <c r="D602" s="506"/>
      <c r="E602" s="506"/>
      <c r="F602" s="506"/>
      <c r="G602" s="506"/>
      <c r="H602" s="506"/>
      <c r="I602" s="506"/>
      <c r="J602" s="506"/>
      <c r="K602" s="506"/>
      <c r="L602" s="73"/>
      <c r="M602" s="372"/>
    </row>
    <row r="603" spans="2:13" x14ac:dyDescent="0.2">
      <c r="B603" s="503" t="s">
        <v>531</v>
      </c>
      <c r="C603" s="506"/>
      <c r="D603" s="506"/>
      <c r="E603" s="506"/>
      <c r="F603" s="506"/>
      <c r="G603" s="506"/>
      <c r="H603" s="506"/>
      <c r="I603" s="506"/>
      <c r="J603" s="506"/>
      <c r="K603" s="506"/>
      <c r="L603" s="255"/>
      <c r="M603" s="311"/>
    </row>
    <row r="604" spans="2:13" x14ac:dyDescent="0.2">
      <c r="B604" s="503" t="s">
        <v>266</v>
      </c>
      <c r="C604" s="504"/>
      <c r="D604" s="504"/>
      <c r="E604" s="504"/>
      <c r="F604" s="504"/>
      <c r="G604" s="504"/>
      <c r="H604" s="504"/>
      <c r="I604" s="504"/>
      <c r="J604" s="504"/>
      <c r="K604" s="504"/>
      <c r="L604" s="255"/>
      <c r="M604" s="311"/>
    </row>
    <row r="605" spans="2:13" x14ac:dyDescent="0.2">
      <c r="B605" s="503" t="s">
        <v>527</v>
      </c>
      <c r="C605" s="504"/>
      <c r="D605" s="504"/>
      <c r="E605" s="504"/>
      <c r="F605" s="504"/>
      <c r="G605" s="504"/>
      <c r="H605" s="504"/>
      <c r="I605" s="504"/>
      <c r="J605" s="504"/>
      <c r="K605" s="504"/>
      <c r="L605" s="73"/>
      <c r="M605" s="372"/>
    </row>
    <row r="606" spans="2:13" x14ac:dyDescent="0.2">
      <c r="B606" s="503"/>
      <c r="C606" s="507"/>
      <c r="D606" s="507"/>
      <c r="E606" s="507"/>
      <c r="F606" s="507"/>
      <c r="G606" s="507"/>
      <c r="H606" s="507"/>
      <c r="I606" s="507"/>
      <c r="J606" s="507"/>
      <c r="K606" s="507"/>
      <c r="L606" s="255"/>
      <c r="M606" s="311"/>
    </row>
    <row r="607" spans="2:13" x14ac:dyDescent="0.2">
      <c r="B607" s="503"/>
      <c r="C607" s="504"/>
      <c r="D607" s="504"/>
      <c r="E607" s="504"/>
      <c r="F607" s="504"/>
      <c r="G607" s="504"/>
      <c r="H607" s="504"/>
      <c r="I607" s="504"/>
      <c r="J607" s="504"/>
      <c r="K607" s="504"/>
      <c r="L607" s="255"/>
      <c r="M607" s="311"/>
    </row>
  </sheetData>
  <mergeCells count="6">
    <mergeCell ref="B607:K607"/>
    <mergeCell ref="B602:K602"/>
    <mergeCell ref="B603:K603"/>
    <mergeCell ref="B604:K604"/>
    <mergeCell ref="B605:K605"/>
    <mergeCell ref="B606:K606"/>
  </mergeCells>
  <phoneticPr fontId="23" type="noConversion"/>
  <dataValidations count="1">
    <dataValidation type="list" allowBlank="1" showInputMessage="1" showErrorMessage="1" sqref="H8:H600">
      <formula1>"2,3,4,5,6,7"</formula1>
    </dataValidation>
  </dataValidations>
  <pageMargins left="0.74803149606299213" right="0.74803149606299213" top="0.98425196850393704" bottom="0.98425196850393704" header="0.51181102362204722" footer="0.51181102362204722"/>
  <pageSetup paperSize="8" scale="59" fitToHeight="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8" zoomScaleNormal="100" workbookViewId="0">
      <selection activeCell="B28" sqref="B28:B30"/>
    </sheetView>
  </sheetViews>
  <sheetFormatPr defaultRowHeight="12.75" x14ac:dyDescent="0.2"/>
  <cols>
    <col min="1" max="1" width="11" customWidth="1"/>
    <col min="2" max="2" width="65" customWidth="1"/>
    <col min="3" max="3" width="31.42578125" customWidth="1"/>
    <col min="4" max="4" width="14" style="134" customWidth="1"/>
    <col min="5" max="5" width="13.7109375" style="134" customWidth="1"/>
    <col min="6" max="6" width="15.28515625" customWidth="1"/>
    <col min="7" max="7" width="15.28515625" bestFit="1" customWidth="1"/>
    <col min="8" max="8" width="18.5703125" customWidth="1"/>
    <col min="9" max="9" width="12.42578125" customWidth="1"/>
    <col min="10" max="10" width="13.140625" bestFit="1" customWidth="1"/>
    <col min="11" max="11" width="13.5703125" bestFit="1" customWidth="1"/>
    <col min="12" max="12" width="14.85546875" customWidth="1"/>
    <col min="13" max="14" width="16.28515625" customWidth="1"/>
    <col min="15" max="15" width="15.28515625" customWidth="1"/>
    <col min="16" max="16" width="14.7109375" customWidth="1"/>
    <col min="17" max="17" width="14.42578125" customWidth="1"/>
    <col min="18" max="19" width="13.42578125" customWidth="1"/>
    <col min="20" max="20" width="19.28515625" customWidth="1"/>
  </cols>
  <sheetData>
    <row r="1" spans="2:6" ht="20.25" x14ac:dyDescent="0.2">
      <c r="B1" s="133" t="str">
        <f>Cover!C22</f>
        <v>United Energy Distribution Pty Limited</v>
      </c>
      <c r="C1" s="133"/>
    </row>
    <row r="2" spans="2:6" ht="20.25" x14ac:dyDescent="0.2">
      <c r="B2" s="135" t="s">
        <v>178</v>
      </c>
      <c r="C2" s="135"/>
    </row>
    <row r="3" spans="2:6" ht="20.25" x14ac:dyDescent="0.3">
      <c r="B3" s="76" t="str">
        <f>Cover!C26</f>
        <v>CY 2013</v>
      </c>
      <c r="C3" s="75"/>
    </row>
    <row r="5" spans="2:6" ht="15.75" x14ac:dyDescent="0.2">
      <c r="B5" s="136" t="s">
        <v>250</v>
      </c>
      <c r="C5" s="136"/>
    </row>
    <row r="7" spans="2:6" ht="12.75" customHeight="1" x14ac:dyDescent="0.2">
      <c r="B7" s="520" t="s">
        <v>179</v>
      </c>
      <c r="C7" s="179"/>
      <c r="D7"/>
      <c r="E7"/>
    </row>
    <row r="8" spans="2:6" ht="12.75" customHeight="1" x14ac:dyDescent="0.2">
      <c r="B8" s="521"/>
      <c r="C8" s="515"/>
      <c r="D8"/>
      <c r="E8"/>
    </row>
    <row r="9" spans="2:6" ht="12.75" customHeight="1" x14ac:dyDescent="0.2">
      <c r="B9" s="522"/>
      <c r="C9" s="523"/>
      <c r="D9"/>
      <c r="E9"/>
    </row>
    <row r="10" spans="2:6" x14ac:dyDescent="0.2">
      <c r="B10" s="137" t="s">
        <v>536</v>
      </c>
      <c r="C10" s="138"/>
      <c r="D10"/>
      <c r="E10"/>
    </row>
    <row r="11" spans="2:6" x14ac:dyDescent="0.2">
      <c r="B11" s="139" t="s">
        <v>181</v>
      </c>
      <c r="C11" s="138"/>
      <c r="D11"/>
      <c r="E11"/>
    </row>
    <row r="12" spans="2:6" x14ac:dyDescent="0.2">
      <c r="B12" s="137" t="s">
        <v>182</v>
      </c>
      <c r="C12" s="138"/>
      <c r="D12"/>
      <c r="E12"/>
    </row>
    <row r="13" spans="2:6" x14ac:dyDescent="0.2">
      <c r="B13" s="137" t="s">
        <v>183</v>
      </c>
      <c r="C13" s="138"/>
      <c r="D13"/>
      <c r="E13"/>
    </row>
    <row r="14" spans="2:6" x14ac:dyDescent="0.2">
      <c r="B14" s="141" t="s">
        <v>184</v>
      </c>
      <c r="C14" s="291">
        <f>SUM(C10:C13)</f>
        <v>0</v>
      </c>
      <c r="D14"/>
      <c r="E14"/>
    </row>
    <row r="16" spans="2:6" ht="15.75" x14ac:dyDescent="0.2">
      <c r="B16" s="136" t="s">
        <v>251</v>
      </c>
      <c r="C16" s="136"/>
      <c r="D16" s="142"/>
      <c r="E16" s="142"/>
      <c r="F16" s="143"/>
    </row>
    <row r="17" spans="2:6" s="187" customFormat="1" x14ac:dyDescent="0.2">
      <c r="B17" s="193" t="s">
        <v>282</v>
      </c>
      <c r="C17" s="262"/>
      <c r="D17" s="263"/>
      <c r="E17" s="143"/>
      <c r="F17" s="143"/>
    </row>
    <row r="18" spans="2:6" ht="13.15" customHeight="1" x14ac:dyDescent="0.2">
      <c r="B18" s="144"/>
      <c r="C18" s="144"/>
      <c r="D18" s="145"/>
      <c r="E18" s="145"/>
      <c r="F18" s="146"/>
    </row>
    <row r="19" spans="2:6" ht="13.15" customHeight="1" x14ac:dyDescent="0.2">
      <c r="B19" s="524" t="s">
        <v>20</v>
      </c>
      <c r="C19" s="180"/>
      <c r="D19"/>
      <c r="E19"/>
    </row>
    <row r="20" spans="2:6" x14ac:dyDescent="0.2">
      <c r="B20" s="525"/>
      <c r="C20" s="515"/>
      <c r="D20"/>
      <c r="E20"/>
    </row>
    <row r="21" spans="2:6" x14ac:dyDescent="0.2">
      <c r="B21" s="526"/>
      <c r="C21" s="523"/>
      <c r="D21"/>
      <c r="E21"/>
    </row>
    <row r="22" spans="2:6" x14ac:dyDescent="0.2">
      <c r="B22" s="147" t="s">
        <v>217</v>
      </c>
      <c r="C22" s="138"/>
      <c r="D22"/>
      <c r="E22"/>
    </row>
    <row r="23" spans="2:6" ht="28.9" customHeight="1" x14ac:dyDescent="0.2">
      <c r="B23" s="148" t="s">
        <v>185</v>
      </c>
      <c r="C23" s="292" t="e">
        <f>C22/C14</f>
        <v>#DIV/0!</v>
      </c>
      <c r="D23"/>
      <c r="E23"/>
    </row>
    <row r="25" spans="2:6" ht="15.75" x14ac:dyDescent="0.2">
      <c r="B25" s="136" t="s">
        <v>276</v>
      </c>
      <c r="C25" s="136"/>
      <c r="D25" s="142"/>
      <c r="E25" s="142"/>
      <c r="F25" s="143"/>
    </row>
    <row r="26" spans="2:6" s="187" customFormat="1" x14ac:dyDescent="0.2">
      <c r="B26" s="193" t="s">
        <v>282</v>
      </c>
      <c r="C26" s="262"/>
      <c r="D26" s="263"/>
      <c r="E26" s="143"/>
      <c r="F26" s="143"/>
    </row>
    <row r="27" spans="2:6" ht="13.15" customHeight="1" x14ac:dyDescent="0.2">
      <c r="B27" s="144"/>
      <c r="C27" s="144"/>
      <c r="D27" s="145"/>
      <c r="E27" s="145"/>
      <c r="F27" s="146"/>
    </row>
    <row r="28" spans="2:6" ht="13.15" customHeight="1" x14ac:dyDescent="0.2">
      <c r="B28" s="524" t="s">
        <v>279</v>
      </c>
      <c r="C28" s="180"/>
      <c r="D28"/>
      <c r="E28"/>
    </row>
    <row r="29" spans="2:6" x14ac:dyDescent="0.2">
      <c r="B29" s="525"/>
      <c r="C29" s="515"/>
      <c r="D29"/>
      <c r="E29"/>
    </row>
    <row r="30" spans="2:6" x14ac:dyDescent="0.2">
      <c r="B30" s="526"/>
      <c r="C30" s="523"/>
      <c r="D30"/>
      <c r="E30"/>
    </row>
    <row r="31" spans="2:6" x14ac:dyDescent="0.2">
      <c r="B31" s="147" t="s">
        <v>280</v>
      </c>
      <c r="C31" s="138"/>
      <c r="D31"/>
      <c r="E31"/>
    </row>
    <row r="32" spans="2:6" ht="28.9" customHeight="1" x14ac:dyDescent="0.2">
      <c r="B32" s="148" t="s">
        <v>281</v>
      </c>
      <c r="C32" s="292" t="e">
        <f>C31/C14</f>
        <v>#DIV/0!</v>
      </c>
      <c r="D32"/>
      <c r="E32"/>
    </row>
    <row r="34" spans="2:7" ht="12.75" customHeight="1" x14ac:dyDescent="0.2">
      <c r="B34" s="136" t="s">
        <v>277</v>
      </c>
      <c r="C34" s="136"/>
      <c r="D34" s="149"/>
      <c r="E34" s="149"/>
      <c r="F34" s="150"/>
    </row>
    <row r="35" spans="2:7" x14ac:dyDescent="0.2">
      <c r="B35" s="144"/>
      <c r="C35" s="144"/>
      <c r="D35" s="151"/>
      <c r="E35" s="151"/>
      <c r="F35" s="151"/>
    </row>
    <row r="36" spans="2:7" x14ac:dyDescent="0.2">
      <c r="B36" s="520" t="s">
        <v>186</v>
      </c>
      <c r="C36" s="179"/>
      <c r="D36"/>
      <c r="E36"/>
    </row>
    <row r="37" spans="2:7" x14ac:dyDescent="0.2">
      <c r="B37" s="527"/>
      <c r="C37" s="78"/>
      <c r="D37"/>
      <c r="E37"/>
    </row>
    <row r="38" spans="2:7" x14ac:dyDescent="0.2">
      <c r="B38" s="137" t="s">
        <v>537</v>
      </c>
      <c r="C38" s="138"/>
      <c r="D38"/>
      <c r="E38"/>
    </row>
    <row r="39" spans="2:7" x14ac:dyDescent="0.2">
      <c r="B39" s="137" t="s">
        <v>187</v>
      </c>
      <c r="C39" s="138"/>
      <c r="D39"/>
      <c r="E39"/>
    </row>
    <row r="40" spans="2:7" x14ac:dyDescent="0.2">
      <c r="B40" s="137" t="s">
        <v>182</v>
      </c>
      <c r="C40" s="138"/>
      <c r="D40"/>
      <c r="E40"/>
    </row>
    <row r="41" spans="2:7" ht="16.5" customHeight="1" x14ac:dyDescent="0.2">
      <c r="B41" s="137" t="s">
        <v>183</v>
      </c>
      <c r="C41" s="138"/>
      <c r="D41"/>
      <c r="E41"/>
    </row>
    <row r="42" spans="2:7" ht="17.25" customHeight="1" x14ac:dyDescent="0.2">
      <c r="B42" s="137" t="s">
        <v>188</v>
      </c>
      <c r="C42" s="138"/>
      <c r="D42"/>
      <c r="E42"/>
    </row>
    <row r="43" spans="2:7" ht="17.25" customHeight="1" x14ac:dyDescent="0.2">
      <c r="B43" s="141" t="s">
        <v>189</v>
      </c>
      <c r="C43" s="293">
        <f>SUM(C38:C42)</f>
        <v>0</v>
      </c>
      <c r="D43"/>
      <c r="E43"/>
    </row>
    <row r="44" spans="2:7" ht="17.25" customHeight="1" x14ac:dyDescent="0.2"/>
    <row r="45" spans="2:7" ht="17.25" customHeight="1" x14ac:dyDescent="0.2">
      <c r="B45" s="136" t="s">
        <v>278</v>
      </c>
      <c r="C45" s="136"/>
      <c r="D45" s="149"/>
      <c r="E45" s="149"/>
      <c r="F45" s="150"/>
    </row>
    <row r="46" spans="2:7" ht="17.25" customHeight="1" x14ac:dyDescent="0.2">
      <c r="B46" s="152" t="s">
        <v>532</v>
      </c>
      <c r="C46" s="153"/>
      <c r="D46" s="153"/>
      <c r="E46" s="153"/>
      <c r="F46" s="153"/>
      <c r="G46" s="154"/>
    </row>
    <row r="47" spans="2:7" ht="17.25" customHeight="1" x14ac:dyDescent="0.2">
      <c r="B47" s="155" t="s">
        <v>289</v>
      </c>
      <c r="C47" s="211"/>
      <c r="D47" s="211"/>
      <c r="E47" s="211"/>
      <c r="F47" s="211"/>
      <c r="G47" s="212"/>
    </row>
    <row r="48" spans="2:7" ht="13.5" customHeight="1" x14ac:dyDescent="0.2">
      <c r="B48" s="155" t="s">
        <v>290</v>
      </c>
      <c r="C48" s="156"/>
      <c r="D48" s="156"/>
      <c r="E48" s="156"/>
      <c r="F48" s="156"/>
      <c r="G48" s="157"/>
    </row>
    <row r="49" spans="2:7" ht="18.75" hidden="1" customHeight="1" x14ac:dyDescent="0.2">
      <c r="B49" s="136"/>
      <c r="C49" s="136"/>
      <c r="D49" s="149"/>
      <c r="E49" s="149"/>
      <c r="F49" s="150"/>
      <c r="G49" s="182"/>
    </row>
    <row r="50" spans="2:7" ht="18.75" customHeight="1" x14ac:dyDescent="0.2">
      <c r="B50" s="158" t="s">
        <v>291</v>
      </c>
      <c r="C50" s="159"/>
      <c r="D50" s="159"/>
      <c r="E50" s="159"/>
      <c r="F50" s="159"/>
      <c r="G50" s="160"/>
    </row>
    <row r="51" spans="2:7" ht="18.75" customHeight="1" x14ac:dyDescent="0.2">
      <c r="B51" s="136"/>
      <c r="C51" s="136"/>
      <c r="D51" s="149"/>
      <c r="E51" s="149"/>
      <c r="F51" s="150"/>
    </row>
    <row r="52" spans="2:7" x14ac:dyDescent="0.2">
      <c r="B52" s="528" t="s">
        <v>193</v>
      </c>
      <c r="C52" s="161"/>
      <c r="D52" s="162"/>
      <c r="E52" s="162"/>
      <c r="F52" s="162"/>
      <c r="G52" s="163" t="s">
        <v>194</v>
      </c>
    </row>
    <row r="53" spans="2:7" x14ac:dyDescent="0.2">
      <c r="B53" s="529"/>
      <c r="C53" s="515" t="s">
        <v>180</v>
      </c>
      <c r="D53" s="515" t="s">
        <v>507</v>
      </c>
      <c r="E53" s="515" t="s">
        <v>508</v>
      </c>
      <c r="F53" s="515" t="s">
        <v>195</v>
      </c>
      <c r="G53" s="163"/>
    </row>
    <row r="54" spans="2:7" ht="16.5" customHeight="1" x14ac:dyDescent="0.2">
      <c r="B54" s="530"/>
      <c r="C54" s="516"/>
      <c r="D54" s="516"/>
      <c r="E54" s="516"/>
      <c r="F54" s="516"/>
      <c r="G54" s="163"/>
    </row>
    <row r="55" spans="2:7" ht="16.5" customHeight="1" x14ac:dyDescent="0.2">
      <c r="B55" s="164"/>
      <c r="C55" s="517"/>
      <c r="D55" s="517"/>
      <c r="E55" s="517"/>
      <c r="F55" s="517"/>
      <c r="G55" s="163"/>
    </row>
    <row r="56" spans="2:7" ht="16.5" customHeight="1" x14ac:dyDescent="0.2">
      <c r="B56" s="164" t="s">
        <v>196</v>
      </c>
      <c r="C56" s="165"/>
      <c r="D56" s="165"/>
      <c r="E56" s="165"/>
      <c r="F56" s="165"/>
      <c r="G56" s="163"/>
    </row>
    <row r="57" spans="2:7" ht="16.5" customHeight="1" x14ac:dyDescent="0.2">
      <c r="B57" s="139" t="s">
        <v>197</v>
      </c>
      <c r="C57" s="140"/>
      <c r="D57" s="166"/>
      <c r="E57" s="166"/>
      <c r="F57" s="167" t="e">
        <f>(D57/C57)-1</f>
        <v>#DIV/0!</v>
      </c>
      <c r="G57" s="168"/>
    </row>
    <row r="58" spans="2:7" ht="16.5" customHeight="1" x14ac:dyDescent="0.2">
      <c r="B58" s="139" t="s">
        <v>198</v>
      </c>
      <c r="C58" s="167"/>
      <c r="D58" s="167"/>
      <c r="E58" s="167"/>
      <c r="F58" s="167" t="e">
        <f t="shared" ref="F58:F64" si="0">(D58/C58)-1</f>
        <v>#DIV/0!</v>
      </c>
      <c r="G58" s="167"/>
    </row>
    <row r="59" spans="2:7" ht="16.5" customHeight="1" x14ac:dyDescent="0.2">
      <c r="B59" s="164" t="s">
        <v>199</v>
      </c>
      <c r="C59" s="169"/>
      <c r="D59" s="170"/>
      <c r="E59" s="170"/>
      <c r="F59" s="171"/>
      <c r="G59" s="172"/>
    </row>
    <row r="60" spans="2:7" ht="16.5" customHeight="1" x14ac:dyDescent="0.2">
      <c r="B60" s="139" t="s">
        <v>197</v>
      </c>
      <c r="C60" s="140"/>
      <c r="D60" s="166"/>
      <c r="E60" s="166"/>
      <c r="F60" s="167" t="e">
        <f t="shared" si="0"/>
        <v>#DIV/0!</v>
      </c>
      <c r="G60" s="168"/>
    </row>
    <row r="61" spans="2:7" ht="16.5" customHeight="1" x14ac:dyDescent="0.2">
      <c r="B61" s="139" t="s">
        <v>198</v>
      </c>
      <c r="C61" s="167"/>
      <c r="D61" s="167"/>
      <c r="E61" s="167"/>
      <c r="F61" s="167" t="e">
        <f t="shared" si="0"/>
        <v>#DIV/0!</v>
      </c>
      <c r="G61" s="167"/>
    </row>
    <row r="62" spans="2:7" ht="16.149999999999999" customHeight="1" x14ac:dyDescent="0.2">
      <c r="B62" s="164" t="s">
        <v>200</v>
      </c>
      <c r="C62" s="169"/>
      <c r="D62" s="170"/>
      <c r="E62" s="170"/>
      <c r="F62" s="171"/>
      <c r="G62" s="172"/>
    </row>
    <row r="63" spans="2:7" ht="15.6" customHeight="1" x14ac:dyDescent="0.2">
      <c r="B63" s="139" t="s">
        <v>197</v>
      </c>
      <c r="C63" s="140"/>
      <c r="D63" s="166"/>
      <c r="E63" s="166"/>
      <c r="F63" s="167" t="e">
        <f t="shared" si="0"/>
        <v>#DIV/0!</v>
      </c>
      <c r="G63" s="168"/>
    </row>
    <row r="64" spans="2:7" x14ac:dyDescent="0.2">
      <c r="B64" s="139" t="s">
        <v>198</v>
      </c>
      <c r="C64" s="167"/>
      <c r="D64" s="167"/>
      <c r="E64" s="167"/>
      <c r="F64" s="167" t="e">
        <f t="shared" si="0"/>
        <v>#DIV/0!</v>
      </c>
      <c r="G64" s="167"/>
    </row>
    <row r="65" spans="2:19" ht="16.149999999999999" customHeight="1" x14ac:dyDescent="0.2"/>
    <row r="66" spans="2:19" ht="16.149999999999999" customHeight="1" x14ac:dyDescent="0.2">
      <c r="B66" s="508" t="s">
        <v>292</v>
      </c>
      <c r="C66" s="508"/>
      <c r="D66" s="508"/>
      <c r="E66" s="508"/>
      <c r="F66" s="508"/>
    </row>
    <row r="67" spans="2:19" ht="16.149999999999999" customHeight="1" x14ac:dyDescent="0.2">
      <c r="B67" s="173"/>
      <c r="C67" s="173"/>
      <c r="D67" s="173"/>
      <c r="E67" s="173"/>
      <c r="F67" s="173"/>
    </row>
    <row r="68" spans="2:19" ht="22.15" customHeight="1" x14ac:dyDescent="0.2">
      <c r="B68" s="152" t="s">
        <v>190</v>
      </c>
      <c r="C68" s="153"/>
      <c r="D68" s="153"/>
      <c r="E68" s="153"/>
      <c r="F68" s="153"/>
      <c r="G68" s="153"/>
      <c r="H68" s="153"/>
      <c r="I68" s="153"/>
      <c r="J68" s="153"/>
      <c r="K68" s="154"/>
    </row>
    <row r="69" spans="2:19" ht="20.45" customHeight="1" x14ac:dyDescent="0.2">
      <c r="B69" s="155" t="s">
        <v>191</v>
      </c>
      <c r="C69" s="156"/>
      <c r="D69" s="156"/>
      <c r="E69" s="156"/>
      <c r="F69" s="156"/>
      <c r="G69" s="156"/>
      <c r="H69" s="156"/>
      <c r="I69" s="156"/>
      <c r="J69" s="156"/>
      <c r="K69" s="157"/>
    </row>
    <row r="70" spans="2:19" ht="18.75" customHeight="1" x14ac:dyDescent="0.2">
      <c r="B70" s="158" t="s">
        <v>192</v>
      </c>
      <c r="C70" s="159"/>
      <c r="D70" s="159"/>
      <c r="E70" s="159"/>
      <c r="F70" s="159"/>
      <c r="G70" s="159"/>
      <c r="H70" s="159"/>
      <c r="I70" s="159"/>
      <c r="J70" s="159"/>
      <c r="K70" s="160"/>
    </row>
    <row r="71" spans="2:19" ht="19.899999999999999" customHeight="1" x14ac:dyDescent="0.2"/>
    <row r="72" spans="2:19" ht="16.149999999999999" customHeight="1" x14ac:dyDescent="0.2">
      <c r="B72" s="174" t="s">
        <v>201</v>
      </c>
      <c r="C72" s="78"/>
      <c r="D72" s="78"/>
      <c r="E72" s="78"/>
      <c r="F72" s="78"/>
      <c r="G72" s="78"/>
      <c r="H72" s="78"/>
      <c r="I72" s="78"/>
      <c r="J72" s="78"/>
      <c r="K72" s="78"/>
      <c r="L72" s="78"/>
      <c r="M72" s="78"/>
      <c r="N72" s="78"/>
      <c r="O72" s="509" t="s">
        <v>194</v>
      </c>
      <c r="P72" s="510"/>
      <c r="Q72" s="510"/>
      <c r="R72" s="511"/>
      <c r="S72" s="515" t="s">
        <v>202</v>
      </c>
    </row>
    <row r="73" spans="2:19" ht="16.149999999999999" customHeight="1" x14ac:dyDescent="0.2">
      <c r="B73" s="175" t="s">
        <v>203</v>
      </c>
      <c r="C73" s="78" t="s">
        <v>180</v>
      </c>
      <c r="D73" s="78"/>
      <c r="E73" s="78"/>
      <c r="F73" s="78"/>
      <c r="G73" s="518" t="s">
        <v>507</v>
      </c>
      <c r="H73" s="518"/>
      <c r="I73" s="518"/>
      <c r="J73" s="518"/>
      <c r="K73" s="519" t="s">
        <v>508</v>
      </c>
      <c r="L73" s="519"/>
      <c r="M73" s="519"/>
      <c r="N73" s="519"/>
      <c r="O73" s="512"/>
      <c r="P73" s="513"/>
      <c r="Q73" s="513"/>
      <c r="R73" s="514"/>
      <c r="S73" s="516"/>
    </row>
    <row r="74" spans="2:19" ht="16.149999999999999" customHeight="1" x14ac:dyDescent="0.2">
      <c r="B74" s="176" t="s">
        <v>204</v>
      </c>
      <c r="C74" s="78" t="s">
        <v>205</v>
      </c>
      <c r="D74" s="163" t="s">
        <v>206</v>
      </c>
      <c r="E74" s="163" t="s">
        <v>207</v>
      </c>
      <c r="F74" s="163" t="s">
        <v>208</v>
      </c>
      <c r="G74" s="78" t="s">
        <v>205</v>
      </c>
      <c r="H74" s="163" t="s">
        <v>206</v>
      </c>
      <c r="I74" s="163" t="s">
        <v>207</v>
      </c>
      <c r="J74" s="163" t="s">
        <v>208</v>
      </c>
      <c r="K74" s="78" t="s">
        <v>205</v>
      </c>
      <c r="L74" s="163" t="s">
        <v>206</v>
      </c>
      <c r="M74" s="163" t="s">
        <v>207</v>
      </c>
      <c r="N74" s="163" t="s">
        <v>208</v>
      </c>
      <c r="O74" s="163" t="s">
        <v>205</v>
      </c>
      <c r="P74" s="163" t="s">
        <v>206</v>
      </c>
      <c r="Q74" s="163" t="s">
        <v>207</v>
      </c>
      <c r="R74" s="163" t="s">
        <v>208</v>
      </c>
      <c r="S74" s="517"/>
    </row>
    <row r="75" spans="2:19" ht="16.149999999999999" customHeight="1" x14ac:dyDescent="0.2">
      <c r="B75" s="139" t="s">
        <v>209</v>
      </c>
      <c r="C75" s="294"/>
      <c r="D75" s="294"/>
      <c r="E75" s="294"/>
      <c r="F75" s="295" t="e">
        <f t="shared" ref="F75:F82" si="1">C75/D75</f>
        <v>#DIV/0!</v>
      </c>
      <c r="G75" s="296"/>
      <c r="H75" s="296"/>
      <c r="I75" s="296"/>
      <c r="J75" s="295" t="e">
        <f t="shared" ref="J75:J82" si="2">G75/H75</f>
        <v>#DIV/0!</v>
      </c>
      <c r="K75" s="297"/>
      <c r="L75" s="297"/>
      <c r="M75" s="297"/>
      <c r="N75" s="295" t="e">
        <f t="shared" ref="N75:N82" si="3">K75/L75</f>
        <v>#DIV/0!</v>
      </c>
      <c r="O75" s="297"/>
      <c r="P75" s="297"/>
      <c r="Q75" s="297"/>
      <c r="R75" s="295" t="e">
        <f t="shared" ref="R75:R82" si="4">O75/P75</f>
        <v>#DIV/0!</v>
      </c>
      <c r="S75" s="295"/>
    </row>
    <row r="76" spans="2:19" ht="16.149999999999999" customHeight="1" x14ac:dyDescent="0.2">
      <c r="B76" s="139" t="s">
        <v>210</v>
      </c>
      <c r="C76" s="294"/>
      <c r="D76" s="294"/>
      <c r="E76" s="294"/>
      <c r="F76" s="295" t="e">
        <f t="shared" si="1"/>
        <v>#DIV/0!</v>
      </c>
      <c r="G76" s="296"/>
      <c r="H76" s="296"/>
      <c r="I76" s="296"/>
      <c r="J76" s="295" t="e">
        <f t="shared" si="2"/>
        <v>#DIV/0!</v>
      </c>
      <c r="K76" s="296"/>
      <c r="L76" s="296"/>
      <c r="M76" s="296"/>
      <c r="N76" s="295" t="e">
        <f t="shared" si="3"/>
        <v>#DIV/0!</v>
      </c>
      <c r="O76" s="296"/>
      <c r="P76" s="296"/>
      <c r="Q76" s="296"/>
      <c r="R76" s="295" t="e">
        <f t="shared" si="4"/>
        <v>#DIV/0!</v>
      </c>
      <c r="S76" s="298"/>
    </row>
    <row r="77" spans="2:19" ht="16.149999999999999" customHeight="1" x14ac:dyDescent="0.2">
      <c r="B77" s="139" t="s">
        <v>211</v>
      </c>
      <c r="C77" s="294"/>
      <c r="D77" s="294"/>
      <c r="E77" s="294"/>
      <c r="F77" s="295" t="e">
        <f t="shared" si="1"/>
        <v>#DIV/0!</v>
      </c>
      <c r="G77" s="296"/>
      <c r="H77" s="296"/>
      <c r="I77" s="296"/>
      <c r="J77" s="295" t="e">
        <f t="shared" si="2"/>
        <v>#DIV/0!</v>
      </c>
      <c r="K77" s="296"/>
      <c r="L77" s="296"/>
      <c r="M77" s="296"/>
      <c r="N77" s="295" t="e">
        <f t="shared" si="3"/>
        <v>#DIV/0!</v>
      </c>
      <c r="O77" s="296"/>
      <c r="P77" s="296"/>
      <c r="Q77" s="296"/>
      <c r="R77" s="295" t="e">
        <f t="shared" si="4"/>
        <v>#DIV/0!</v>
      </c>
      <c r="S77" s="295"/>
    </row>
    <row r="78" spans="2:19" ht="16.149999999999999" customHeight="1" x14ac:dyDescent="0.2">
      <c r="B78" s="139" t="s">
        <v>212</v>
      </c>
      <c r="C78" s="294"/>
      <c r="D78" s="294"/>
      <c r="E78" s="294"/>
      <c r="F78" s="295" t="e">
        <f t="shared" si="1"/>
        <v>#DIV/0!</v>
      </c>
      <c r="G78" s="296"/>
      <c r="H78" s="296"/>
      <c r="I78" s="296"/>
      <c r="J78" s="295" t="e">
        <f t="shared" si="2"/>
        <v>#DIV/0!</v>
      </c>
      <c r="K78" s="296"/>
      <c r="L78" s="296"/>
      <c r="M78" s="296"/>
      <c r="N78" s="295" t="e">
        <f t="shared" si="3"/>
        <v>#DIV/0!</v>
      </c>
      <c r="O78" s="296"/>
      <c r="P78" s="296"/>
      <c r="Q78" s="296"/>
      <c r="R78" s="295" t="e">
        <f t="shared" si="4"/>
        <v>#DIV/0!</v>
      </c>
      <c r="S78" s="298"/>
    </row>
    <row r="79" spans="2:19" ht="16.149999999999999" customHeight="1" x14ac:dyDescent="0.2">
      <c r="B79" s="139" t="s">
        <v>213</v>
      </c>
      <c r="C79" s="294"/>
      <c r="D79" s="294"/>
      <c r="E79" s="294"/>
      <c r="F79" s="295" t="e">
        <f t="shared" si="1"/>
        <v>#DIV/0!</v>
      </c>
      <c r="G79" s="296"/>
      <c r="H79" s="296"/>
      <c r="I79" s="296"/>
      <c r="J79" s="295" t="e">
        <f t="shared" si="2"/>
        <v>#DIV/0!</v>
      </c>
      <c r="K79" s="296"/>
      <c r="L79" s="296"/>
      <c r="M79" s="296"/>
      <c r="N79" s="295" t="e">
        <f t="shared" si="3"/>
        <v>#DIV/0!</v>
      </c>
      <c r="O79" s="296"/>
      <c r="P79" s="296"/>
      <c r="Q79" s="296"/>
      <c r="R79" s="295" t="e">
        <f t="shared" si="4"/>
        <v>#DIV/0!</v>
      </c>
      <c r="S79" s="295"/>
    </row>
    <row r="80" spans="2:19" ht="16.149999999999999" customHeight="1" x14ac:dyDescent="0.2">
      <c r="B80" s="139" t="s">
        <v>214</v>
      </c>
      <c r="C80" s="294"/>
      <c r="D80" s="294"/>
      <c r="E80" s="294"/>
      <c r="F80" s="295" t="e">
        <f t="shared" si="1"/>
        <v>#DIV/0!</v>
      </c>
      <c r="G80" s="296"/>
      <c r="H80" s="296"/>
      <c r="I80" s="296"/>
      <c r="J80" s="295" t="e">
        <f t="shared" si="2"/>
        <v>#DIV/0!</v>
      </c>
      <c r="K80" s="296"/>
      <c r="L80" s="296"/>
      <c r="M80" s="296"/>
      <c r="N80" s="295" t="e">
        <f t="shared" si="3"/>
        <v>#DIV/0!</v>
      </c>
      <c r="O80" s="296"/>
      <c r="P80" s="296"/>
      <c r="Q80" s="296"/>
      <c r="R80" s="295" t="e">
        <f t="shared" si="4"/>
        <v>#DIV/0!</v>
      </c>
      <c r="S80" s="298"/>
    </row>
    <row r="81" spans="1:19" ht="16.149999999999999" customHeight="1" x14ac:dyDescent="0.2">
      <c r="B81" s="139" t="s">
        <v>215</v>
      </c>
      <c r="C81" s="294"/>
      <c r="D81" s="294"/>
      <c r="E81" s="294"/>
      <c r="F81" s="295" t="e">
        <f t="shared" si="1"/>
        <v>#DIV/0!</v>
      </c>
      <c r="G81" s="296"/>
      <c r="H81" s="296"/>
      <c r="I81" s="296"/>
      <c r="J81" s="295" t="e">
        <f t="shared" si="2"/>
        <v>#DIV/0!</v>
      </c>
      <c r="K81" s="296"/>
      <c r="L81" s="296"/>
      <c r="M81" s="296"/>
      <c r="N81" s="295" t="e">
        <f t="shared" si="3"/>
        <v>#DIV/0!</v>
      </c>
      <c r="O81" s="296"/>
      <c r="P81" s="296"/>
      <c r="Q81" s="296"/>
      <c r="R81" s="295" t="e">
        <f t="shared" si="4"/>
        <v>#DIV/0!</v>
      </c>
      <c r="S81" s="295"/>
    </row>
    <row r="82" spans="1:19" ht="16.149999999999999" customHeight="1" x14ac:dyDescent="0.2">
      <c r="B82" s="139" t="s">
        <v>216</v>
      </c>
      <c r="C82" s="294"/>
      <c r="D82" s="294"/>
      <c r="E82" s="294"/>
      <c r="F82" s="295" t="e">
        <f t="shared" si="1"/>
        <v>#DIV/0!</v>
      </c>
      <c r="G82" s="296"/>
      <c r="H82" s="296"/>
      <c r="I82" s="296"/>
      <c r="J82" s="295" t="e">
        <f t="shared" si="2"/>
        <v>#DIV/0!</v>
      </c>
      <c r="K82" s="296"/>
      <c r="L82" s="296"/>
      <c r="M82" s="296"/>
      <c r="N82" s="295" t="e">
        <f t="shared" si="3"/>
        <v>#DIV/0!</v>
      </c>
      <c r="O82" s="296"/>
      <c r="P82" s="296"/>
      <c r="Q82" s="296"/>
      <c r="R82" s="295" t="e">
        <f t="shared" si="4"/>
        <v>#DIV/0!</v>
      </c>
      <c r="S82" s="298"/>
    </row>
    <row r="83" spans="1:19" ht="16.149999999999999" customHeight="1" x14ac:dyDescent="0.25">
      <c r="C83" s="74"/>
      <c r="D83" s="74"/>
      <c r="E83" s="74"/>
      <c r="F83" s="74"/>
      <c r="G83" s="74"/>
    </row>
    <row r="84" spans="1:19" x14ac:dyDescent="0.2">
      <c r="A84" s="177"/>
      <c r="B84" s="177"/>
      <c r="C84" s="177"/>
      <c r="D84" s="178"/>
      <c r="E84" s="178"/>
    </row>
    <row r="85" spans="1:19" x14ac:dyDescent="0.2">
      <c r="A85" s="177"/>
      <c r="B85" s="177"/>
      <c r="C85" s="177"/>
      <c r="D85" s="178"/>
      <c r="E85" s="178"/>
    </row>
    <row r="86" spans="1:19" x14ac:dyDescent="0.2">
      <c r="B86" s="177"/>
      <c r="C86" s="177"/>
      <c r="D86" s="178"/>
      <c r="E86" s="178"/>
    </row>
    <row r="87" spans="1:19" x14ac:dyDescent="0.2">
      <c r="B87" s="177"/>
      <c r="C87" s="177"/>
      <c r="D87" s="178"/>
      <c r="E87" s="178"/>
    </row>
    <row r="88" spans="1:19" x14ac:dyDescent="0.2">
      <c r="B88" s="177"/>
      <c r="C88" s="177"/>
      <c r="D88" s="178"/>
      <c r="E88" s="178"/>
    </row>
  </sheetData>
  <mergeCells count="17">
    <mergeCell ref="E53:E55"/>
    <mergeCell ref="F53:F55"/>
    <mergeCell ref="B52:B54"/>
    <mergeCell ref="C53:C55"/>
    <mergeCell ref="B28:B30"/>
    <mergeCell ref="C29:C30"/>
    <mergeCell ref="D53:D55"/>
    <mergeCell ref="B7:B9"/>
    <mergeCell ref="C8:C9"/>
    <mergeCell ref="B19:B21"/>
    <mergeCell ref="C20:C21"/>
    <mergeCell ref="B36:B37"/>
    <mergeCell ref="B66:F66"/>
    <mergeCell ref="O72:R73"/>
    <mergeCell ref="S72:S74"/>
    <mergeCell ref="G73:J73"/>
    <mergeCell ref="K73:N73"/>
  </mergeCells>
  <pageMargins left="0.75" right="0.75" top="1" bottom="1" header="0.5" footer="0.5"/>
  <pageSetup paperSize="8" scale="3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112"/>
  <sheetViews>
    <sheetView view="pageBreakPreview" topLeftCell="A49" zoomScaleNormal="100" workbookViewId="0">
      <selection activeCell="B29" sqref="B29"/>
    </sheetView>
  </sheetViews>
  <sheetFormatPr defaultRowHeight="12.75" x14ac:dyDescent="0.2"/>
  <cols>
    <col min="1" max="1" width="14.5703125" style="213" customWidth="1"/>
    <col min="2" max="2" width="18.7109375" style="213" customWidth="1"/>
    <col min="3" max="3" width="42.28515625" style="213" bestFit="1" customWidth="1"/>
    <col min="4" max="4" width="11" style="213" customWidth="1"/>
    <col min="5" max="5" width="13" style="213" customWidth="1"/>
    <col min="6" max="6" width="13.140625" style="299" customWidth="1"/>
    <col min="7" max="7" width="13.7109375" style="213" bestFit="1" customWidth="1"/>
    <col min="8" max="8" width="13.7109375" style="213" customWidth="1"/>
    <col min="9" max="16384" width="9.140625" style="213"/>
  </cols>
  <sheetData>
    <row r="1" spans="2:26" ht="20.25" x14ac:dyDescent="0.2">
      <c r="B1" s="214" t="str">
        <f>Cover!C22</f>
        <v>United Energy Distribution Pty Limited</v>
      </c>
    </row>
    <row r="2" spans="2:26" ht="20.25" x14ac:dyDescent="0.2">
      <c r="B2" s="214" t="s">
        <v>293</v>
      </c>
    </row>
    <row r="3" spans="2:26" ht="20.25" x14ac:dyDescent="0.2">
      <c r="B3" s="214" t="str">
        <f>Cover!C26</f>
        <v>CY 2013</v>
      </c>
    </row>
    <row r="4" spans="2:26" ht="14.25" customHeight="1" x14ac:dyDescent="0.2"/>
    <row r="5" spans="2:26" ht="14.25" customHeight="1" x14ac:dyDescent="0.2">
      <c r="B5" s="215" t="s">
        <v>294</v>
      </c>
      <c r="C5" s="216"/>
      <c r="D5" s="216"/>
      <c r="E5" s="216"/>
      <c r="F5" s="300"/>
      <c r="G5" s="217"/>
      <c r="H5" s="217"/>
      <c r="I5" s="217"/>
      <c r="J5" s="217"/>
      <c r="K5" s="217"/>
      <c r="L5" s="217"/>
      <c r="M5" s="217"/>
      <c r="N5" s="217"/>
      <c r="O5" s="217"/>
      <c r="P5" s="217"/>
      <c r="Q5" s="217"/>
      <c r="R5" s="217"/>
      <c r="S5" s="218"/>
      <c r="T5" s="218"/>
      <c r="U5" s="218"/>
      <c r="V5" s="218"/>
      <c r="W5" s="218"/>
      <c r="X5" s="218"/>
      <c r="Y5" s="218"/>
      <c r="Z5" s="218"/>
    </row>
    <row r="6" spans="2:26" ht="14.25" customHeight="1" x14ac:dyDescent="0.2">
      <c r="B6" s="219" t="s">
        <v>295</v>
      </c>
      <c r="C6" s="220"/>
      <c r="D6" s="220"/>
      <c r="E6" s="220"/>
      <c r="F6" s="301"/>
      <c r="G6" s="221"/>
      <c r="H6" s="221"/>
      <c r="I6" s="221"/>
      <c r="J6" s="221"/>
      <c r="K6" s="221"/>
      <c r="L6" s="221"/>
      <c r="M6" s="221"/>
      <c r="N6" s="221"/>
      <c r="O6" s="221"/>
      <c r="P6" s="221"/>
      <c r="Q6" s="221"/>
      <c r="R6" s="221"/>
      <c r="S6" s="222"/>
      <c r="T6" s="222"/>
      <c r="U6" s="222"/>
      <c r="V6" s="222"/>
      <c r="W6" s="222"/>
      <c r="X6" s="222"/>
      <c r="Y6" s="222"/>
      <c r="Z6" s="223"/>
    </row>
    <row r="7" spans="2:26" ht="14.25" customHeight="1" x14ac:dyDescent="0.2">
      <c r="B7" s="219" t="s">
        <v>296</v>
      </c>
      <c r="C7" s="220"/>
      <c r="D7" s="220"/>
      <c r="E7" s="220"/>
      <c r="F7" s="301"/>
      <c r="G7" s="221"/>
      <c r="H7" s="221"/>
      <c r="I7" s="221"/>
      <c r="J7" s="221"/>
      <c r="K7" s="221"/>
      <c r="L7" s="221"/>
      <c r="M7" s="221"/>
      <c r="N7" s="221"/>
      <c r="O7" s="221"/>
      <c r="P7" s="221"/>
      <c r="Q7" s="221"/>
      <c r="R7" s="221"/>
      <c r="S7" s="222"/>
      <c r="T7" s="222"/>
      <c r="U7" s="222"/>
      <c r="V7" s="222"/>
      <c r="W7" s="222"/>
      <c r="X7" s="222"/>
      <c r="Y7" s="222"/>
      <c r="Z7" s="223"/>
    </row>
    <row r="8" spans="2:26" ht="14.25" customHeight="1" x14ac:dyDescent="0.2">
      <c r="B8" s="219" t="s">
        <v>297</v>
      </c>
      <c r="C8" s="220"/>
      <c r="D8" s="220"/>
      <c r="E8" s="220"/>
      <c r="F8" s="301"/>
      <c r="G8" s="221"/>
      <c r="H8" s="221"/>
      <c r="I8" s="221"/>
      <c r="J8" s="221"/>
      <c r="K8" s="221"/>
      <c r="L8" s="221"/>
      <c r="M8" s="221"/>
      <c r="N8" s="221"/>
      <c r="O8" s="221"/>
      <c r="P8" s="221"/>
      <c r="Q8" s="221"/>
      <c r="R8" s="221"/>
      <c r="S8" s="222"/>
      <c r="T8" s="222"/>
      <c r="U8" s="222"/>
      <c r="V8" s="222"/>
      <c r="W8" s="222"/>
      <c r="X8" s="222"/>
      <c r="Y8" s="222"/>
      <c r="Z8" s="223"/>
    </row>
    <row r="9" spans="2:26" ht="14.25" customHeight="1" x14ac:dyDescent="0.2">
      <c r="B9" s="219" t="s">
        <v>298</v>
      </c>
      <c r="C9" s="220"/>
      <c r="D9" s="220"/>
      <c r="E9" s="220"/>
      <c r="F9" s="301"/>
      <c r="G9" s="221"/>
      <c r="H9" s="221"/>
      <c r="I9" s="221"/>
      <c r="J9" s="221"/>
      <c r="K9" s="221"/>
      <c r="L9" s="221"/>
      <c r="M9" s="221"/>
      <c r="N9" s="221"/>
      <c r="O9" s="221"/>
      <c r="P9" s="221"/>
      <c r="Q9" s="221"/>
      <c r="R9" s="221"/>
      <c r="S9" s="222"/>
      <c r="T9" s="222"/>
      <c r="U9" s="222"/>
      <c r="V9" s="222"/>
      <c r="W9" s="222"/>
      <c r="X9" s="222"/>
      <c r="Y9" s="222"/>
      <c r="Z9" s="223"/>
    </row>
    <row r="10" spans="2:26" ht="14.25" customHeight="1" x14ac:dyDescent="0.2">
      <c r="B10" s="219" t="s">
        <v>299</v>
      </c>
      <c r="C10" s="220"/>
      <c r="D10" s="220"/>
      <c r="E10" s="220"/>
      <c r="F10" s="301"/>
      <c r="G10" s="221"/>
      <c r="H10" s="221"/>
      <c r="I10" s="221"/>
      <c r="J10" s="221"/>
      <c r="K10" s="221"/>
      <c r="L10" s="221"/>
      <c r="M10" s="221"/>
      <c r="N10" s="221"/>
      <c r="O10" s="221"/>
      <c r="P10" s="221"/>
      <c r="Q10" s="221"/>
      <c r="R10" s="221"/>
      <c r="S10" s="222"/>
      <c r="T10" s="222"/>
      <c r="U10" s="222"/>
      <c r="V10" s="222"/>
      <c r="W10" s="222"/>
      <c r="X10" s="222"/>
      <c r="Y10" s="222"/>
      <c r="Z10" s="223"/>
    </row>
    <row r="11" spans="2:26" ht="14.25" customHeight="1" x14ac:dyDescent="0.2">
      <c r="B11" s="219" t="s">
        <v>300</v>
      </c>
      <c r="C11" s="220"/>
      <c r="D11" s="220"/>
      <c r="E11" s="220"/>
      <c r="F11" s="301"/>
      <c r="G11" s="221"/>
      <c r="H11" s="221"/>
      <c r="I11" s="221"/>
      <c r="J11" s="221"/>
      <c r="K11" s="221"/>
      <c r="L11" s="221"/>
      <c r="M11" s="221"/>
      <c r="N11" s="221"/>
      <c r="O11" s="221"/>
      <c r="P11" s="221"/>
      <c r="Q11" s="221"/>
      <c r="R11" s="221"/>
      <c r="S11" s="222"/>
      <c r="T11" s="222"/>
      <c r="U11" s="222"/>
      <c r="V11" s="222"/>
      <c r="W11" s="222"/>
      <c r="X11" s="222"/>
      <c r="Y11" s="222"/>
      <c r="Z11" s="223"/>
    </row>
    <row r="12" spans="2:26" ht="14.25" customHeight="1" x14ac:dyDescent="0.2">
      <c r="B12" s="219" t="s">
        <v>301</v>
      </c>
      <c r="C12" s="220"/>
      <c r="D12" s="220"/>
      <c r="E12" s="220"/>
      <c r="F12" s="301"/>
      <c r="G12" s="221"/>
      <c r="H12" s="221"/>
      <c r="I12" s="221"/>
      <c r="J12" s="221"/>
      <c r="K12" s="221"/>
      <c r="L12" s="221"/>
      <c r="M12" s="221"/>
      <c r="N12" s="221"/>
      <c r="O12" s="221"/>
      <c r="P12" s="221"/>
      <c r="Q12" s="221"/>
      <c r="R12" s="221"/>
      <c r="S12" s="222"/>
      <c r="T12" s="222"/>
      <c r="U12" s="222"/>
      <c r="V12" s="222"/>
      <c r="W12" s="222"/>
      <c r="X12" s="222"/>
      <c r="Y12" s="222"/>
      <c r="Z12" s="223"/>
    </row>
    <row r="13" spans="2:26" ht="14.25" customHeight="1" x14ac:dyDescent="0.2">
      <c r="B13" s="219"/>
      <c r="C13" s="220"/>
      <c r="D13" s="220"/>
      <c r="E13" s="220"/>
      <c r="F13" s="301"/>
      <c r="G13" s="221"/>
      <c r="H13" s="221"/>
      <c r="I13" s="221"/>
      <c r="J13" s="221"/>
      <c r="K13" s="221"/>
      <c r="L13" s="221"/>
      <c r="M13" s="221"/>
      <c r="N13" s="221"/>
      <c r="O13" s="221"/>
      <c r="P13" s="221"/>
      <c r="Q13" s="221"/>
      <c r="R13" s="221"/>
      <c r="S13" s="222"/>
      <c r="T13" s="222"/>
      <c r="U13" s="222"/>
      <c r="V13" s="222"/>
      <c r="W13" s="222"/>
      <c r="X13" s="222"/>
      <c r="Y13" s="222"/>
      <c r="Z13" s="223"/>
    </row>
    <row r="14" spans="2:26" ht="14.25" customHeight="1" x14ac:dyDescent="0.2">
      <c r="B14" s="219" t="s">
        <v>302</v>
      </c>
      <c r="C14" s="220"/>
      <c r="D14" s="220"/>
      <c r="E14" s="220"/>
      <c r="F14" s="301"/>
      <c r="G14" s="221"/>
      <c r="H14" s="221"/>
      <c r="I14" s="221"/>
      <c r="J14" s="221"/>
      <c r="K14" s="221"/>
      <c r="L14" s="221"/>
      <c r="M14" s="221"/>
      <c r="N14" s="221"/>
      <c r="O14" s="221"/>
      <c r="P14" s="221"/>
      <c r="Q14" s="221"/>
      <c r="R14" s="221"/>
      <c r="S14" s="222"/>
      <c r="T14" s="222"/>
      <c r="U14" s="222"/>
      <c r="V14" s="222"/>
      <c r="W14" s="222"/>
      <c r="X14" s="222"/>
      <c r="Y14" s="222"/>
      <c r="Z14" s="223"/>
    </row>
    <row r="15" spans="2:26" ht="14.25" customHeight="1" x14ac:dyDescent="0.2">
      <c r="B15" s="219" t="s">
        <v>303</v>
      </c>
      <c r="C15" s="220"/>
      <c r="D15" s="220"/>
      <c r="E15" s="220"/>
      <c r="F15" s="301"/>
      <c r="G15" s="221"/>
      <c r="H15" s="221"/>
      <c r="I15" s="221"/>
      <c r="J15" s="221"/>
      <c r="K15" s="221"/>
      <c r="L15" s="221"/>
      <c r="M15" s="221"/>
      <c r="N15" s="221"/>
      <c r="O15" s="221"/>
      <c r="P15" s="221"/>
      <c r="Q15" s="221"/>
      <c r="R15" s="221"/>
      <c r="S15" s="222"/>
      <c r="T15" s="222"/>
      <c r="U15" s="222"/>
      <c r="V15" s="222"/>
      <c r="W15" s="222"/>
      <c r="X15" s="222"/>
      <c r="Y15" s="222"/>
      <c r="Z15" s="223"/>
    </row>
    <row r="16" spans="2:26" ht="14.25" customHeight="1" x14ac:dyDescent="0.2">
      <c r="B16" s="219" t="s">
        <v>304</v>
      </c>
      <c r="C16" s="220"/>
      <c r="D16" s="220"/>
      <c r="E16" s="220"/>
      <c r="F16" s="301"/>
      <c r="G16" s="221"/>
      <c r="H16" s="221"/>
      <c r="I16" s="221"/>
      <c r="J16" s="221"/>
      <c r="K16" s="221"/>
      <c r="L16" s="221"/>
      <c r="M16" s="221"/>
      <c r="N16" s="221"/>
      <c r="O16" s="221"/>
      <c r="P16" s="221"/>
      <c r="Q16" s="221"/>
      <c r="R16" s="221"/>
      <c r="S16" s="222"/>
      <c r="T16" s="222"/>
      <c r="U16" s="222"/>
      <c r="V16" s="222"/>
      <c r="W16" s="222"/>
      <c r="X16" s="222"/>
      <c r="Y16" s="222"/>
      <c r="Z16" s="223"/>
    </row>
    <row r="17" spans="2:112" ht="14.25" customHeight="1" x14ac:dyDescent="0.2">
      <c r="B17" s="219" t="s">
        <v>305</v>
      </c>
      <c r="C17" s="220"/>
      <c r="D17" s="220"/>
      <c r="E17" s="220"/>
      <c r="F17" s="301"/>
      <c r="G17" s="221"/>
      <c r="H17" s="221"/>
      <c r="I17" s="221"/>
      <c r="J17" s="221"/>
      <c r="K17" s="221"/>
      <c r="L17" s="221"/>
      <c r="M17" s="221"/>
      <c r="N17" s="221"/>
      <c r="O17" s="221"/>
      <c r="P17" s="221"/>
      <c r="Q17" s="221"/>
      <c r="R17" s="221"/>
      <c r="S17" s="222"/>
      <c r="T17" s="222"/>
      <c r="U17" s="222"/>
      <c r="V17" s="222"/>
      <c r="W17" s="222"/>
      <c r="X17" s="222"/>
      <c r="Y17" s="222"/>
      <c r="Z17" s="223"/>
    </row>
    <row r="18" spans="2:112" ht="14.25" customHeight="1" x14ac:dyDescent="0.2">
      <c r="B18" s="219" t="s">
        <v>306</v>
      </c>
      <c r="C18" s="220"/>
      <c r="D18" s="220"/>
      <c r="E18" s="220"/>
      <c r="F18" s="301"/>
      <c r="G18" s="221"/>
      <c r="H18" s="221"/>
      <c r="I18" s="221"/>
      <c r="J18" s="221"/>
      <c r="K18" s="221"/>
      <c r="L18" s="221"/>
      <c r="M18" s="221"/>
      <c r="N18" s="221"/>
      <c r="O18" s="221"/>
      <c r="P18" s="221"/>
      <c r="Q18" s="221"/>
      <c r="R18" s="221"/>
      <c r="S18" s="222"/>
      <c r="T18" s="222"/>
      <c r="U18" s="222"/>
      <c r="V18" s="222"/>
      <c r="W18" s="222"/>
      <c r="X18" s="222"/>
      <c r="Y18" s="222"/>
      <c r="Z18" s="223"/>
    </row>
    <row r="19" spans="2:112" ht="14.25" customHeight="1" x14ac:dyDescent="0.2">
      <c r="B19" s="219" t="s">
        <v>307</v>
      </c>
      <c r="C19" s="220"/>
      <c r="D19" s="220"/>
      <c r="E19" s="220"/>
      <c r="F19" s="301"/>
      <c r="G19" s="221"/>
      <c r="H19" s="221"/>
      <c r="I19" s="221"/>
      <c r="J19" s="221"/>
      <c r="K19" s="221"/>
      <c r="L19" s="221"/>
      <c r="M19" s="221"/>
      <c r="N19" s="221"/>
      <c r="O19" s="221"/>
      <c r="P19" s="221"/>
      <c r="Q19" s="221"/>
      <c r="R19" s="221"/>
      <c r="S19" s="222"/>
      <c r="T19" s="222"/>
      <c r="U19" s="222"/>
      <c r="V19" s="222"/>
      <c r="W19" s="222"/>
      <c r="X19" s="222"/>
      <c r="Y19" s="222"/>
      <c r="Z19" s="223"/>
    </row>
    <row r="20" spans="2:112" ht="14.25" customHeight="1" x14ac:dyDescent="0.2">
      <c r="B20" s="219"/>
      <c r="C20" s="220"/>
      <c r="D20" s="220"/>
      <c r="E20" s="220"/>
      <c r="F20" s="301"/>
      <c r="G20" s="221"/>
      <c r="H20" s="221"/>
      <c r="I20" s="221"/>
      <c r="J20" s="221"/>
      <c r="K20" s="221"/>
      <c r="L20" s="221"/>
      <c r="M20" s="221"/>
      <c r="N20" s="221"/>
      <c r="O20" s="221"/>
      <c r="P20" s="221"/>
      <c r="Q20" s="221"/>
      <c r="R20" s="221"/>
      <c r="S20" s="222"/>
      <c r="T20" s="222"/>
      <c r="U20" s="222"/>
      <c r="V20" s="222"/>
      <c r="W20" s="222"/>
      <c r="X20" s="222"/>
      <c r="Y20" s="222"/>
      <c r="Z20" s="223"/>
    </row>
    <row r="21" spans="2:112" ht="14.25" customHeight="1" x14ac:dyDescent="0.2">
      <c r="B21" s="224"/>
      <c r="C21" s="225"/>
      <c r="D21" s="225"/>
      <c r="E21" s="225"/>
      <c r="F21" s="302"/>
      <c r="G21" s="226"/>
      <c r="H21" s="226"/>
      <c r="I21" s="226"/>
      <c r="J21" s="226"/>
      <c r="K21" s="226"/>
      <c r="L21" s="226"/>
      <c r="M21" s="226"/>
      <c r="N21" s="226"/>
      <c r="O21" s="226"/>
      <c r="P21" s="226"/>
      <c r="Q21" s="226"/>
      <c r="R21" s="226"/>
      <c r="S21" s="227"/>
      <c r="T21" s="227"/>
      <c r="U21" s="227"/>
      <c r="V21" s="227"/>
      <c r="W21" s="227"/>
      <c r="X21" s="227"/>
      <c r="Y21" s="227"/>
      <c r="Z21" s="227"/>
    </row>
    <row r="22" spans="2:112" ht="14.25" customHeight="1" x14ac:dyDescent="0.2"/>
    <row r="23" spans="2:112" ht="15.75" x14ac:dyDescent="0.25">
      <c r="B23" s="533" t="s">
        <v>308</v>
      </c>
      <c r="C23" s="533"/>
      <c r="D23" s="228"/>
      <c r="E23" s="229"/>
      <c r="F23" s="303"/>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row>
    <row r="24" spans="2:112" x14ac:dyDescent="0.2">
      <c r="B24" s="229"/>
      <c r="C24" s="229"/>
      <c r="D24" s="229"/>
      <c r="E24" s="229"/>
      <c r="F24" s="303"/>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row>
    <row r="25" spans="2:112" ht="12.75" customHeight="1" x14ac:dyDescent="0.2">
      <c r="B25" s="534" t="s">
        <v>309</v>
      </c>
      <c r="C25" s="230" t="s">
        <v>310</v>
      </c>
      <c r="D25" s="536" t="s">
        <v>311</v>
      </c>
      <c r="E25" s="537"/>
      <c r="F25" s="538" t="s">
        <v>312</v>
      </c>
      <c r="G25" s="531" t="s">
        <v>463</v>
      </c>
      <c r="H25" s="531" t="s">
        <v>313</v>
      </c>
      <c r="I25" s="531" t="s">
        <v>314</v>
      </c>
      <c r="J25" s="231" t="s">
        <v>315</v>
      </c>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3"/>
      <c r="DG25" s="79"/>
      <c r="DH25" s="79"/>
    </row>
    <row r="26" spans="2:112" ht="32.25" customHeight="1" x14ac:dyDescent="0.2">
      <c r="B26" s="535"/>
      <c r="C26" s="234"/>
      <c r="D26" s="235" t="s">
        <v>316</v>
      </c>
      <c r="E26" s="236" t="s">
        <v>317</v>
      </c>
      <c r="F26" s="539"/>
      <c r="G26" s="532"/>
      <c r="H26" s="532"/>
      <c r="I26" s="532"/>
      <c r="J26" s="237" t="s">
        <v>318</v>
      </c>
      <c r="K26" s="237" t="s">
        <v>319</v>
      </c>
      <c r="L26" s="237" t="s">
        <v>320</v>
      </c>
      <c r="M26" s="237" t="s">
        <v>321</v>
      </c>
      <c r="N26" s="237" t="s">
        <v>322</v>
      </c>
      <c r="O26" s="237" t="s">
        <v>323</v>
      </c>
      <c r="P26" s="237" t="s">
        <v>324</v>
      </c>
      <c r="Q26" s="237" t="s">
        <v>325</v>
      </c>
      <c r="R26" s="237" t="s">
        <v>326</v>
      </c>
      <c r="S26" s="237" t="s">
        <v>327</v>
      </c>
      <c r="T26" s="237" t="s">
        <v>328</v>
      </c>
      <c r="U26" s="237" t="s">
        <v>329</v>
      </c>
      <c r="V26" s="237" t="s">
        <v>330</v>
      </c>
      <c r="W26" s="237" t="s">
        <v>331</v>
      </c>
      <c r="X26" s="237" t="s">
        <v>332</v>
      </c>
      <c r="Y26" s="237" t="s">
        <v>333</v>
      </c>
      <c r="Z26" s="237" t="s">
        <v>334</v>
      </c>
      <c r="AA26" s="237" t="s">
        <v>335</v>
      </c>
      <c r="AB26" s="237" t="s">
        <v>336</v>
      </c>
      <c r="AC26" s="237" t="s">
        <v>337</v>
      </c>
      <c r="AD26" s="237" t="s">
        <v>338</v>
      </c>
      <c r="AE26" s="237" t="s">
        <v>339</v>
      </c>
      <c r="AF26" s="237" t="s">
        <v>340</v>
      </c>
      <c r="AG26" s="237" t="s">
        <v>341</v>
      </c>
      <c r="AH26" s="237" t="s">
        <v>342</v>
      </c>
      <c r="AI26" s="237" t="s">
        <v>343</v>
      </c>
      <c r="AJ26" s="237" t="s">
        <v>344</v>
      </c>
      <c r="AK26" s="237" t="s">
        <v>345</v>
      </c>
      <c r="AL26" s="237" t="s">
        <v>346</v>
      </c>
      <c r="AM26" s="237" t="s">
        <v>347</v>
      </c>
      <c r="AN26" s="237" t="s">
        <v>348</v>
      </c>
      <c r="AO26" s="237" t="s">
        <v>349</v>
      </c>
      <c r="AP26" s="237" t="s">
        <v>350</v>
      </c>
      <c r="AQ26" s="237" t="s">
        <v>351</v>
      </c>
      <c r="AR26" s="237" t="s">
        <v>352</v>
      </c>
      <c r="AS26" s="237" t="s">
        <v>353</v>
      </c>
      <c r="AT26" s="237" t="s">
        <v>354</v>
      </c>
      <c r="AU26" s="237" t="s">
        <v>355</v>
      </c>
      <c r="AV26" s="237" t="s">
        <v>356</v>
      </c>
      <c r="AW26" s="237" t="s">
        <v>357</v>
      </c>
      <c r="AX26" s="237" t="s">
        <v>358</v>
      </c>
      <c r="AY26" s="237" t="s">
        <v>359</v>
      </c>
      <c r="AZ26" s="237" t="s">
        <v>360</v>
      </c>
      <c r="BA26" s="237" t="s">
        <v>361</v>
      </c>
      <c r="BB26" s="237" t="s">
        <v>362</v>
      </c>
      <c r="BC26" s="237" t="s">
        <v>363</v>
      </c>
      <c r="BD26" s="237" t="s">
        <v>364</v>
      </c>
      <c r="BE26" s="237" t="s">
        <v>365</v>
      </c>
      <c r="BF26" s="237" t="s">
        <v>366</v>
      </c>
      <c r="BG26" s="237" t="s">
        <v>367</v>
      </c>
      <c r="BH26" s="237" t="s">
        <v>368</v>
      </c>
      <c r="BI26" s="237" t="s">
        <v>369</v>
      </c>
      <c r="BJ26" s="237" t="s">
        <v>370</v>
      </c>
      <c r="BK26" s="237" t="s">
        <v>371</v>
      </c>
      <c r="BL26" s="237" t="s">
        <v>372</v>
      </c>
      <c r="BM26" s="237" t="s">
        <v>373</v>
      </c>
      <c r="BN26" s="237" t="s">
        <v>374</v>
      </c>
      <c r="BO26" s="237" t="s">
        <v>375</v>
      </c>
      <c r="BP26" s="237" t="s">
        <v>376</v>
      </c>
      <c r="BQ26" s="237" t="s">
        <v>377</v>
      </c>
      <c r="BR26" s="237" t="s">
        <v>378</v>
      </c>
      <c r="BS26" s="237" t="s">
        <v>379</v>
      </c>
      <c r="BT26" s="237" t="s">
        <v>380</v>
      </c>
      <c r="BU26" s="237" t="s">
        <v>381</v>
      </c>
      <c r="BV26" s="237" t="s">
        <v>382</v>
      </c>
      <c r="BW26" s="237" t="s">
        <v>383</v>
      </c>
      <c r="BX26" s="237" t="s">
        <v>384</v>
      </c>
      <c r="BY26" s="237" t="s">
        <v>385</v>
      </c>
      <c r="BZ26" s="237" t="s">
        <v>386</v>
      </c>
      <c r="CA26" s="237" t="s">
        <v>387</v>
      </c>
      <c r="CB26" s="237" t="s">
        <v>388</v>
      </c>
      <c r="CC26" s="237" t="s">
        <v>389</v>
      </c>
      <c r="CD26" s="237" t="s">
        <v>390</v>
      </c>
      <c r="CE26" s="237" t="s">
        <v>391</v>
      </c>
      <c r="CF26" s="237" t="s">
        <v>392</v>
      </c>
      <c r="CG26" s="237" t="s">
        <v>393</v>
      </c>
      <c r="CH26" s="237" t="s">
        <v>394</v>
      </c>
      <c r="CI26" s="237" t="s">
        <v>395</v>
      </c>
      <c r="CJ26" s="237" t="s">
        <v>396</v>
      </c>
      <c r="CK26" s="237" t="s">
        <v>397</v>
      </c>
      <c r="CL26" s="237" t="s">
        <v>398</v>
      </c>
      <c r="CM26" s="237" t="s">
        <v>399</v>
      </c>
      <c r="CN26" s="237" t="s">
        <v>400</v>
      </c>
      <c r="CO26" s="237" t="s">
        <v>401</v>
      </c>
      <c r="CP26" s="237" t="s">
        <v>402</v>
      </c>
      <c r="CQ26" s="237" t="s">
        <v>403</v>
      </c>
      <c r="CR26" s="237" t="s">
        <v>404</v>
      </c>
      <c r="CS26" s="237" t="s">
        <v>405</v>
      </c>
      <c r="CT26" s="237" t="s">
        <v>406</v>
      </c>
      <c r="CU26" s="237" t="s">
        <v>407</v>
      </c>
      <c r="CV26" s="237" t="s">
        <v>408</v>
      </c>
      <c r="CW26" s="237" t="s">
        <v>409</v>
      </c>
      <c r="CX26" s="237" t="s">
        <v>410</v>
      </c>
      <c r="CY26" s="237" t="s">
        <v>411</v>
      </c>
      <c r="CZ26" s="237" t="s">
        <v>412</v>
      </c>
      <c r="DA26" s="237" t="s">
        <v>413</v>
      </c>
      <c r="DB26" s="237" t="s">
        <v>414</v>
      </c>
      <c r="DC26" s="237" t="s">
        <v>415</v>
      </c>
      <c r="DD26" s="237" t="s">
        <v>416</v>
      </c>
      <c r="DE26" s="237" t="s">
        <v>417</v>
      </c>
      <c r="DF26" s="237" t="s">
        <v>418</v>
      </c>
      <c r="DG26" s="237" t="s">
        <v>419</v>
      </c>
      <c r="DH26" s="237" t="s">
        <v>420</v>
      </c>
    </row>
    <row r="27" spans="2:112" x14ac:dyDescent="0.2">
      <c r="B27" s="238"/>
      <c r="C27" s="238" t="s">
        <v>421</v>
      </c>
      <c r="D27" s="235"/>
      <c r="E27" s="236"/>
      <c r="F27" s="304"/>
      <c r="G27" s="239"/>
      <c r="H27" s="239"/>
      <c r="I27" s="240"/>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row>
    <row r="28" spans="2:112" x14ac:dyDescent="0.2">
      <c r="B28" s="241"/>
      <c r="C28" s="242" t="s">
        <v>422</v>
      </c>
      <c r="D28" s="243"/>
      <c r="E28" s="244"/>
      <c r="F28" s="305"/>
      <c r="G28" s="245"/>
      <c r="H28" s="245"/>
      <c r="I28" s="246">
        <f>SUM(J28:DH28)</f>
        <v>0</v>
      </c>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row>
    <row r="29" spans="2:112" x14ac:dyDescent="0.2">
      <c r="B29" s="241"/>
      <c r="C29" s="242" t="s">
        <v>423</v>
      </c>
      <c r="D29" s="243"/>
      <c r="E29" s="244"/>
      <c r="F29" s="305"/>
      <c r="G29" s="245"/>
      <c r="H29" s="245"/>
      <c r="I29" s="246">
        <f>SUM(J29:DH29)</f>
        <v>0</v>
      </c>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row>
    <row r="30" spans="2:112" x14ac:dyDescent="0.2">
      <c r="B30" s="241"/>
      <c r="C30" s="242" t="s">
        <v>424</v>
      </c>
      <c r="D30" s="243"/>
      <c r="E30" s="244"/>
      <c r="F30" s="305"/>
      <c r="G30" s="245"/>
      <c r="H30" s="245"/>
      <c r="I30" s="246">
        <f>SUM(J30:DH30)</f>
        <v>0</v>
      </c>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row>
    <row r="31" spans="2:112" x14ac:dyDescent="0.2">
      <c r="B31" s="241"/>
      <c r="C31" s="238" t="s">
        <v>425</v>
      </c>
      <c r="D31" s="235"/>
      <c r="E31" s="236"/>
      <c r="F31" s="304"/>
      <c r="G31" s="239"/>
      <c r="H31" s="239"/>
      <c r="I31" s="240"/>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c r="CZ31" s="237"/>
      <c r="DA31" s="237"/>
      <c r="DB31" s="237"/>
      <c r="DC31" s="237"/>
      <c r="DD31" s="237"/>
      <c r="DE31" s="237"/>
      <c r="DF31" s="237"/>
      <c r="DG31" s="237"/>
      <c r="DH31" s="237"/>
    </row>
    <row r="32" spans="2:112" x14ac:dyDescent="0.2">
      <c r="B32" s="241"/>
      <c r="C32" s="242" t="s">
        <v>422</v>
      </c>
      <c r="D32" s="243"/>
      <c r="E32" s="244"/>
      <c r="F32" s="305"/>
      <c r="G32" s="245"/>
      <c r="H32" s="245"/>
      <c r="I32" s="246">
        <f>SUM(J32:DH32)</f>
        <v>0</v>
      </c>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row>
    <row r="33" spans="2:112" x14ac:dyDescent="0.2">
      <c r="B33" s="241"/>
      <c r="C33" s="242" t="s">
        <v>423</v>
      </c>
      <c r="D33" s="243"/>
      <c r="E33" s="244"/>
      <c r="F33" s="305"/>
      <c r="G33" s="245"/>
      <c r="H33" s="245"/>
      <c r="I33" s="246">
        <f>SUM(J33:DH33)</f>
        <v>0</v>
      </c>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row>
    <row r="34" spans="2:112" x14ac:dyDescent="0.2">
      <c r="B34" s="241"/>
      <c r="C34" s="242" t="s">
        <v>424</v>
      </c>
      <c r="D34" s="243"/>
      <c r="E34" s="244"/>
      <c r="F34" s="305"/>
      <c r="G34" s="245"/>
      <c r="H34" s="245"/>
      <c r="I34" s="246">
        <f>SUM(J34:DH34)</f>
        <v>0</v>
      </c>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row>
    <row r="35" spans="2:112" x14ac:dyDescent="0.2">
      <c r="B35" s="241"/>
      <c r="C35" s="248" t="s">
        <v>426</v>
      </c>
      <c r="D35" s="235"/>
      <c r="E35" s="236"/>
      <c r="F35" s="304"/>
      <c r="G35" s="239"/>
      <c r="H35" s="239"/>
      <c r="I35" s="240"/>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7"/>
      <c r="BR35" s="237"/>
      <c r="BS35" s="237"/>
      <c r="BT35" s="237"/>
      <c r="BU35" s="237"/>
      <c r="BV35" s="237"/>
      <c r="BW35" s="237"/>
      <c r="BX35" s="237"/>
      <c r="BY35" s="237"/>
      <c r="BZ35" s="237"/>
      <c r="CA35" s="237"/>
      <c r="CB35" s="237"/>
      <c r="CC35" s="237"/>
      <c r="CD35" s="237"/>
      <c r="CE35" s="237"/>
      <c r="CF35" s="237"/>
      <c r="CG35" s="237"/>
      <c r="CH35" s="237"/>
      <c r="CI35" s="237"/>
      <c r="CJ35" s="237"/>
      <c r="CK35" s="237"/>
      <c r="CL35" s="237"/>
      <c r="CM35" s="237"/>
      <c r="CN35" s="237"/>
      <c r="CO35" s="237"/>
      <c r="CP35" s="237"/>
      <c r="CQ35" s="237"/>
      <c r="CR35" s="237"/>
      <c r="CS35" s="237"/>
      <c r="CT35" s="237"/>
      <c r="CU35" s="237"/>
      <c r="CV35" s="237"/>
      <c r="CW35" s="237"/>
      <c r="CX35" s="237"/>
      <c r="CY35" s="237"/>
      <c r="CZ35" s="237"/>
      <c r="DA35" s="237"/>
      <c r="DB35" s="237"/>
      <c r="DC35" s="237"/>
      <c r="DD35" s="237"/>
      <c r="DE35" s="237"/>
      <c r="DF35" s="237"/>
      <c r="DG35" s="237"/>
      <c r="DH35" s="237"/>
    </row>
    <row r="36" spans="2:112" x14ac:dyDescent="0.2">
      <c r="B36" s="241"/>
      <c r="C36" s="242" t="s">
        <v>422</v>
      </c>
      <c r="D36" s="243"/>
      <c r="E36" s="244"/>
      <c r="F36" s="305"/>
      <c r="G36" s="245"/>
      <c r="H36" s="245"/>
      <c r="I36" s="246">
        <f>SUM(J36:DH36)</f>
        <v>0</v>
      </c>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row>
    <row r="37" spans="2:112" ht="26.25" customHeight="1" x14ac:dyDescent="0.2">
      <c r="B37" s="241"/>
      <c r="C37" s="242" t="s">
        <v>423</v>
      </c>
      <c r="D37" s="243"/>
      <c r="E37" s="244"/>
      <c r="F37" s="305"/>
      <c r="G37" s="245"/>
      <c r="H37" s="245"/>
      <c r="I37" s="246">
        <f>SUM(J37:DH37)</f>
        <v>0</v>
      </c>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row>
    <row r="38" spans="2:112" x14ac:dyDescent="0.2">
      <c r="B38" s="241"/>
      <c r="C38" s="242" t="s">
        <v>424</v>
      </c>
      <c r="D38" s="243"/>
      <c r="E38" s="244"/>
      <c r="F38" s="305"/>
      <c r="G38" s="245"/>
      <c r="H38" s="245"/>
      <c r="I38" s="246">
        <f>SUM(J38:DH38)</f>
        <v>0</v>
      </c>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row>
    <row r="39" spans="2:112" x14ac:dyDescent="0.2">
      <c r="B39" s="241"/>
      <c r="C39" s="248" t="s">
        <v>427</v>
      </c>
      <c r="D39" s="235"/>
      <c r="E39" s="236"/>
      <c r="F39" s="304"/>
      <c r="G39" s="239"/>
      <c r="H39" s="239"/>
      <c r="I39" s="240"/>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7"/>
      <c r="BR39" s="237"/>
      <c r="BS39" s="237"/>
      <c r="BT39" s="237"/>
      <c r="BU39" s="237"/>
      <c r="BV39" s="237"/>
      <c r="BW39" s="237"/>
      <c r="BX39" s="237"/>
      <c r="BY39" s="237"/>
      <c r="BZ39" s="237"/>
      <c r="CA39" s="237"/>
      <c r="CB39" s="237"/>
      <c r="CC39" s="237"/>
      <c r="CD39" s="237"/>
      <c r="CE39" s="237"/>
      <c r="CF39" s="237"/>
      <c r="CG39" s="237"/>
      <c r="CH39" s="237"/>
      <c r="CI39" s="237"/>
      <c r="CJ39" s="237"/>
      <c r="CK39" s="237"/>
      <c r="CL39" s="237"/>
      <c r="CM39" s="237"/>
      <c r="CN39" s="237"/>
      <c r="CO39" s="237"/>
      <c r="CP39" s="237"/>
      <c r="CQ39" s="237"/>
      <c r="CR39" s="237"/>
      <c r="CS39" s="237"/>
      <c r="CT39" s="237"/>
      <c r="CU39" s="237"/>
      <c r="CV39" s="237"/>
      <c r="CW39" s="237"/>
      <c r="CX39" s="237"/>
      <c r="CY39" s="237"/>
      <c r="CZ39" s="237"/>
      <c r="DA39" s="237"/>
      <c r="DB39" s="237"/>
      <c r="DC39" s="237"/>
      <c r="DD39" s="237"/>
      <c r="DE39" s="237"/>
      <c r="DF39" s="237"/>
      <c r="DG39" s="237"/>
      <c r="DH39" s="237"/>
    </row>
    <row r="40" spans="2:112" x14ac:dyDescent="0.2">
      <c r="B40" s="241"/>
      <c r="C40" s="242" t="s">
        <v>422</v>
      </c>
      <c r="D40" s="243"/>
      <c r="E40" s="244"/>
      <c r="F40" s="305"/>
      <c r="G40" s="245"/>
      <c r="H40" s="245"/>
      <c r="I40" s="246">
        <f>SUM(J40:DH40)</f>
        <v>0</v>
      </c>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row>
    <row r="41" spans="2:112" x14ac:dyDescent="0.2">
      <c r="B41" s="241"/>
      <c r="C41" s="242" t="s">
        <v>423</v>
      </c>
      <c r="D41" s="243"/>
      <c r="E41" s="244"/>
      <c r="F41" s="305"/>
      <c r="G41" s="245"/>
      <c r="H41" s="245"/>
      <c r="I41" s="246">
        <f>SUM(J41:DH41)</f>
        <v>0</v>
      </c>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row>
    <row r="42" spans="2:112" x14ac:dyDescent="0.2">
      <c r="B42" s="241"/>
      <c r="C42" s="242" t="s">
        <v>424</v>
      </c>
      <c r="D42" s="243"/>
      <c r="E42" s="244"/>
      <c r="F42" s="305"/>
      <c r="G42" s="245"/>
      <c r="H42" s="245"/>
      <c r="I42" s="246">
        <f>SUM(J42:DH42)</f>
        <v>0</v>
      </c>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row>
    <row r="43" spans="2:112" x14ac:dyDescent="0.2">
      <c r="B43" s="241"/>
      <c r="C43" s="248" t="s">
        <v>428</v>
      </c>
      <c r="D43" s="235"/>
      <c r="E43" s="236"/>
      <c r="F43" s="304"/>
      <c r="G43" s="239"/>
      <c r="H43" s="239"/>
      <c r="I43" s="240"/>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row>
    <row r="44" spans="2:112" x14ac:dyDescent="0.2">
      <c r="B44" s="241"/>
      <c r="C44" s="242" t="s">
        <v>422</v>
      </c>
      <c r="D44" s="243"/>
      <c r="E44" s="244"/>
      <c r="F44" s="305"/>
      <c r="G44" s="245"/>
      <c r="H44" s="245"/>
      <c r="I44" s="246">
        <f>SUM(J44:DH44)</f>
        <v>0</v>
      </c>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row>
    <row r="45" spans="2:112" x14ac:dyDescent="0.2">
      <c r="B45" s="241"/>
      <c r="C45" s="242" t="s">
        <v>423</v>
      </c>
      <c r="D45" s="243"/>
      <c r="E45" s="244"/>
      <c r="F45" s="305"/>
      <c r="G45" s="245"/>
      <c r="H45" s="245"/>
      <c r="I45" s="246">
        <f>SUM(J45:DH45)</f>
        <v>0</v>
      </c>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c r="DC45" s="247"/>
      <c r="DD45" s="247"/>
      <c r="DE45" s="247"/>
      <c r="DF45" s="247"/>
      <c r="DG45" s="247"/>
      <c r="DH45" s="247"/>
    </row>
    <row r="46" spans="2:112" x14ac:dyDescent="0.2">
      <c r="B46" s="241"/>
      <c r="C46" s="242" t="s">
        <v>424</v>
      </c>
      <c r="D46" s="243"/>
      <c r="E46" s="244"/>
      <c r="F46" s="305"/>
      <c r="G46" s="245"/>
      <c r="H46" s="245"/>
      <c r="I46" s="246">
        <f>SUM(J46:DH46)</f>
        <v>0</v>
      </c>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row>
    <row r="47" spans="2:112" x14ac:dyDescent="0.2">
      <c r="B47" s="241"/>
      <c r="C47" s="248" t="s">
        <v>429</v>
      </c>
      <c r="D47" s="235"/>
      <c r="E47" s="236"/>
      <c r="F47" s="304"/>
      <c r="G47" s="239"/>
      <c r="H47" s="239"/>
      <c r="I47" s="240"/>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row>
    <row r="48" spans="2:112" x14ac:dyDescent="0.2">
      <c r="B48" s="241"/>
      <c r="C48" s="242" t="s">
        <v>422</v>
      </c>
      <c r="D48" s="243"/>
      <c r="E48" s="244"/>
      <c r="F48" s="305"/>
      <c r="G48" s="245"/>
      <c r="H48" s="245"/>
      <c r="I48" s="246">
        <f>SUM(J48:DH48)</f>
        <v>0</v>
      </c>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row>
    <row r="49" spans="2:112" x14ac:dyDescent="0.2">
      <c r="B49" s="241"/>
      <c r="C49" s="242" t="s">
        <v>423</v>
      </c>
      <c r="D49" s="243"/>
      <c r="E49" s="244"/>
      <c r="F49" s="305"/>
      <c r="G49" s="245"/>
      <c r="H49" s="245"/>
      <c r="I49" s="246">
        <f>SUM(J49:DH49)</f>
        <v>0</v>
      </c>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row>
    <row r="50" spans="2:112" x14ac:dyDescent="0.2">
      <c r="B50" s="241"/>
      <c r="C50" s="242" t="s">
        <v>424</v>
      </c>
      <c r="D50" s="243"/>
      <c r="E50" s="244"/>
      <c r="F50" s="305"/>
      <c r="G50" s="245"/>
      <c r="H50" s="245"/>
      <c r="I50" s="246">
        <f>SUM(J50:DH50)</f>
        <v>0</v>
      </c>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c r="DC50" s="247"/>
      <c r="DD50" s="247"/>
      <c r="DE50" s="247"/>
      <c r="DF50" s="247"/>
      <c r="DG50" s="247"/>
      <c r="DH50" s="247"/>
    </row>
    <row r="51" spans="2:112" x14ac:dyDescent="0.2">
      <c r="B51" s="241"/>
      <c r="C51" s="248" t="s">
        <v>430</v>
      </c>
      <c r="D51" s="235"/>
      <c r="E51" s="236"/>
      <c r="F51" s="304"/>
      <c r="G51" s="239"/>
      <c r="H51" s="239"/>
      <c r="I51" s="240"/>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row>
    <row r="52" spans="2:112" x14ac:dyDescent="0.2">
      <c r="B52" s="241"/>
      <c r="C52" s="242" t="s">
        <v>422</v>
      </c>
      <c r="D52" s="249"/>
      <c r="E52" s="249"/>
      <c r="F52" s="306"/>
      <c r="G52" s="249"/>
      <c r="H52" s="249"/>
      <c r="I52" s="246">
        <f>SUM(J52:DH52)</f>
        <v>0</v>
      </c>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row>
    <row r="53" spans="2:112" x14ac:dyDescent="0.2">
      <c r="B53" s="241"/>
      <c r="C53" s="242" t="s">
        <v>423</v>
      </c>
      <c r="D53" s="249"/>
      <c r="E53" s="249"/>
      <c r="F53" s="306"/>
      <c r="G53" s="249"/>
      <c r="H53" s="249"/>
      <c r="I53" s="246">
        <f>SUM(J53:DH53)</f>
        <v>0</v>
      </c>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row>
    <row r="54" spans="2:112" x14ac:dyDescent="0.2">
      <c r="B54" s="241"/>
      <c r="C54" s="242" t="s">
        <v>424</v>
      </c>
      <c r="D54" s="249"/>
      <c r="E54" s="249"/>
      <c r="F54" s="306"/>
      <c r="G54" s="249"/>
      <c r="H54" s="249"/>
      <c r="I54" s="246">
        <f>SUM(J54:DH54)</f>
        <v>0</v>
      </c>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row>
    <row r="55" spans="2:112" x14ac:dyDescent="0.2">
      <c r="B55" s="241"/>
      <c r="C55" s="248" t="s">
        <v>431</v>
      </c>
      <c r="D55" s="235"/>
      <c r="E55" s="236"/>
      <c r="F55" s="304"/>
      <c r="G55" s="239"/>
      <c r="H55" s="239"/>
      <c r="I55" s="240"/>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row>
    <row r="56" spans="2:112" x14ac:dyDescent="0.2">
      <c r="B56" s="241"/>
      <c r="C56" s="242" t="s">
        <v>422</v>
      </c>
      <c r="D56" s="249"/>
      <c r="E56" s="249"/>
      <c r="F56" s="306"/>
      <c r="G56" s="249"/>
      <c r="H56" s="249"/>
      <c r="I56" s="246">
        <f>SUM(J56:DH56)</f>
        <v>0</v>
      </c>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row>
    <row r="57" spans="2:112" x14ac:dyDescent="0.2">
      <c r="B57" s="241"/>
      <c r="C57" s="242" t="s">
        <v>423</v>
      </c>
      <c r="D57" s="249"/>
      <c r="E57" s="249"/>
      <c r="F57" s="306"/>
      <c r="G57" s="249"/>
      <c r="H57" s="249"/>
      <c r="I57" s="246">
        <f>SUM(J57:DH57)</f>
        <v>0</v>
      </c>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row>
    <row r="58" spans="2:112" x14ac:dyDescent="0.2">
      <c r="B58" s="241"/>
      <c r="C58" s="242" t="s">
        <v>424</v>
      </c>
      <c r="D58" s="249"/>
      <c r="E58" s="249"/>
      <c r="F58" s="306"/>
      <c r="G58" s="249"/>
      <c r="H58" s="249"/>
      <c r="I58" s="246">
        <f>SUM(J58:DH58)</f>
        <v>0</v>
      </c>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row>
    <row r="59" spans="2:112" x14ac:dyDescent="0.2">
      <c r="B59" s="241"/>
      <c r="C59" s="248" t="s">
        <v>432</v>
      </c>
      <c r="D59" s="235"/>
      <c r="E59" s="236"/>
      <c r="F59" s="304"/>
      <c r="G59" s="239"/>
      <c r="H59" s="239"/>
      <c r="I59" s="240"/>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7"/>
      <c r="BT59" s="237"/>
      <c r="BU59" s="237"/>
      <c r="BV59" s="237"/>
      <c r="BW59" s="237"/>
      <c r="BX59" s="237"/>
      <c r="BY59" s="237"/>
      <c r="BZ59" s="237"/>
      <c r="CA59" s="237"/>
      <c r="CB59" s="237"/>
      <c r="CC59" s="237"/>
      <c r="CD59" s="237"/>
      <c r="CE59" s="237"/>
      <c r="CF59" s="237"/>
      <c r="CG59" s="237"/>
      <c r="CH59" s="237"/>
      <c r="CI59" s="237"/>
      <c r="CJ59" s="237"/>
      <c r="CK59" s="237"/>
      <c r="CL59" s="237"/>
      <c r="CM59" s="237"/>
      <c r="CN59" s="237"/>
      <c r="CO59" s="237"/>
      <c r="CP59" s="237"/>
      <c r="CQ59" s="237"/>
      <c r="CR59" s="237"/>
      <c r="CS59" s="237"/>
      <c r="CT59" s="237"/>
      <c r="CU59" s="237"/>
      <c r="CV59" s="237"/>
      <c r="CW59" s="237"/>
      <c r="CX59" s="237"/>
      <c r="CY59" s="237"/>
      <c r="CZ59" s="237"/>
      <c r="DA59" s="237"/>
      <c r="DB59" s="237"/>
      <c r="DC59" s="237"/>
      <c r="DD59" s="237"/>
      <c r="DE59" s="237"/>
      <c r="DF59" s="237"/>
      <c r="DG59" s="237"/>
      <c r="DH59" s="237"/>
    </row>
    <row r="60" spans="2:112" x14ac:dyDescent="0.2">
      <c r="B60" s="241"/>
      <c r="C60" s="242" t="s">
        <v>422</v>
      </c>
      <c r="D60" s="249"/>
      <c r="E60" s="249"/>
      <c r="F60" s="306"/>
      <c r="G60" s="249"/>
      <c r="H60" s="249"/>
      <c r="I60" s="246">
        <f>SUM(J60:DH60)</f>
        <v>0</v>
      </c>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49"/>
      <c r="DB60" s="249"/>
      <c r="DC60" s="249"/>
      <c r="DD60" s="249"/>
      <c r="DE60" s="249"/>
      <c r="DF60" s="249"/>
      <c r="DG60" s="249"/>
      <c r="DH60" s="249"/>
    </row>
    <row r="61" spans="2:112" x14ac:dyDescent="0.2">
      <c r="B61" s="241"/>
      <c r="C61" s="242" t="s">
        <v>423</v>
      </c>
      <c r="D61" s="249"/>
      <c r="E61" s="249"/>
      <c r="F61" s="306"/>
      <c r="G61" s="249"/>
      <c r="H61" s="249"/>
      <c r="I61" s="246">
        <f>SUM(J61:DH61)</f>
        <v>0</v>
      </c>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49"/>
      <c r="DB61" s="249"/>
      <c r="DC61" s="249"/>
      <c r="DD61" s="249"/>
      <c r="DE61" s="249"/>
      <c r="DF61" s="249"/>
      <c r="DG61" s="249"/>
      <c r="DH61" s="249"/>
    </row>
    <row r="62" spans="2:112" x14ac:dyDescent="0.2">
      <c r="B62" s="241"/>
      <c r="C62" s="242" t="s">
        <v>424</v>
      </c>
      <c r="D62" s="249"/>
      <c r="E62" s="249"/>
      <c r="F62" s="306"/>
      <c r="G62" s="249"/>
      <c r="H62" s="249"/>
      <c r="I62" s="246">
        <f>SUM(J62:DH62)</f>
        <v>0</v>
      </c>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row>
    <row r="63" spans="2:112" x14ac:dyDescent="0.2">
      <c r="B63" s="241"/>
      <c r="C63" s="250" t="s">
        <v>433</v>
      </c>
      <c r="D63" s="235"/>
      <c r="E63" s="236"/>
      <c r="F63" s="304"/>
      <c r="G63" s="239"/>
      <c r="H63" s="239"/>
      <c r="I63" s="240"/>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c r="BP63" s="237"/>
      <c r="BQ63" s="237"/>
      <c r="BR63" s="237"/>
      <c r="BS63" s="237"/>
      <c r="BT63" s="237"/>
      <c r="BU63" s="237"/>
      <c r="BV63" s="237"/>
      <c r="BW63" s="237"/>
      <c r="BX63" s="237"/>
      <c r="BY63" s="237"/>
      <c r="BZ63" s="237"/>
      <c r="CA63" s="237"/>
      <c r="CB63" s="237"/>
      <c r="CC63" s="237"/>
      <c r="CD63" s="237"/>
      <c r="CE63" s="237"/>
      <c r="CF63" s="237"/>
      <c r="CG63" s="237"/>
      <c r="CH63" s="237"/>
      <c r="CI63" s="237"/>
      <c r="CJ63" s="237"/>
      <c r="CK63" s="237"/>
      <c r="CL63" s="237"/>
      <c r="CM63" s="237"/>
      <c r="CN63" s="237"/>
      <c r="CO63" s="237"/>
      <c r="CP63" s="237"/>
      <c r="CQ63" s="237"/>
      <c r="CR63" s="237"/>
      <c r="CS63" s="237"/>
      <c r="CT63" s="237"/>
      <c r="CU63" s="237"/>
      <c r="CV63" s="237"/>
      <c r="CW63" s="237"/>
      <c r="CX63" s="237"/>
      <c r="CY63" s="237"/>
      <c r="CZ63" s="237"/>
      <c r="DA63" s="237"/>
      <c r="DB63" s="237"/>
      <c r="DC63" s="237"/>
      <c r="DD63" s="237"/>
      <c r="DE63" s="237"/>
      <c r="DF63" s="237"/>
      <c r="DG63" s="237"/>
      <c r="DH63" s="237"/>
    </row>
    <row r="64" spans="2:112" x14ac:dyDescent="0.2">
      <c r="B64" s="241"/>
      <c r="C64" s="242" t="s">
        <v>422</v>
      </c>
      <c r="D64" s="249"/>
      <c r="E64" s="249"/>
      <c r="F64" s="306"/>
      <c r="G64" s="251"/>
      <c r="H64" s="251"/>
      <c r="I64" s="246">
        <f>SUM(J64:DH64)</f>
        <v>0</v>
      </c>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c r="CW64" s="249"/>
      <c r="CX64" s="249"/>
      <c r="CY64" s="249"/>
      <c r="CZ64" s="249"/>
      <c r="DA64" s="249"/>
      <c r="DB64" s="249"/>
      <c r="DC64" s="249"/>
      <c r="DD64" s="249"/>
      <c r="DE64" s="249"/>
      <c r="DF64" s="249"/>
      <c r="DG64" s="249"/>
      <c r="DH64" s="249"/>
    </row>
    <row r="65" spans="2:112" x14ac:dyDescent="0.2">
      <c r="B65" s="241"/>
      <c r="C65" s="242" t="s">
        <v>423</v>
      </c>
      <c r="D65" s="249"/>
      <c r="E65" s="249"/>
      <c r="F65" s="306"/>
      <c r="G65" s="251"/>
      <c r="H65" s="251"/>
      <c r="I65" s="246">
        <f>SUM(J65:DH65)</f>
        <v>0</v>
      </c>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49"/>
      <c r="CP65" s="249"/>
      <c r="CQ65" s="249"/>
      <c r="CR65" s="249"/>
      <c r="CS65" s="249"/>
      <c r="CT65" s="249"/>
      <c r="CU65" s="249"/>
      <c r="CV65" s="249"/>
      <c r="CW65" s="249"/>
      <c r="CX65" s="249"/>
      <c r="CY65" s="249"/>
      <c r="CZ65" s="249"/>
      <c r="DA65" s="249"/>
      <c r="DB65" s="249"/>
      <c r="DC65" s="249"/>
      <c r="DD65" s="249"/>
      <c r="DE65" s="249"/>
      <c r="DF65" s="249"/>
      <c r="DG65" s="249"/>
      <c r="DH65" s="249"/>
    </row>
    <row r="66" spans="2:112" x14ac:dyDescent="0.2">
      <c r="B66" s="241"/>
      <c r="C66" s="242" t="s">
        <v>424</v>
      </c>
      <c r="D66" s="249"/>
      <c r="E66" s="249"/>
      <c r="F66" s="306"/>
      <c r="G66" s="251"/>
      <c r="H66" s="251"/>
      <c r="I66" s="246">
        <f>SUM(J66:DH66)</f>
        <v>0</v>
      </c>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49"/>
      <c r="BW66" s="249"/>
      <c r="BX66" s="249"/>
      <c r="BY66" s="249"/>
      <c r="BZ66" s="249"/>
      <c r="CA66" s="249"/>
      <c r="CB66" s="249"/>
      <c r="CC66" s="249"/>
      <c r="CD66" s="249"/>
      <c r="CE66" s="249"/>
      <c r="CF66" s="249"/>
      <c r="CG66" s="249"/>
      <c r="CH66" s="249"/>
      <c r="CI66" s="249"/>
      <c r="CJ66" s="249"/>
      <c r="CK66" s="249"/>
      <c r="CL66" s="249"/>
      <c r="CM66" s="249"/>
      <c r="CN66" s="249"/>
      <c r="CO66" s="249"/>
      <c r="CP66" s="249"/>
      <c r="CQ66" s="249"/>
      <c r="CR66" s="249"/>
      <c r="CS66" s="249"/>
      <c r="CT66" s="249"/>
      <c r="CU66" s="249"/>
      <c r="CV66" s="249"/>
      <c r="CW66" s="249"/>
      <c r="CX66" s="249"/>
      <c r="CY66" s="249"/>
      <c r="CZ66" s="249"/>
      <c r="DA66" s="249"/>
      <c r="DB66" s="249"/>
      <c r="DC66" s="249"/>
      <c r="DD66" s="249"/>
      <c r="DE66" s="249"/>
      <c r="DF66" s="249"/>
      <c r="DG66" s="249"/>
      <c r="DH66" s="249"/>
    </row>
    <row r="67" spans="2:112" x14ac:dyDescent="0.2">
      <c r="B67" s="241"/>
      <c r="C67" s="250" t="s">
        <v>434</v>
      </c>
      <c r="D67" s="235"/>
      <c r="E67" s="236"/>
      <c r="F67" s="304"/>
      <c r="G67" s="239"/>
      <c r="H67" s="239"/>
      <c r="I67" s="240"/>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7"/>
      <c r="CT67" s="237"/>
      <c r="CU67" s="237"/>
      <c r="CV67" s="237"/>
      <c r="CW67" s="237"/>
      <c r="CX67" s="237"/>
      <c r="CY67" s="237"/>
      <c r="CZ67" s="237"/>
      <c r="DA67" s="237"/>
      <c r="DB67" s="237"/>
      <c r="DC67" s="237"/>
      <c r="DD67" s="237"/>
      <c r="DE67" s="237"/>
      <c r="DF67" s="237"/>
      <c r="DG67" s="237"/>
      <c r="DH67" s="237"/>
    </row>
    <row r="68" spans="2:112" x14ac:dyDescent="0.2">
      <c r="B68" s="241"/>
      <c r="C68" s="242" t="s">
        <v>422</v>
      </c>
      <c r="D68" s="249"/>
      <c r="E68" s="249"/>
      <c r="F68" s="306"/>
      <c r="G68" s="251"/>
      <c r="H68" s="251"/>
      <c r="I68" s="246">
        <f>SUM(J68:DH68)</f>
        <v>0</v>
      </c>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row>
    <row r="69" spans="2:112" x14ac:dyDescent="0.2">
      <c r="B69" s="241"/>
      <c r="C69" s="242" t="s">
        <v>423</v>
      </c>
      <c r="D69" s="249"/>
      <c r="E69" s="249"/>
      <c r="F69" s="306"/>
      <c r="G69" s="251"/>
      <c r="H69" s="251"/>
      <c r="I69" s="246">
        <f>SUM(J69:DH69)</f>
        <v>0</v>
      </c>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c r="CZ69" s="249"/>
      <c r="DA69" s="249"/>
      <c r="DB69" s="249"/>
      <c r="DC69" s="249"/>
      <c r="DD69" s="249"/>
      <c r="DE69" s="249"/>
      <c r="DF69" s="249"/>
      <c r="DG69" s="249"/>
      <c r="DH69" s="249"/>
    </row>
    <row r="70" spans="2:112" x14ac:dyDescent="0.2">
      <c r="B70" s="241"/>
      <c r="C70" s="242" t="s">
        <v>424</v>
      </c>
      <c r="D70" s="249"/>
      <c r="E70" s="249"/>
      <c r="F70" s="306"/>
      <c r="G70" s="251"/>
      <c r="H70" s="251"/>
      <c r="I70" s="246">
        <f>SUM(J70:DH70)</f>
        <v>0</v>
      </c>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row>
    <row r="71" spans="2:112" x14ac:dyDescent="0.2">
      <c r="B71" s="241"/>
      <c r="C71" s="250" t="s">
        <v>435</v>
      </c>
      <c r="D71" s="235"/>
      <c r="E71" s="236"/>
      <c r="F71" s="304"/>
      <c r="G71" s="239"/>
      <c r="H71" s="239"/>
      <c r="I71" s="240"/>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7"/>
      <c r="BQ71" s="237"/>
      <c r="BR71" s="237"/>
      <c r="BS71" s="237"/>
      <c r="BT71" s="237"/>
      <c r="BU71" s="237"/>
      <c r="BV71" s="237"/>
      <c r="BW71" s="237"/>
      <c r="BX71" s="237"/>
      <c r="BY71" s="237"/>
      <c r="BZ71" s="237"/>
      <c r="CA71" s="237"/>
      <c r="CB71" s="237"/>
      <c r="CC71" s="237"/>
      <c r="CD71" s="237"/>
      <c r="CE71" s="237"/>
      <c r="CF71" s="237"/>
      <c r="CG71" s="237"/>
      <c r="CH71" s="237"/>
      <c r="CI71" s="237"/>
      <c r="CJ71" s="237"/>
      <c r="CK71" s="237"/>
      <c r="CL71" s="237"/>
      <c r="CM71" s="237"/>
      <c r="CN71" s="237"/>
      <c r="CO71" s="237"/>
      <c r="CP71" s="237"/>
      <c r="CQ71" s="237"/>
      <c r="CR71" s="237"/>
      <c r="CS71" s="237"/>
      <c r="CT71" s="237"/>
      <c r="CU71" s="237"/>
      <c r="CV71" s="237"/>
      <c r="CW71" s="237"/>
      <c r="CX71" s="237"/>
      <c r="CY71" s="237"/>
      <c r="CZ71" s="237"/>
      <c r="DA71" s="237"/>
      <c r="DB71" s="237"/>
      <c r="DC71" s="237"/>
      <c r="DD71" s="237"/>
      <c r="DE71" s="237"/>
      <c r="DF71" s="237"/>
      <c r="DG71" s="237"/>
      <c r="DH71" s="237"/>
    </row>
    <row r="72" spans="2:112" x14ac:dyDescent="0.2">
      <c r="B72" s="241"/>
      <c r="C72" s="242" t="s">
        <v>422</v>
      </c>
      <c r="D72" s="249"/>
      <c r="E72" s="249"/>
      <c r="F72" s="306"/>
      <c r="G72" s="251"/>
      <c r="H72" s="251"/>
      <c r="I72" s="246">
        <f>SUM(J72:DH72)</f>
        <v>0</v>
      </c>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BZ72" s="249"/>
      <c r="CA72" s="249"/>
      <c r="CB72" s="249"/>
      <c r="CC72" s="249"/>
      <c r="CD72" s="249"/>
      <c r="CE72" s="249"/>
      <c r="CF72" s="249"/>
      <c r="CG72" s="249"/>
      <c r="CH72" s="249"/>
      <c r="CI72" s="249"/>
      <c r="CJ72" s="249"/>
      <c r="CK72" s="249"/>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row>
    <row r="73" spans="2:112" x14ac:dyDescent="0.2">
      <c r="B73" s="241"/>
      <c r="C73" s="242" t="s">
        <v>423</v>
      </c>
      <c r="D73" s="249"/>
      <c r="E73" s="249"/>
      <c r="F73" s="306"/>
      <c r="G73" s="251"/>
      <c r="H73" s="251"/>
      <c r="I73" s="246">
        <f>SUM(J73:DH73)</f>
        <v>0</v>
      </c>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row>
    <row r="74" spans="2:112" x14ac:dyDescent="0.2">
      <c r="B74" s="241"/>
      <c r="C74" s="242" t="s">
        <v>424</v>
      </c>
      <c r="D74" s="249"/>
      <c r="E74" s="249"/>
      <c r="F74" s="306"/>
      <c r="G74" s="251"/>
      <c r="H74" s="251"/>
      <c r="I74" s="246">
        <f>SUM(J74:DH74)</f>
        <v>0</v>
      </c>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row>
    <row r="75" spans="2:112" x14ac:dyDescent="0.2">
      <c r="B75" s="241"/>
      <c r="C75" s="250" t="s">
        <v>141</v>
      </c>
      <c r="D75" s="235"/>
      <c r="E75" s="236"/>
      <c r="F75" s="304"/>
      <c r="G75" s="239"/>
      <c r="H75" s="239"/>
      <c r="I75" s="240"/>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23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237"/>
      <c r="CW75" s="237"/>
      <c r="CX75" s="237"/>
      <c r="CY75" s="237"/>
      <c r="CZ75" s="237"/>
      <c r="DA75" s="237"/>
      <c r="DB75" s="237"/>
      <c r="DC75" s="237"/>
      <c r="DD75" s="237"/>
      <c r="DE75" s="237"/>
      <c r="DF75" s="237"/>
      <c r="DG75" s="237"/>
      <c r="DH75" s="237"/>
    </row>
    <row r="76" spans="2:112" x14ac:dyDescent="0.2">
      <c r="B76" s="241"/>
      <c r="C76" s="242" t="s">
        <v>422</v>
      </c>
      <c r="D76" s="249"/>
      <c r="E76" s="249"/>
      <c r="F76" s="306"/>
      <c r="G76" s="251"/>
      <c r="H76" s="251"/>
      <c r="I76" s="246">
        <f>SUM(J76:DH76)</f>
        <v>0</v>
      </c>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row>
    <row r="77" spans="2:112" x14ac:dyDescent="0.2">
      <c r="B77" s="241"/>
      <c r="C77" s="242" t="s">
        <v>423</v>
      </c>
      <c r="D77" s="249"/>
      <c r="E77" s="249"/>
      <c r="F77" s="306"/>
      <c r="G77" s="251"/>
      <c r="H77" s="251"/>
      <c r="I77" s="246">
        <f>SUM(J77:DH77)</f>
        <v>0</v>
      </c>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c r="CZ77" s="249"/>
      <c r="DA77" s="249"/>
      <c r="DB77" s="249"/>
      <c r="DC77" s="249"/>
      <c r="DD77" s="249"/>
      <c r="DE77" s="249"/>
      <c r="DF77" s="249"/>
      <c r="DG77" s="249"/>
      <c r="DH77" s="249"/>
    </row>
    <row r="78" spans="2:112" x14ac:dyDescent="0.2">
      <c r="B78" s="241"/>
      <c r="C78" s="242" t="s">
        <v>424</v>
      </c>
      <c r="D78" s="249"/>
      <c r="E78" s="249"/>
      <c r="F78" s="306"/>
      <c r="G78" s="251"/>
      <c r="H78" s="251"/>
      <c r="I78" s="246">
        <f>SUM(J78:DH78)</f>
        <v>0</v>
      </c>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s="249"/>
      <c r="CK78" s="249"/>
      <c r="CL78" s="249"/>
      <c r="CM78" s="249"/>
      <c r="CN78" s="249"/>
      <c r="CO78" s="249"/>
      <c r="CP78" s="249"/>
      <c r="CQ78" s="249"/>
      <c r="CR78" s="249"/>
      <c r="CS78" s="249"/>
      <c r="CT78" s="249"/>
      <c r="CU78" s="249"/>
      <c r="CV78" s="249"/>
      <c r="CW78" s="249"/>
      <c r="CX78" s="249"/>
      <c r="CY78" s="249"/>
      <c r="CZ78" s="249"/>
      <c r="DA78" s="249"/>
      <c r="DB78" s="249"/>
      <c r="DC78" s="249"/>
      <c r="DD78" s="249"/>
      <c r="DE78" s="249"/>
      <c r="DF78" s="249"/>
      <c r="DG78" s="249"/>
      <c r="DH78" s="249"/>
    </row>
    <row r="91" spans="2:5" x14ac:dyDescent="0.2">
      <c r="B91" s="252"/>
      <c r="C91" s="252"/>
      <c r="D91" s="252"/>
      <c r="E91" s="252"/>
    </row>
    <row r="92" spans="2:5" x14ac:dyDescent="0.2">
      <c r="B92" s="252"/>
      <c r="C92" s="252"/>
      <c r="D92" s="252"/>
      <c r="E92" s="252"/>
    </row>
    <row r="93" spans="2:5" x14ac:dyDescent="0.2">
      <c r="B93" s="252"/>
      <c r="C93" s="252"/>
      <c r="D93" s="252"/>
      <c r="E93" s="252"/>
    </row>
    <row r="94" spans="2:5" x14ac:dyDescent="0.2">
      <c r="B94" s="252"/>
      <c r="C94" s="252"/>
      <c r="D94" s="252"/>
      <c r="E94" s="252"/>
    </row>
    <row r="95" spans="2:5" x14ac:dyDescent="0.2">
      <c r="B95" s="252"/>
      <c r="C95" s="252"/>
      <c r="D95" s="252"/>
      <c r="E95" s="252"/>
    </row>
    <row r="96" spans="2:5" x14ac:dyDescent="0.2">
      <c r="B96" s="252"/>
      <c r="C96" s="252"/>
      <c r="D96" s="252"/>
      <c r="E96" s="252"/>
    </row>
    <row r="97" spans="2:5" x14ac:dyDescent="0.2">
      <c r="B97" s="252"/>
      <c r="C97" s="252"/>
      <c r="D97" s="252"/>
      <c r="E97" s="252"/>
    </row>
    <row r="98" spans="2:5" x14ac:dyDescent="0.2">
      <c r="B98" s="252"/>
      <c r="C98" s="252"/>
      <c r="D98" s="252"/>
      <c r="E98" s="252"/>
    </row>
    <row r="99" spans="2:5" x14ac:dyDescent="0.2">
      <c r="B99" s="252"/>
      <c r="C99" s="252"/>
      <c r="D99" s="252"/>
      <c r="E99" s="252"/>
    </row>
    <row r="100" spans="2:5" x14ac:dyDescent="0.2">
      <c r="B100" s="252"/>
      <c r="C100" s="252"/>
      <c r="D100" s="252"/>
      <c r="E100" s="252"/>
    </row>
    <row r="101" spans="2:5" x14ac:dyDescent="0.2">
      <c r="B101" s="253"/>
      <c r="C101" s="252"/>
      <c r="D101" s="252"/>
      <c r="E101" s="252"/>
    </row>
    <row r="102" spans="2:5" x14ac:dyDescent="0.2">
      <c r="B102" s="252"/>
      <c r="C102" s="252"/>
      <c r="D102" s="252"/>
      <c r="E102" s="252"/>
    </row>
    <row r="103" spans="2:5" x14ac:dyDescent="0.2">
      <c r="B103" s="252"/>
      <c r="C103" s="252"/>
      <c r="D103" s="252"/>
      <c r="E103" s="252"/>
    </row>
    <row r="104" spans="2:5" x14ac:dyDescent="0.2">
      <c r="B104" s="252"/>
      <c r="C104" s="252"/>
      <c r="D104" s="252"/>
      <c r="E104" s="252"/>
    </row>
    <row r="105" spans="2:5" x14ac:dyDescent="0.2">
      <c r="B105" s="252"/>
      <c r="C105" s="252"/>
      <c r="D105" s="252"/>
      <c r="E105" s="252"/>
    </row>
    <row r="106" spans="2:5" x14ac:dyDescent="0.2">
      <c r="B106" s="252"/>
      <c r="C106" s="252"/>
      <c r="D106" s="252"/>
      <c r="E106" s="252"/>
    </row>
    <row r="107" spans="2:5" x14ac:dyDescent="0.2">
      <c r="B107" s="252"/>
      <c r="C107" s="252"/>
      <c r="D107" s="252"/>
      <c r="E107" s="252"/>
    </row>
    <row r="108" spans="2:5" x14ac:dyDescent="0.2">
      <c r="B108" s="252"/>
      <c r="C108" s="252"/>
      <c r="D108" s="252"/>
      <c r="E108" s="252"/>
    </row>
    <row r="109" spans="2:5" x14ac:dyDescent="0.2">
      <c r="B109" s="252"/>
      <c r="C109" s="252"/>
      <c r="D109" s="252"/>
      <c r="E109" s="252"/>
    </row>
    <row r="110" spans="2:5" x14ac:dyDescent="0.2">
      <c r="B110" s="252"/>
      <c r="C110" s="252"/>
      <c r="D110" s="252"/>
      <c r="E110" s="252"/>
    </row>
    <row r="111" spans="2:5" x14ac:dyDescent="0.2">
      <c r="B111" s="252"/>
      <c r="C111" s="252"/>
      <c r="D111" s="252"/>
      <c r="E111" s="252"/>
    </row>
    <row r="112" spans="2:5" x14ac:dyDescent="0.2">
      <c r="B112" s="252"/>
      <c r="C112" s="252"/>
      <c r="D112" s="252"/>
      <c r="E112" s="252"/>
    </row>
  </sheetData>
  <mergeCells count="7">
    <mergeCell ref="I25:I26"/>
    <mergeCell ref="B23:C23"/>
    <mergeCell ref="B25:B26"/>
    <mergeCell ref="D25:E25"/>
    <mergeCell ref="F25:F26"/>
    <mergeCell ref="G25:G26"/>
    <mergeCell ref="H25:H26"/>
  </mergeCells>
  <pageMargins left="0.75" right="0.75" top="1" bottom="1" header="0.5" footer="0.5"/>
  <pageSetup paperSize="8" scale="47" fitToWidth="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Cover</vt:lpstr>
      <vt:lpstr>Contents</vt:lpstr>
      <vt:lpstr>1a. STPIS Reliability</vt:lpstr>
      <vt:lpstr>1b. STPIS Customer Service</vt:lpstr>
      <vt:lpstr>1c. STPIS Daily Performance</vt:lpstr>
      <vt:lpstr>1d. STPIS MED Threshold</vt:lpstr>
      <vt:lpstr>1e. STPIS Exclusions</vt:lpstr>
      <vt:lpstr>2. Demand</vt:lpstr>
      <vt:lpstr>3. Asset Installation</vt:lpstr>
      <vt:lpstr>4. Customer Service</vt:lpstr>
      <vt:lpstr>5. General Information</vt:lpstr>
      <vt:lpstr>6a. Planned Outages </vt:lpstr>
      <vt:lpstr>6b. Annual Feeder Reliability</vt:lpstr>
      <vt:lpstr>6c. Causes of Outages and Worst</vt:lpstr>
      <vt:lpstr>Sheet1</vt:lpstr>
      <vt:lpstr>'1a. STPIS Reliability'!Print_Area</vt:lpstr>
      <vt:lpstr>'1b. STPIS Customer Service'!Print_Area</vt:lpstr>
      <vt:lpstr>'1c. STPIS Daily Performance'!Print_Area</vt:lpstr>
      <vt:lpstr>'1d. STPIS MED Threshold'!Print_Area</vt:lpstr>
      <vt:lpstr>'1e. STPIS Exclusions'!Print_Area</vt:lpstr>
      <vt:lpstr>'2. Demand'!Print_Area</vt:lpstr>
      <vt:lpstr>'4. Customer Service'!Print_Area</vt:lpstr>
      <vt:lpstr>'5. General Information'!Print_Area</vt:lpstr>
      <vt:lpstr>'6a. Planned Outages '!Print_Area</vt:lpstr>
      <vt:lpstr>'6b. Annual Feeder Reliability'!Print_Area</vt:lpstr>
      <vt:lpstr>'6c. Causes of Outages and Worst'!Print_Area</vt:lpstr>
      <vt:lpstr>Contents!Print_Area</vt:lpstr>
      <vt:lpstr>Cover!Print_Area</vt:lpstr>
      <vt:lpstr>'1c. STPIS Daily Performance'!Print_Titles</vt:lpstr>
      <vt:lpstr>'1d. STPIS MED Threshold'!Print_Titles</vt:lpstr>
      <vt:lpstr>'1e. STPIS Exclusions'!Print_Titles</vt:lpstr>
      <vt:lpstr>'6a. Planned Outages '!Print_Titles</vt:lpstr>
      <vt:lpstr>'6b. Annual Feeder Reliability'!Print_Titles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2012-06-04T06:28:34Z</dcterms:created>
  <dcterms:modified xsi:type="dcterms:W3CDTF">2014-04-30T01:04:47Z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7776536</vt:lpwstr>
  </property>
  <property fmtid="{D5CDD505-2E9C-101B-9397-08002B2CF9AE}" pid="3" name="cf">
    <vt:lpwstr>S:\AER\VIC Annual RIN 2011-13\AER Final RIN\United Energy\United Energy – Final RIN – 2011-13 templates  non financial information.XLSX</vt:lpwstr>
  </property>
</Properties>
</file>