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5330" windowHeight="7275" tabRatio="879" firstSheet="4" activeTab="10"/>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 GSL" sheetId="70" r:id="rId8"/>
    <sheet name="2. Customer Service" sheetId="58" r:id="rId9"/>
    <sheet name="4a. Network perf - Feeder" sheetId="63" r:id="rId10"/>
    <sheet name="4c. Network perf - reliability" sheetId="71" r:id="rId11"/>
    <sheet name="Amendments" sheetId="73" r:id="rId12"/>
  </sheets>
  <externalReferences>
    <externalReference r:id="rId13"/>
    <externalReference r:id="rId14"/>
  </externalReferences>
  <definedNames>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Reliability'!$B$1:$G$35</definedName>
    <definedName name="_xlnm.Print_Area" localSheetId="4">'1b. STPIS Customer Service'!$B$1:$H$32</definedName>
    <definedName name="_xlnm.Print_Area" localSheetId="5">'1c. STPIS Daily Performance'!$A$1:$N$378</definedName>
    <definedName name="_xlnm.Print_Area" localSheetId="6">'1e. STPIS Exclusions'!$B$1:$K$512</definedName>
    <definedName name="_xlnm.Print_Area" localSheetId="8">'2. Customer Service'!$A$1:$K$70</definedName>
    <definedName name="_xlnm.Print_Area" localSheetId="9">'4a. Network perf - Feeder'!$A$1:$Y$501</definedName>
    <definedName name="_xlnm.Print_Area" localSheetId="1">Contents!$A$1:$G$18</definedName>
    <definedName name="_xlnm.Print_Area" localSheetId="0">Cover!$A$1:$I$44</definedName>
    <definedName name="YEAR" localSheetId="3">[2]Outcomes!$B$3</definedName>
    <definedName name="YEAR" localSheetId="4">[2]Outcomes!$B$3</definedName>
    <definedName name="YEAR" localSheetId="6">[2]Outcomes!$B$3</definedName>
    <definedName name="YEAR">[2]Outcomes!$B$3</definedName>
  </definedNames>
  <calcPr calcId="152511"/>
</workbook>
</file>

<file path=xl/calcChain.xml><?xml version="1.0" encoding="utf-8"?>
<calcChain xmlns="http://schemas.openxmlformats.org/spreadsheetml/2006/main">
  <c r="C27" i="68" l="1"/>
  <c r="H56" i="58" l="1"/>
  <c r="H55" i="58"/>
  <c r="H54" i="58"/>
  <c r="H53" i="58"/>
  <c r="H51" i="58"/>
  <c r="H50" i="58"/>
  <c r="C21" i="68"/>
  <c r="D34" i="47" l="1"/>
  <c r="B3" i="71" l="1"/>
  <c r="B1" i="71"/>
  <c r="B3" i="63"/>
  <c r="B1" i="63"/>
  <c r="H69" i="58"/>
  <c r="H65" i="58"/>
  <c r="B3" i="58"/>
  <c r="B1" i="58"/>
  <c r="C49" i="70"/>
  <c r="B3" i="70"/>
  <c r="B1" i="70"/>
  <c r="B3" i="50"/>
  <c r="B1" i="50"/>
  <c r="B378" i="60"/>
  <c r="B377" i="60"/>
  <c r="B376" i="60"/>
  <c r="B375" i="60"/>
  <c r="B374" i="60"/>
  <c r="B373" i="60"/>
  <c r="B372" i="60"/>
  <c r="B371" i="60"/>
  <c r="B370" i="60"/>
  <c r="B369" i="60"/>
  <c r="B368" i="60"/>
  <c r="B367" i="60"/>
  <c r="B366" i="60"/>
  <c r="B365" i="60"/>
  <c r="B364" i="60"/>
  <c r="B363" i="60"/>
  <c r="B362" i="60"/>
  <c r="B361" i="60"/>
  <c r="B360" i="60"/>
  <c r="B359" i="60"/>
  <c r="B358" i="60"/>
  <c r="B357" i="60"/>
  <c r="B356" i="60"/>
  <c r="B355" i="60"/>
  <c r="B354" i="60"/>
  <c r="B353" i="60"/>
  <c r="B352" i="60"/>
  <c r="B351" i="60"/>
  <c r="B350" i="60"/>
  <c r="B349" i="60"/>
  <c r="B348" i="60"/>
  <c r="B347" i="60"/>
  <c r="B346" i="60"/>
  <c r="B345" i="60"/>
  <c r="B344" i="60"/>
  <c r="B343" i="60"/>
  <c r="B342" i="60"/>
  <c r="B341" i="60"/>
  <c r="B340" i="60"/>
  <c r="B339" i="60"/>
  <c r="B338" i="60"/>
  <c r="B337" i="60"/>
  <c r="B336" i="60"/>
  <c r="B335" i="60"/>
  <c r="B334" i="60"/>
  <c r="B333" i="60"/>
  <c r="B332" i="60"/>
  <c r="B331" i="60"/>
  <c r="B330" i="60"/>
  <c r="B329" i="60"/>
  <c r="B328" i="60"/>
  <c r="B327" i="60"/>
  <c r="B326" i="60"/>
  <c r="B325" i="60"/>
  <c r="B324" i="60"/>
  <c r="B323" i="60"/>
  <c r="B322" i="60"/>
  <c r="B321" i="60"/>
  <c r="B320" i="60"/>
  <c r="B319" i="60"/>
  <c r="B318" i="60"/>
  <c r="B317" i="60"/>
  <c r="B316" i="60"/>
  <c r="B315" i="60"/>
  <c r="B314" i="60"/>
  <c r="B313" i="60"/>
  <c r="B312" i="60"/>
  <c r="B311" i="60"/>
  <c r="B310" i="60"/>
  <c r="B309" i="60"/>
  <c r="B308" i="60"/>
  <c r="B307" i="60"/>
  <c r="B306" i="60"/>
  <c r="B305" i="60"/>
  <c r="B304" i="60"/>
  <c r="B303" i="60"/>
  <c r="B302" i="60"/>
  <c r="B301" i="60"/>
  <c r="B300" i="60"/>
  <c r="B299" i="60"/>
  <c r="B298" i="60"/>
  <c r="B297" i="60"/>
  <c r="B296" i="60"/>
  <c r="B295" i="60"/>
  <c r="B294" i="60"/>
  <c r="B293" i="60"/>
  <c r="B292" i="60"/>
  <c r="B291" i="60"/>
  <c r="B290" i="60"/>
  <c r="B289" i="60"/>
  <c r="B288" i="60"/>
  <c r="B287" i="60"/>
  <c r="B286" i="60"/>
  <c r="B285" i="60"/>
  <c r="B284" i="60"/>
  <c r="B283" i="60"/>
  <c r="B282" i="60"/>
  <c r="B281" i="60"/>
  <c r="B280" i="60"/>
  <c r="B279" i="60"/>
  <c r="B278" i="60"/>
  <c r="B277" i="60"/>
  <c r="B276" i="60"/>
  <c r="B275" i="60"/>
  <c r="B274" i="60"/>
  <c r="B273" i="60"/>
  <c r="B272" i="60"/>
  <c r="B271" i="60"/>
  <c r="B270" i="60"/>
  <c r="B269" i="60"/>
  <c r="B268" i="60"/>
  <c r="B267" i="60"/>
  <c r="B266" i="60"/>
  <c r="B265" i="60"/>
  <c r="B264" i="60"/>
  <c r="B263" i="60"/>
  <c r="B262" i="60"/>
  <c r="B261" i="60"/>
  <c r="B260" i="60"/>
  <c r="B259" i="60"/>
  <c r="B258" i="60"/>
  <c r="B257" i="60"/>
  <c r="B256" i="60"/>
  <c r="B255" i="60"/>
  <c r="B254" i="60"/>
  <c r="B253" i="60"/>
  <c r="B252" i="60"/>
  <c r="B251" i="60"/>
  <c r="B250" i="60"/>
  <c r="B249" i="60"/>
  <c r="B248" i="60"/>
  <c r="B247" i="60"/>
  <c r="B246" i="60"/>
  <c r="B245" i="60"/>
  <c r="B244" i="60"/>
  <c r="B243" i="60"/>
  <c r="B242" i="60"/>
  <c r="B241" i="60"/>
  <c r="B240" i="60"/>
  <c r="B239" i="60"/>
  <c r="B238" i="60"/>
  <c r="B237" i="60"/>
  <c r="B236" i="60"/>
  <c r="B235" i="60"/>
  <c r="B234" i="60"/>
  <c r="B233" i="60"/>
  <c r="B232" i="60"/>
  <c r="B231" i="60"/>
  <c r="B230" i="60"/>
  <c r="B229" i="60"/>
  <c r="B228" i="60"/>
  <c r="B227" i="60"/>
  <c r="B226" i="60"/>
  <c r="B225" i="60"/>
  <c r="B224" i="60"/>
  <c r="B223" i="60"/>
  <c r="B222" i="60"/>
  <c r="B221" i="60"/>
  <c r="B220" i="60"/>
  <c r="B219" i="60"/>
  <c r="B218" i="60"/>
  <c r="B217" i="60"/>
  <c r="B216" i="60"/>
  <c r="B215" i="60"/>
  <c r="B214" i="60"/>
  <c r="B213" i="60"/>
  <c r="B212" i="60"/>
  <c r="B211" i="60"/>
  <c r="B210" i="60"/>
  <c r="B209" i="60"/>
  <c r="B208" i="60"/>
  <c r="B207" i="60"/>
  <c r="B206" i="60"/>
  <c r="B205" i="60"/>
  <c r="B204" i="60"/>
  <c r="B203" i="60"/>
  <c r="B202" i="60"/>
  <c r="B201" i="60"/>
  <c r="B200" i="60"/>
  <c r="B199" i="60"/>
  <c r="B198" i="60"/>
  <c r="B197" i="60"/>
  <c r="B196" i="60"/>
  <c r="B195" i="60"/>
  <c r="B194" i="60"/>
  <c r="B193" i="60"/>
  <c r="B192" i="60"/>
  <c r="B191" i="60"/>
  <c r="B190" i="60"/>
  <c r="B189" i="60"/>
  <c r="B188" i="60"/>
  <c r="B187" i="60"/>
  <c r="B186" i="60"/>
  <c r="B185" i="60"/>
  <c r="B184" i="60"/>
  <c r="B183" i="60"/>
  <c r="B182" i="60"/>
  <c r="B181" i="60"/>
  <c r="B180" i="60"/>
  <c r="B179" i="60"/>
  <c r="B178" i="60"/>
  <c r="B177" i="60"/>
  <c r="B176" i="60"/>
  <c r="B175" i="60"/>
  <c r="B174" i="60"/>
  <c r="B173" i="60"/>
  <c r="B172" i="60"/>
  <c r="B171" i="60"/>
  <c r="B170" i="60"/>
  <c r="B169" i="60"/>
  <c r="B168" i="60"/>
  <c r="B167" i="60"/>
  <c r="B166" i="60"/>
  <c r="B165" i="60"/>
  <c r="B164" i="60"/>
  <c r="B163" i="60"/>
  <c r="B162" i="60"/>
  <c r="B161" i="60"/>
  <c r="B160" i="60"/>
  <c r="B159" i="60"/>
  <c r="B158" i="60"/>
  <c r="B157" i="60"/>
  <c r="B156" i="60"/>
  <c r="B155" i="60"/>
  <c r="B154" i="60"/>
  <c r="B153" i="60"/>
  <c r="B152" i="60"/>
  <c r="B151" i="60"/>
  <c r="B150" i="60"/>
  <c r="B149" i="60"/>
  <c r="B148" i="60"/>
  <c r="B147" i="60"/>
  <c r="B146" i="60"/>
  <c r="B145" i="60"/>
  <c r="B144" i="60"/>
  <c r="B143" i="60"/>
  <c r="B142" i="60"/>
  <c r="B141" i="60"/>
  <c r="B140" i="60"/>
  <c r="B139" i="60"/>
  <c r="B138" i="60"/>
  <c r="B137" i="60"/>
  <c r="B136" i="60"/>
  <c r="B135" i="60"/>
  <c r="B134" i="60"/>
  <c r="B133" i="60"/>
  <c r="B132" i="60"/>
  <c r="B131" i="60"/>
  <c r="B130" i="60"/>
  <c r="B129" i="60"/>
  <c r="B128" i="60"/>
  <c r="B127" i="60"/>
  <c r="B126" i="60"/>
  <c r="B125" i="60"/>
  <c r="B124" i="60"/>
  <c r="B123" i="60"/>
  <c r="B122" i="60"/>
  <c r="B121" i="60"/>
  <c r="B120" i="60"/>
  <c r="B119" i="60"/>
  <c r="B118" i="60"/>
  <c r="B117" i="60"/>
  <c r="B116" i="60"/>
  <c r="B115" i="60"/>
  <c r="B114" i="60"/>
  <c r="B113" i="60"/>
  <c r="B112" i="60"/>
  <c r="B111" i="60"/>
  <c r="B110" i="60"/>
  <c r="B109" i="60"/>
  <c r="B108" i="60"/>
  <c r="B107" i="60"/>
  <c r="B106" i="60"/>
  <c r="B105" i="60"/>
  <c r="B104" i="60"/>
  <c r="B103" i="60"/>
  <c r="B102" i="60"/>
  <c r="B101" i="60"/>
  <c r="B100" i="60"/>
  <c r="B99" i="60"/>
  <c r="B98" i="60"/>
  <c r="B97" i="60"/>
  <c r="B96" i="60"/>
  <c r="B95" i="60"/>
  <c r="B94" i="60"/>
  <c r="B93" i="60"/>
  <c r="B92" i="60"/>
  <c r="B91" i="60"/>
  <c r="B90" i="60"/>
  <c r="B89" i="60"/>
  <c r="B88" i="60"/>
  <c r="B87" i="60"/>
  <c r="B86" i="60"/>
  <c r="B85" i="60"/>
  <c r="B84" i="60"/>
  <c r="B83" i="60"/>
  <c r="B82" i="60"/>
  <c r="B81" i="60"/>
  <c r="B80" i="60"/>
  <c r="B79" i="60"/>
  <c r="B78" i="60"/>
  <c r="B77" i="60"/>
  <c r="B76" i="60"/>
  <c r="B75" i="60"/>
  <c r="B74" i="60"/>
  <c r="B73" i="60"/>
  <c r="B72" i="60"/>
  <c r="B71" i="60"/>
  <c r="B70" i="60"/>
  <c r="B69" i="60"/>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3" i="60"/>
  <c r="B1" i="60"/>
  <c r="C31" i="68"/>
  <c r="C22" i="68"/>
  <c r="C13" i="68"/>
  <c r="D12" i="68"/>
  <c r="D11" i="68"/>
  <c r="B3" i="68"/>
  <c r="B1" i="68"/>
  <c r="G34" i="47"/>
  <c r="F34" i="47"/>
  <c r="E34" i="47"/>
  <c r="C34" i="47"/>
  <c r="B3" i="47"/>
  <c r="B1" i="47"/>
  <c r="B3" i="72"/>
  <c r="B1" i="72"/>
  <c r="D13" i="68" l="1"/>
</calcChain>
</file>

<file path=xl/sharedStrings.xml><?xml version="1.0" encoding="utf-8"?>
<sst xmlns="http://schemas.openxmlformats.org/spreadsheetml/2006/main" count="4377" uniqueCount="911">
  <si>
    <t>Customer service</t>
  </si>
  <si>
    <t>CBD</t>
  </si>
  <si>
    <t>Urban</t>
  </si>
  <si>
    <t>Table 1: Telephone answering</t>
  </si>
  <si>
    <t>Table 2:  New connections</t>
  </si>
  <si>
    <t>Table 3: Streetlight repair</t>
  </si>
  <si>
    <t>Reliability</t>
  </si>
  <si>
    <t>Network categorisation</t>
  </si>
  <si>
    <t>Rural short</t>
  </si>
  <si>
    <t>Rural long</t>
  </si>
  <si>
    <t>Whole network</t>
  </si>
  <si>
    <t>Number of calls answered within 30 seconds</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</si>
  <si>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</si>
  <si>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</si>
  <si>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</si>
  <si>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</si>
  <si>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</si>
  <si>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</si>
  <si>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</si>
  <si>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</si>
  <si>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</si>
  <si>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</si>
  <si>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</si>
  <si>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</si>
  <si>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</si>
  <si>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</si>
  <si>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</si>
  <si>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</si>
  <si>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</si>
  <si>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</si>
  <si>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</si>
  <si>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</si>
  <si>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</si>
  <si>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</si>
  <si>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</si>
  <si>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</si>
  <si>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</si>
  <si>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</si>
  <si>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</si>
  <si>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</si>
  <si>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</si>
  <si>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</si>
  <si>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</si>
  <si>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</si>
  <si>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</si>
  <si>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</si>
  <si>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</si>
  <si>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</si>
  <si>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</si>
  <si>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</si>
  <si>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</si>
  <si>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</si>
  <si>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</si>
  <si>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</si>
  <si>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</si>
  <si>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</si>
  <si>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</si>
  <si>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</si>
  <si>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</si>
  <si>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</si>
  <si>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</si>
  <si>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</si>
  <si>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</si>
  <si>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</si>
  <si>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</si>
  <si>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</si>
  <si>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</si>
  <si>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</si>
  <si>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</si>
  <si>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</si>
  <si>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</si>
  <si>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</si>
  <si>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</si>
  <si>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</si>
  <si>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</si>
  <si>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</si>
  <si>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</si>
  <si>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</si>
  <si>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</si>
  <si>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</si>
  <si>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</si>
  <si>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</si>
  <si>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</si>
  <si>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</si>
  <si>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</si>
  <si>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</si>
  <si>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</si>
  <si>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Vegetation</t>
  </si>
  <si>
    <t>Animals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</si>
  <si>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</si>
  <si>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</si>
  <si>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</si>
  <si>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</si>
  <si>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</si>
  <si>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</si>
  <si>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</si>
  <si>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</si>
  <si>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</si>
  <si>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</si>
  <si>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</si>
  <si>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</si>
  <si>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</si>
  <si>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</si>
  <si>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</si>
  <si>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</si>
  <si>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</si>
  <si>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</si>
  <si>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</si>
  <si>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</si>
  <si>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</si>
  <si>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</si>
  <si>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</si>
  <si>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</si>
  <si>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</si>
  <si>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</si>
  <si>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</si>
  <si>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</si>
  <si>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</si>
  <si>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</si>
  <si>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</si>
  <si>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</si>
  <si>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</si>
  <si>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</si>
  <si>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</si>
  <si>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</si>
  <si>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</si>
  <si>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</si>
  <si>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</si>
  <si>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</si>
  <si>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</si>
  <si>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</si>
  <si>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</si>
  <si>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</si>
  <si>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</si>
  <si>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</si>
  <si>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</si>
  <si>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</si>
  <si>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</si>
  <si>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</si>
  <si>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</si>
  <si>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</si>
  <si>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</si>
  <si>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</si>
  <si>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</si>
  <si>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</si>
  <si>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</si>
  <si>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</si>
  <si>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</si>
  <si>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</si>
  <si>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</si>
  <si>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</si>
  <si>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</si>
  <si>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</si>
  <si>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</si>
  <si>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</si>
  <si>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</si>
  <si>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</si>
  <si>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</si>
  <si>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</si>
  <si>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</si>
  <si>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</si>
  <si>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</si>
  <si>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</si>
  <si>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</si>
  <si>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</si>
  <si>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</si>
  <si>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</si>
  <si>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</si>
  <si>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</si>
  <si>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</si>
  <si>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</si>
  <si>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</si>
  <si>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</si>
  <si>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</si>
  <si>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</si>
  <si>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</si>
  <si>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United Energy</t>
  </si>
  <si>
    <t>Electricity DNSP Annual Reporting Template</t>
  </si>
  <si>
    <t>Cover sheet</t>
  </si>
  <si>
    <t>1a. STPIS - Reliability</t>
  </si>
  <si>
    <t>1b. STPIS - Customer service</t>
  </si>
  <si>
    <t>1c. STPIS - Daily performance</t>
  </si>
  <si>
    <t>1e. STPIS - Exclusions</t>
  </si>
  <si>
    <t>1f. STPIS - GSL</t>
  </si>
  <si>
    <t>Table 4: Distribution customer numbers</t>
  </si>
  <si>
    <t>This information is collected to inform the application of the STPIS to the DNSP in future regulatory periods. The information is also collected to monitor network performance, and may be used in performance reports.</t>
  </si>
  <si>
    <t>Total - after removing excluded events</t>
  </si>
  <si>
    <t>Table 1 Guaranteed service levels - jurisdictional GSL scheme</t>
  </si>
  <si>
    <t>Cause of event</t>
  </si>
  <si>
    <t>Did the AER's GSL Scheme apply at any time during the regulatory year?</t>
  </si>
  <si>
    <t>No</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</si>
  <si>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</si>
  <si>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</si>
  <si>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</si>
  <si>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</si>
  <si>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</si>
  <si>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</si>
  <si>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</si>
  <si>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</si>
  <si>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</si>
  <si>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</si>
  <si>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</si>
  <si>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</si>
  <si>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</si>
  <si>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</si>
  <si>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</si>
  <si>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</si>
  <si>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</si>
  <si>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</si>
  <si>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</si>
  <si>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</si>
  <si>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</si>
  <si>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</si>
  <si>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</si>
  <si>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</si>
  <si>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</si>
  <si>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</si>
  <si>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 xml:space="preserve">GSL  </t>
  </si>
  <si>
    <t>The information is required to assess the outturn level of service provided to the DNSPs customers, and will inform the AER’s review of future regulatory proposals. The information may be used in performance reports.</t>
  </si>
  <si>
    <t>Total unplanned customer minutes off supply (Mins)</t>
  </si>
  <si>
    <t>Effect on unplanned MAIFI</t>
  </si>
  <si>
    <t>The information in templates 5a,b,c,d is used to monitor network performance and service outcomes for network customers. It will inform the AER's review of service improvement expenditure in future regulatory periods.</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</si>
  <si>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</si>
  <si>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</si>
  <si>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</si>
  <si>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</si>
  <si>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</si>
  <si>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</si>
  <si>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</si>
  <si>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</si>
  <si>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</si>
  <si>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</si>
  <si>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</si>
  <si>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Note</t>
  </si>
  <si>
    <t>(1) The sum of the number of distribution customers for each feeder category may not equal the average distribution customer numbers shown on sheet 1a, due to rounding.</t>
  </si>
  <si>
    <t>Reliability - planned outages</t>
  </si>
  <si>
    <t>Table 1: Planned outages</t>
  </si>
  <si>
    <r>
      <t>Number of distribution customers</t>
    </r>
    <r>
      <rPr>
        <b/>
        <vertAlign val="superscript"/>
        <sz val="8"/>
        <color indexed="9"/>
        <rFont val="Arial"/>
        <family val="2"/>
      </rPr>
      <t>(1)</t>
    </r>
  </si>
  <si>
    <t>SAIDI</t>
  </si>
  <si>
    <t xml:space="preserve">SAIFI  </t>
  </si>
  <si>
    <t>Effect on unplanned SAIDI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</si>
  <si>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</si>
  <si>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</si>
  <si>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</si>
  <si>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</si>
  <si>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</si>
  <si>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</si>
  <si>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</si>
  <si>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</si>
  <si>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</si>
  <si>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</si>
  <si>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</si>
  <si>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</si>
  <si>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</si>
  <si>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</si>
  <si>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</si>
  <si>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</si>
  <si>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</si>
  <si>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</si>
  <si>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</si>
  <si>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</si>
  <si>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</si>
  <si>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</si>
  <si>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</si>
  <si>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</si>
  <si>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</si>
  <si>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</si>
  <si>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</si>
  <si>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</si>
  <si>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</si>
  <si>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</si>
  <si>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</si>
  <si>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</si>
  <si>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</si>
  <si>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</si>
  <si>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</si>
  <si>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</si>
  <si>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</si>
  <si>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</si>
  <si>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</si>
  <si>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</si>
  <si>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</si>
  <si>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</si>
  <si>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</si>
  <si>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</si>
  <si>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</si>
  <si>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</si>
  <si>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</si>
  <si>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</si>
  <si>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</si>
  <si>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</si>
  <si>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total number of calls to the fault line to be reported, including any answered by an automated response service and terminated without being answered by an operator. Excludes missed calls where the fault line is overloaded.</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</si>
  <si>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</si>
  <si>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</si>
  <si>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</si>
  <si>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</si>
  <si>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</si>
  <si>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</si>
  <si>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</si>
  <si>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</si>
  <si>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</si>
  <si>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</si>
  <si>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</si>
  <si>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</si>
  <si>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</si>
  <si>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</si>
  <si>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</si>
  <si>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</si>
  <si>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</si>
  <si>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</si>
  <si>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</si>
  <si>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</si>
  <si>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</si>
  <si>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</si>
  <si>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</si>
  <si>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</si>
  <si>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</si>
  <si>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</si>
  <si>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</si>
  <si>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</si>
  <si>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</si>
  <si>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</si>
  <si>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</si>
  <si>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</si>
  <si>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</si>
  <si>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</si>
  <si>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</si>
  <si>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</si>
  <si>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</si>
  <si>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</si>
  <si>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</si>
  <si>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</si>
  <si>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</si>
  <si>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</si>
  <si>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</si>
  <si>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</si>
  <si>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</si>
  <si>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</si>
  <si>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</si>
  <si>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</si>
  <si>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</si>
  <si>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</si>
  <si>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</si>
  <si>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</si>
  <si>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</si>
  <si>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</si>
  <si>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</si>
  <si>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</si>
  <si>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</si>
  <si>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</si>
  <si>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</si>
  <si>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</si>
  <si>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</si>
  <si>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</si>
  <si>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</si>
  <si>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</si>
  <si>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</si>
  <si>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</si>
  <si>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</si>
  <si>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</si>
  <si>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</si>
  <si>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</si>
  <si>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</si>
  <si>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</si>
  <si>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</si>
  <si>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</si>
  <si>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</si>
  <si>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</si>
  <si>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</si>
  <si>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</si>
  <si>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</si>
  <si>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</si>
  <si>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</si>
  <si>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</si>
  <si>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</si>
  <si>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</si>
  <si>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</si>
  <si>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</si>
  <si>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</si>
  <si>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</si>
  <si>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</si>
  <si>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</si>
  <si>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</si>
  <si>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</si>
  <si>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</si>
  <si>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</si>
  <si>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United Energy, excluding those reported under 'connection and augmentation'</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</si>
  <si>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</si>
  <si>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</si>
  <si>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The proportion of complaints made to the DNSP where the complainant raised issues about voltage dips</t>
  </si>
  <si>
    <t>Calls to fault line answered within 30 seconds</t>
  </si>
  <si>
    <t>Customer service*</t>
  </si>
  <si>
    <t>Telephone answering excluded events</t>
  </si>
  <si>
    <t>The events listed in section 3.3 of the STPIS, November 2009.</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</si>
  <si>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</si>
  <si>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Number of calls answered in 30 seconds</t>
  </si>
  <si>
    <t>2. Quality of service and customer service</t>
  </si>
  <si>
    <t>4. Network performance</t>
  </si>
  <si>
    <t xml:space="preserve">  4a. Network performance - feeder reliability</t>
  </si>
  <si>
    <t xml:space="preserve">  4c. Network performance - planned outages</t>
  </si>
  <si>
    <t>Number of calls</t>
  </si>
  <si>
    <t>Short rural</t>
  </si>
  <si>
    <t>Long rural</t>
  </si>
  <si>
    <t>Network</t>
  </si>
  <si>
    <t>MAIFI
All events</t>
  </si>
  <si>
    <t>MAIFI
(after removing excluded events)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</si>
  <si>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</si>
  <si>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</si>
  <si>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</si>
  <si>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</si>
  <si>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</si>
  <si>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</si>
  <si>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</si>
  <si>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</si>
  <si>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</si>
  <si>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</si>
  <si>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</si>
  <si>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</si>
  <si>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</si>
  <si>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</si>
  <si>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</si>
  <si>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</si>
  <si>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</si>
  <si>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</si>
  <si>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</si>
  <si>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Click here for details.</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</si>
  <si>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</si>
  <si>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</si>
  <si>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</si>
  <si>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</si>
  <si>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</si>
  <si>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70 064 651 029</t>
  </si>
  <si>
    <t>Level 3, 6 Nexus Court</t>
  </si>
  <si>
    <t>Mulgrave</t>
  </si>
  <si>
    <t>VIC</t>
  </si>
  <si>
    <t>PO BOX 449</t>
  </si>
  <si>
    <t>Mount Waverley</t>
  </si>
  <si>
    <t>Mathew Abraham</t>
  </si>
  <si>
    <t>03 8846 9758</t>
  </si>
  <si>
    <t>Mathew.Abraham@ue.com.au</t>
  </si>
  <si>
    <t>NO7</t>
  </si>
  <si>
    <t>URBAN</t>
  </si>
  <si>
    <t>MED</t>
  </si>
  <si>
    <t>MC2</t>
  </si>
  <si>
    <t>RD10</t>
  </si>
  <si>
    <t>FSH13</t>
  </si>
  <si>
    <t>BT5</t>
  </si>
  <si>
    <t>CRM22</t>
  </si>
  <si>
    <t>MGE23</t>
  </si>
  <si>
    <t>OAK33</t>
  </si>
  <si>
    <t>DC1</t>
  </si>
  <si>
    <t>BR10</t>
  </si>
  <si>
    <t>OR34</t>
  </si>
  <si>
    <t>CDA23</t>
  </si>
  <si>
    <t>RD4</t>
  </si>
  <si>
    <t>CRM33</t>
  </si>
  <si>
    <t>BR15</t>
  </si>
  <si>
    <t>DN25</t>
  </si>
  <si>
    <t>AR11</t>
  </si>
  <si>
    <t>DMA13</t>
  </si>
  <si>
    <t>RURAL SHORT</t>
  </si>
  <si>
    <t>FTN23</t>
  </si>
  <si>
    <t>FSH23</t>
  </si>
  <si>
    <t>RBD23</t>
  </si>
  <si>
    <t>DC2</t>
  </si>
  <si>
    <t>EM10</t>
  </si>
  <si>
    <t>BH11</t>
  </si>
  <si>
    <t>DC6</t>
  </si>
  <si>
    <t>RBD12</t>
  </si>
  <si>
    <t>BT9</t>
  </si>
  <si>
    <t>DVY13</t>
  </si>
  <si>
    <t>FSH32</t>
  </si>
  <si>
    <t>EM6</t>
  </si>
  <si>
    <t>STO23</t>
  </si>
  <si>
    <t>NW22</t>
  </si>
  <si>
    <t>NB15</t>
  </si>
  <si>
    <t>RBD14</t>
  </si>
  <si>
    <t>DC7</t>
  </si>
  <si>
    <t>LD4</t>
  </si>
  <si>
    <t>FTN11</t>
  </si>
  <si>
    <t>FTN12</t>
  </si>
  <si>
    <t>FTN13</t>
  </si>
  <si>
    <t>FTN14</t>
  </si>
  <si>
    <t>FTN21</t>
  </si>
  <si>
    <t>FTN22</t>
  </si>
  <si>
    <t>FTN24</t>
  </si>
  <si>
    <t>FTN25</t>
  </si>
  <si>
    <t>K10</t>
  </si>
  <si>
    <t>CM22</t>
  </si>
  <si>
    <t>DC10</t>
  </si>
  <si>
    <t>STO13</t>
  </si>
  <si>
    <t>DC5</t>
  </si>
  <si>
    <t>SS22</t>
  </si>
  <si>
    <t>SS14</t>
  </si>
  <si>
    <t>DMA14</t>
  </si>
  <si>
    <t>NB12</t>
  </si>
  <si>
    <t>NB14</t>
  </si>
  <si>
    <t>RBD21</t>
  </si>
  <si>
    <t>CFD23</t>
  </si>
  <si>
    <t>DN13</t>
  </si>
  <si>
    <t>BT4</t>
  </si>
  <si>
    <t>SR20</t>
  </si>
  <si>
    <t>MR14</t>
  </si>
  <si>
    <t>BR6</t>
  </si>
  <si>
    <t>K6</t>
  </si>
  <si>
    <t>BU6</t>
  </si>
  <si>
    <t>NB13</t>
  </si>
  <si>
    <t>DN22</t>
  </si>
  <si>
    <t>BT15</t>
  </si>
  <si>
    <t>SR13</t>
  </si>
  <si>
    <t>BU9</t>
  </si>
  <si>
    <t>EL8</t>
  </si>
  <si>
    <t>EB32</t>
  </si>
  <si>
    <t>FSH33</t>
  </si>
  <si>
    <t>MTN34</t>
  </si>
  <si>
    <t>OR33</t>
  </si>
  <si>
    <t>MR13</t>
  </si>
  <si>
    <t>FSH31</t>
  </si>
  <si>
    <t>LWN32</t>
  </si>
  <si>
    <t>DMA15</t>
  </si>
  <si>
    <t>NB23</t>
  </si>
  <si>
    <t>LD2</t>
  </si>
  <si>
    <t>MTN35</t>
  </si>
  <si>
    <t>RBD24</t>
  </si>
  <si>
    <t>NB24</t>
  </si>
  <si>
    <t>BW33</t>
  </si>
  <si>
    <t>BW23</t>
  </si>
  <si>
    <t>FSH34</t>
  </si>
  <si>
    <t>NP36</t>
  </si>
  <si>
    <t>MGE21</t>
  </si>
  <si>
    <t>NP24</t>
  </si>
  <si>
    <t>MTN23</t>
  </si>
  <si>
    <t>SH70</t>
  </si>
  <si>
    <t>CRM12</t>
  </si>
  <si>
    <t>DMA11</t>
  </si>
  <si>
    <t>OE4</t>
  </si>
  <si>
    <t>M32</t>
  </si>
  <si>
    <t>CDA11</t>
  </si>
  <si>
    <t>M22</t>
  </si>
  <si>
    <t>CDA24</t>
  </si>
  <si>
    <t>MR11</t>
  </si>
  <si>
    <t>DC3</t>
  </si>
  <si>
    <t>EL6</t>
  </si>
  <si>
    <t>BW21</t>
  </si>
  <si>
    <t>BR13</t>
  </si>
  <si>
    <t>HGS22</t>
  </si>
  <si>
    <t>OAK26</t>
  </si>
  <si>
    <t>MGE14</t>
  </si>
  <si>
    <t>NP23</t>
  </si>
  <si>
    <t>NW33</t>
  </si>
  <si>
    <t>NP14</t>
  </si>
  <si>
    <t>EB21</t>
  </si>
  <si>
    <t>EM8</t>
  </si>
  <si>
    <t>LD5</t>
  </si>
  <si>
    <t>SS23</t>
  </si>
  <si>
    <t>CFD13</t>
  </si>
  <si>
    <t>DC4</t>
  </si>
  <si>
    <t>NW13</t>
  </si>
  <si>
    <t>NW21</t>
  </si>
  <si>
    <t>EB14</t>
  </si>
  <si>
    <t>MR24</t>
  </si>
  <si>
    <t>CRM35</t>
  </si>
  <si>
    <t>CRM24</t>
  </si>
  <si>
    <t>RWT24</t>
  </si>
  <si>
    <t>NP25</t>
  </si>
  <si>
    <t>NP12</t>
  </si>
  <si>
    <t>HGS31</t>
  </si>
  <si>
    <t>NP34</t>
  </si>
  <si>
    <t>CFD14</t>
  </si>
  <si>
    <t>NB22</t>
  </si>
  <si>
    <t>EB23</t>
  </si>
  <si>
    <t>EW2</t>
  </si>
  <si>
    <t>MGE34</t>
  </si>
  <si>
    <t>STO14</t>
  </si>
  <si>
    <t>LD33</t>
  </si>
  <si>
    <t>MTN21</t>
  </si>
  <si>
    <t>SS13</t>
  </si>
  <si>
    <t>NW31</t>
  </si>
  <si>
    <t>BC23</t>
  </si>
  <si>
    <t>WD34</t>
  </si>
  <si>
    <t>MR31</t>
  </si>
  <si>
    <t>NP33</t>
  </si>
  <si>
    <t>NB25</t>
  </si>
  <si>
    <t>RBD13</t>
  </si>
  <si>
    <t>HT2</t>
  </si>
  <si>
    <t>WD26</t>
  </si>
  <si>
    <t>HT8</t>
  </si>
  <si>
    <t>SVW55</t>
  </si>
  <si>
    <t>STO21</t>
  </si>
  <si>
    <t>EB33</t>
  </si>
  <si>
    <t>LD3</t>
  </si>
  <si>
    <t>HT11</t>
  </si>
  <si>
    <t>HT7</t>
  </si>
  <si>
    <t>M35</t>
  </si>
  <si>
    <t>HT10</t>
  </si>
  <si>
    <t>NO6</t>
  </si>
  <si>
    <t>HT1</t>
  </si>
  <si>
    <t>EB22</t>
  </si>
  <si>
    <t>CDA22</t>
  </si>
  <si>
    <t>BU14</t>
  </si>
  <si>
    <t>BW34</t>
  </si>
  <si>
    <t>HT4</t>
  </si>
  <si>
    <t>M12</t>
  </si>
  <si>
    <t>HGS33</t>
  </si>
  <si>
    <t>NW14</t>
  </si>
  <si>
    <t>OR32</t>
  </si>
  <si>
    <t>NP11</t>
  </si>
  <si>
    <t>LD7</t>
  </si>
  <si>
    <t>SS11</t>
  </si>
  <si>
    <t>FSH11</t>
  </si>
  <si>
    <t>MTN32</t>
  </si>
  <si>
    <t>MC3</t>
  </si>
  <si>
    <t>DSH14</t>
  </si>
  <si>
    <t>RBD22</t>
  </si>
  <si>
    <t>DMA12</t>
  </si>
  <si>
    <t>NB21</t>
  </si>
  <si>
    <t>LWN34</t>
  </si>
  <si>
    <t>MTN31</t>
  </si>
  <si>
    <t>CRM13</t>
  </si>
  <si>
    <t>MTN22</t>
  </si>
  <si>
    <t>HGS23</t>
  </si>
  <si>
    <t>GW8</t>
  </si>
  <si>
    <t>DN24</t>
  </si>
  <si>
    <t>DVY34</t>
  </si>
  <si>
    <t>OAK21</t>
  </si>
  <si>
    <t>CRM21</t>
  </si>
  <si>
    <t>DN11</t>
  </si>
  <si>
    <t>NP16</t>
  </si>
  <si>
    <t>BR1</t>
  </si>
  <si>
    <t>MGE22</t>
  </si>
  <si>
    <t>SV34</t>
  </si>
  <si>
    <t>OAK35</t>
  </si>
  <si>
    <t>MTN24</t>
  </si>
  <si>
    <t>EW3</t>
  </si>
  <si>
    <t>GW3</t>
  </si>
  <si>
    <t>OAK23</t>
  </si>
  <si>
    <t>SV23</t>
  </si>
  <si>
    <t>WD23</t>
  </si>
  <si>
    <t>SR14</t>
  </si>
  <si>
    <t>CFD15</t>
  </si>
  <si>
    <t>MC6</t>
  </si>
  <si>
    <t>NO3</t>
  </si>
  <si>
    <t>STO22</t>
  </si>
  <si>
    <t>SV20</t>
  </si>
  <si>
    <t>BH23</t>
  </si>
  <si>
    <t>BR9</t>
  </si>
  <si>
    <t>BC11</t>
  </si>
  <si>
    <t>EL13</t>
  </si>
  <si>
    <t>OR35</t>
  </si>
  <si>
    <t>CFD16</t>
  </si>
  <si>
    <t>BU2</t>
  </si>
  <si>
    <t>CRM14</t>
  </si>
  <si>
    <t>MC1</t>
  </si>
  <si>
    <t>NW32</t>
  </si>
  <si>
    <t>GW1</t>
  </si>
  <si>
    <t>BU4</t>
  </si>
  <si>
    <t>BU10</t>
  </si>
  <si>
    <t>SR11</t>
  </si>
  <si>
    <t>EW1</t>
  </si>
  <si>
    <t>HT13</t>
  </si>
  <si>
    <t>EM9</t>
  </si>
  <si>
    <t>BW35</t>
  </si>
  <si>
    <t>EW14</t>
  </si>
  <si>
    <t>BW22</t>
  </si>
  <si>
    <t>M11</t>
  </si>
  <si>
    <t>SVW54</t>
  </si>
  <si>
    <t>BU1</t>
  </si>
  <si>
    <t>CM21</t>
  </si>
  <si>
    <t>BH34</t>
  </si>
  <si>
    <t>AR07</t>
  </si>
  <si>
    <t>Citipower Feeder</t>
  </si>
  <si>
    <t>AR12</t>
  </si>
  <si>
    <t>AR2</t>
  </si>
  <si>
    <t>AR3</t>
  </si>
  <si>
    <t>AR6</t>
  </si>
  <si>
    <t>Yes</t>
  </si>
  <si>
    <t>BC12</t>
  </si>
  <si>
    <t>BC22</t>
  </si>
  <si>
    <t>BC6</t>
  </si>
  <si>
    <t>United Energy Feeder</t>
  </si>
  <si>
    <t>BH12</t>
  </si>
  <si>
    <t>BH14</t>
  </si>
  <si>
    <t>BH21</t>
  </si>
  <si>
    <t>BH22</t>
  </si>
  <si>
    <t>BH24</t>
  </si>
  <si>
    <t>BH31</t>
  </si>
  <si>
    <t>BR4</t>
  </si>
  <si>
    <t>BRA21</t>
  </si>
  <si>
    <t>Ausnet Feeder</t>
  </si>
  <si>
    <t>BRA23</t>
  </si>
  <si>
    <t>BRA32</t>
  </si>
  <si>
    <t>BT10</t>
  </si>
  <si>
    <t>BT14</t>
  </si>
  <si>
    <t>BT2</t>
  </si>
  <si>
    <t>BT6</t>
  </si>
  <si>
    <t>BU13</t>
  </si>
  <si>
    <t>BW32</t>
  </si>
  <si>
    <t>CDA21</t>
  </si>
  <si>
    <t>CFD11</t>
  </si>
  <si>
    <t>CFD12</t>
  </si>
  <si>
    <t>CFD21</t>
  </si>
  <si>
    <t>CFD22</t>
  </si>
  <si>
    <t>CFD24</t>
  </si>
  <si>
    <t>CFD25</t>
  </si>
  <si>
    <t>CFD26</t>
  </si>
  <si>
    <t>CM11</t>
  </si>
  <si>
    <t>CM12</t>
  </si>
  <si>
    <t>CM13</t>
  </si>
  <si>
    <t>CM14</t>
  </si>
  <si>
    <t>CM15</t>
  </si>
  <si>
    <t>CM23</t>
  </si>
  <si>
    <t>CM24</t>
  </si>
  <si>
    <t>CM25</t>
  </si>
  <si>
    <t>CRM11</t>
  </si>
  <si>
    <t>CRM32</t>
  </si>
  <si>
    <t>CRM34</t>
  </si>
  <si>
    <t>DC12</t>
  </si>
  <si>
    <t>DC8</t>
  </si>
  <si>
    <t>DN10</t>
  </si>
  <si>
    <t>DN2</t>
  </si>
  <si>
    <t>DN21</t>
  </si>
  <si>
    <t>DN4</t>
  </si>
  <si>
    <t>DN6</t>
  </si>
  <si>
    <t>DN7</t>
  </si>
  <si>
    <t>DN8</t>
  </si>
  <si>
    <t>DN9</t>
  </si>
  <si>
    <t>DSH13</t>
  </si>
  <si>
    <t>DSH21</t>
  </si>
  <si>
    <t>DSH22</t>
  </si>
  <si>
    <t>DSH23</t>
  </si>
  <si>
    <t>DSH24</t>
  </si>
  <si>
    <t>DSH31</t>
  </si>
  <si>
    <t>DSH32</t>
  </si>
  <si>
    <t>DSH33</t>
  </si>
  <si>
    <t>DSH34</t>
  </si>
  <si>
    <t>DVY14</t>
  </si>
  <si>
    <t>DVY21</t>
  </si>
  <si>
    <t>DVY22</t>
  </si>
  <si>
    <t>DVY23</t>
  </si>
  <si>
    <t>DVY24</t>
  </si>
  <si>
    <t>DVY31</t>
  </si>
  <si>
    <t>DVY32</t>
  </si>
  <si>
    <t>DVY33</t>
  </si>
  <si>
    <t>EB11</t>
  </si>
  <si>
    <t>EB12</t>
  </si>
  <si>
    <t>EB13</t>
  </si>
  <si>
    <t>EB24</t>
  </si>
  <si>
    <t>EB31</t>
  </si>
  <si>
    <t>EL10</t>
  </si>
  <si>
    <t>EL11</t>
  </si>
  <si>
    <t>EL12</t>
  </si>
  <si>
    <t>EL14</t>
  </si>
  <si>
    <t>EL5</t>
  </si>
  <si>
    <t>EL7</t>
  </si>
  <si>
    <t>EL9</t>
  </si>
  <si>
    <t>EM1</t>
  </si>
  <si>
    <t>EM11</t>
  </si>
  <si>
    <t>EM2</t>
  </si>
  <si>
    <t>EM3</t>
  </si>
  <si>
    <t>EM5</t>
  </si>
  <si>
    <t>EM7</t>
  </si>
  <si>
    <t>EW12</t>
  </si>
  <si>
    <t>EW8</t>
  </si>
  <si>
    <t>EW9</t>
  </si>
  <si>
    <t>FGY21</t>
  </si>
  <si>
    <t>FGY31</t>
  </si>
  <si>
    <t>FSH12</t>
  </si>
  <si>
    <t>FSH21</t>
  </si>
  <si>
    <t>FSH22</t>
  </si>
  <si>
    <t>GW10</t>
  </si>
  <si>
    <t>GW11</t>
  </si>
  <si>
    <t>GW12</t>
  </si>
  <si>
    <t>GW2</t>
  </si>
  <si>
    <t>GW4</t>
  </si>
  <si>
    <t>GW5</t>
  </si>
  <si>
    <t>GW6</t>
  </si>
  <si>
    <t>GW7</t>
  </si>
  <si>
    <t>HGS21</t>
  </si>
  <si>
    <t>HGS32</t>
  </si>
  <si>
    <t>HPK24</t>
  </si>
  <si>
    <t>HT3</t>
  </si>
  <si>
    <t>HT6</t>
  </si>
  <si>
    <t>HT9</t>
  </si>
  <si>
    <t>K11</t>
  </si>
  <si>
    <t>K12</t>
  </si>
  <si>
    <t>K13</t>
  </si>
  <si>
    <t>K2</t>
  </si>
  <si>
    <t>K3</t>
  </si>
  <si>
    <t>K4</t>
  </si>
  <si>
    <t>K5</t>
  </si>
  <si>
    <t>K7</t>
  </si>
  <si>
    <t>K8</t>
  </si>
  <si>
    <t>K9</t>
  </si>
  <si>
    <t>KBH31</t>
  </si>
  <si>
    <t>KBH32</t>
  </si>
  <si>
    <t>KBH33</t>
  </si>
  <si>
    <t>KBH34</t>
  </si>
  <si>
    <t>KBH35</t>
  </si>
  <si>
    <t>LD1</t>
  </si>
  <si>
    <t>LD32</t>
  </si>
  <si>
    <t>LD6</t>
  </si>
  <si>
    <t>LWN21</t>
  </si>
  <si>
    <t>LWN23</t>
  </si>
  <si>
    <t>LWN24</t>
  </si>
  <si>
    <t>LWN33</t>
  </si>
  <si>
    <t>LWN35</t>
  </si>
  <si>
    <t>LYD11</t>
  </si>
  <si>
    <t>M13</t>
  </si>
  <si>
    <t>M14</t>
  </si>
  <si>
    <t>M21</t>
  </si>
  <si>
    <t>M23</t>
  </si>
  <si>
    <t>M25</t>
  </si>
  <si>
    <t>M31</t>
  </si>
  <si>
    <t>M33</t>
  </si>
  <si>
    <t>M34</t>
  </si>
  <si>
    <t>MC10</t>
  </si>
  <si>
    <t>MC4</t>
  </si>
  <si>
    <t>MC5</t>
  </si>
  <si>
    <t>MC7</t>
  </si>
  <si>
    <t>MC9</t>
  </si>
  <si>
    <t>MGE11</t>
  </si>
  <si>
    <t>MGE12</t>
  </si>
  <si>
    <t>MGE13</t>
  </si>
  <si>
    <t>MGE24</t>
  </si>
  <si>
    <t>MGE31</t>
  </si>
  <si>
    <t>MGE32</t>
  </si>
  <si>
    <t>MGE33</t>
  </si>
  <si>
    <t>MR12</t>
  </si>
  <si>
    <t>MR15</t>
  </si>
  <si>
    <t>MR21</t>
  </si>
  <si>
    <t>MR22</t>
  </si>
  <si>
    <t>MR23</t>
  </si>
  <si>
    <t>MR32</t>
  </si>
  <si>
    <t>NB11</t>
  </si>
  <si>
    <t>NO2</t>
  </si>
  <si>
    <t>NO4</t>
  </si>
  <si>
    <t>NO5</t>
  </si>
  <si>
    <t>NP31</t>
  </si>
  <si>
    <t>NW11</t>
  </si>
  <si>
    <t>NW23</t>
  </si>
  <si>
    <t>NW34</t>
  </si>
  <si>
    <t>OAK22</t>
  </si>
  <si>
    <t>OAK24</t>
  </si>
  <si>
    <t>OAK25</t>
  </si>
  <si>
    <t>OAK31</t>
  </si>
  <si>
    <t>OAK32</t>
  </si>
  <si>
    <t>OAK34</t>
  </si>
  <si>
    <t>OE1</t>
  </si>
  <si>
    <t>OE10</t>
  </si>
  <si>
    <t>OE14</t>
  </si>
  <si>
    <t>OE15</t>
  </si>
  <si>
    <t>OE2</t>
  </si>
  <si>
    <t>OE5</t>
  </si>
  <si>
    <t>OE6</t>
  </si>
  <si>
    <t>OE9</t>
  </si>
  <si>
    <t>OR22</t>
  </si>
  <si>
    <t>OR23</t>
  </si>
  <si>
    <t>OR24</t>
  </si>
  <si>
    <t>OR25</t>
  </si>
  <si>
    <t>OR31</t>
  </si>
  <si>
    <t>RBD11</t>
  </si>
  <si>
    <t>RD2</t>
  </si>
  <si>
    <t>RWT12</t>
  </si>
  <si>
    <t>RWT13</t>
  </si>
  <si>
    <t>RWT23</t>
  </si>
  <si>
    <t>RWT34</t>
  </si>
  <si>
    <t>RWT35</t>
  </si>
  <si>
    <t>SH21</t>
  </si>
  <si>
    <t>SH22</t>
  </si>
  <si>
    <t>SH24</t>
  </si>
  <si>
    <t>SH72</t>
  </si>
  <si>
    <t>SK1</t>
  </si>
  <si>
    <t>SR12</t>
  </si>
  <si>
    <t>SR15</t>
  </si>
  <si>
    <t>SR19</t>
  </si>
  <si>
    <t>SR23</t>
  </si>
  <si>
    <t>SR24</t>
  </si>
  <si>
    <t>SR25</t>
  </si>
  <si>
    <t>SS12</t>
  </si>
  <si>
    <t>SS21</t>
  </si>
  <si>
    <t>SS24</t>
  </si>
  <si>
    <t>SV14</t>
  </si>
  <si>
    <t>SV16</t>
  </si>
  <si>
    <t>SV17</t>
  </si>
  <si>
    <t>SV19</t>
  </si>
  <si>
    <t>SV21</t>
  </si>
  <si>
    <t>SV22</t>
  </si>
  <si>
    <t>SV31</t>
  </si>
  <si>
    <t>SV32</t>
  </si>
  <si>
    <t>SV33</t>
  </si>
  <si>
    <t>SVW41</t>
  </si>
  <si>
    <t>SVW42</t>
  </si>
  <si>
    <t>SVW43</t>
  </si>
  <si>
    <t>SVW44</t>
  </si>
  <si>
    <t>SVW45</t>
  </si>
  <si>
    <t>SVW51</t>
  </si>
  <si>
    <t>SVW52</t>
  </si>
  <si>
    <t>SVW53</t>
  </si>
  <si>
    <t>WD14</t>
  </si>
  <si>
    <t>WD15</t>
  </si>
  <si>
    <t>WD16</t>
  </si>
  <si>
    <t>WD24</t>
  </si>
  <si>
    <t>WD33</t>
  </si>
  <si>
    <t>WD36</t>
  </si>
  <si>
    <t>Unknown &amp; Other</t>
  </si>
  <si>
    <t>Third Party</t>
  </si>
  <si>
    <t>Overhead Failure</t>
  </si>
  <si>
    <t>Plant Failure</t>
  </si>
  <si>
    <t>LV</t>
  </si>
  <si>
    <t>Underground Failure</t>
  </si>
  <si>
    <t>Birds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</si>
</sst>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 numFmtId="169" formatCode="#,##0.0000"/>
    <numFmt numFmtId="170" formatCode="_(&quot;$&quot;* #,##0_);_(&quot;$&quot;* \(#,##0\);_(&quot;$&quot;* &quot;-&quot;??_);_(@_)"/>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sz val="10"/>
      <name val="Arial"/>
      <family val="2"/>
    </font>
    <font>
      <sz val="14"/>
      <name val="Arial Black"/>
      <family val="2"/>
    </font>
    <font>
      <b/>
      <sz val="14"/>
      <name val="Arial Black"/>
      <family val="2"/>
    </font>
    <font>
      <sz val="16"/>
      <name val="Arial Black"/>
      <family val="2"/>
    </font>
    <font>
      <b/>
      <sz val="16"/>
      <name val="Arial Black"/>
      <family val="2"/>
    </font>
    <font>
      <b/>
      <sz val="10"/>
      <name val="Arial Black"/>
      <family val="2"/>
    </font>
    <font>
      <b/>
      <sz val="16"/>
      <color theme="0"/>
      <name val="Arial"/>
      <family val="2"/>
    </font>
    <font>
      <sz val="10"/>
      <color theme="0" tint="-0.14999847407452621"/>
      <name val="Arial"/>
      <family val="2"/>
    </font>
    <font>
      <u/>
      <sz val="11"/>
      <color theme="10"/>
      <name val="Calibri"/>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name val="Calibri"/>
      <family val="2"/>
    </font>
    <font>
      <sz val="10"/>
      <name val="Symbol"/>
      <family val="1"/>
      <charset val="2"/>
    </font>
    <font>
      <sz val="7"/>
      <name val="Times New Roman"/>
      <family val="1"/>
    </font>
    <font>
      <sz val="10"/>
      <color rgb="FFFF0000"/>
      <name val="Arial"/>
      <family val="2"/>
    </font>
    <font>
      <sz val="10"/>
      <name val="Arial"/>
      <family val="2"/>
    </font>
  </fonts>
  <fills count="32">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
      <patternFill patternType="solid">
        <fgColor rgb="FFFFFFCC"/>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s>
  <cellStyleXfs count="157">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7"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7" fontId="4" fillId="18" borderId="0" applyFont="0" applyBorder="0" applyAlignment="0">
      <alignment horizontal="right"/>
      <protection locked="0"/>
    </xf>
    <xf numFmtId="166" fontId="8" fillId="19" borderId="0" applyFont="0" applyBorder="0">
      <alignment horizontal="right"/>
      <protection locked="0"/>
    </xf>
    <xf numFmtId="167"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52" fillId="0" borderId="0" applyFont="0" applyFill="0" applyBorder="0" applyAlignment="0" applyProtection="0"/>
    <xf numFmtId="0" fontId="53" fillId="0" borderId="0"/>
    <xf numFmtId="167" fontId="4" fillId="15" borderId="0" applyNumberFormat="0" applyFont="0" applyBorder="0" applyAlignment="0">
      <alignment horizontal="right"/>
    </xf>
    <xf numFmtId="166" fontId="4" fillId="19" borderId="0" applyFont="0" applyBorder="0">
      <alignment horizontal="right"/>
      <protection locked="0"/>
    </xf>
    <xf numFmtId="167" fontId="4" fillId="20" borderId="0" applyFont="0" applyBorder="0">
      <alignment horizontal="right"/>
      <protection locked="0"/>
    </xf>
    <xf numFmtId="0" fontId="4" fillId="5" borderId="7" applyNumberFormat="0" applyFont="0" applyAlignment="0" applyProtection="0"/>
    <xf numFmtId="0" fontId="52" fillId="0" borderId="0"/>
    <xf numFmtId="0" fontId="4" fillId="2" borderId="0"/>
    <xf numFmtId="0" fontId="4" fillId="0" borderId="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7" fontId="4" fillId="15" borderId="0" applyNumberFormat="0" applyFont="0" applyBorder="0" applyAlignment="0">
      <alignment horizontal="right"/>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6" fontId="4" fillId="19" borderId="0" applyFont="0" applyBorder="0">
      <alignment horizontal="right"/>
      <protection locked="0"/>
    </xf>
    <xf numFmtId="167" fontId="4" fillId="20" borderId="0" applyFont="0" applyBorder="0">
      <alignment horizontal="right"/>
      <protection locked="0"/>
    </xf>
    <xf numFmtId="0" fontId="4" fillId="0" borderId="0"/>
    <xf numFmtId="0" fontId="4" fillId="0" borderId="0"/>
    <xf numFmtId="0" fontId="4" fillId="0" borderId="0"/>
    <xf numFmtId="0" fontId="52"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0" fontId="4" fillId="2" borderId="0"/>
    <xf numFmtId="0" fontId="4" fillId="0" borderId="0"/>
    <xf numFmtId="0" fontId="4" fillId="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6" borderId="1" applyNumberFormat="0" applyAlignment="0" applyProtection="0"/>
    <xf numFmtId="165" fontId="4" fillId="0" borderId="0" applyFont="0" applyFill="0" applyBorder="0" applyAlignment="0" applyProtection="0"/>
    <xf numFmtId="0" fontId="17" fillId="4" borderId="1" applyNumberFormat="0" applyAlignment="0" applyProtection="0"/>
    <xf numFmtId="0" fontId="6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0" borderId="0"/>
    <xf numFmtId="0" fontId="20" fillId="6" borderId="8" applyNumberFormat="0" applyAlignment="0" applyProtection="0"/>
    <xf numFmtId="0" fontId="4" fillId="0" borderId="0"/>
    <xf numFmtId="0" fontId="22" fillId="0" borderId="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7" fontId="55"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55" fillId="0" borderId="0"/>
    <xf numFmtId="0" fontId="55" fillId="0" borderId="0"/>
    <xf numFmtId="167" fontId="4" fillId="18" borderId="0" applyFont="0" applyBorder="0" applyAlignment="0">
      <alignment horizontal="right"/>
      <protection locked="0"/>
    </xf>
    <xf numFmtId="0" fontId="4" fillId="0" borderId="0"/>
    <xf numFmtId="0" fontId="4" fillId="0" borderId="0"/>
    <xf numFmtId="0" fontId="4" fillId="2" borderId="0"/>
    <xf numFmtId="0" fontId="4" fillId="2" borderId="0"/>
    <xf numFmtId="0" fontId="2" fillId="0" borderId="0"/>
    <xf numFmtId="0" fontId="1" fillId="0" borderId="0"/>
    <xf numFmtId="0" fontId="1" fillId="0" borderId="0"/>
    <xf numFmtId="9" fontId="72" fillId="0" borderId="0" applyFont="0" applyFill="0" applyBorder="0" applyAlignment="0" applyProtection="0"/>
  </cellStyleXfs>
  <cellXfs count="378">
    <xf numFmtId="0" fontId="0" fillId="2" borderId="0" xfId="0"/>
    <xf numFmtId="0" fontId="25" fillId="2" borderId="0" xfId="45" applyFont="1"/>
    <xf numFmtId="0" fontId="4" fillId="2" borderId="0" xfId="45"/>
    <xf numFmtId="0" fontId="26" fillId="2" borderId="0" xfId="45" applyFont="1"/>
    <xf numFmtId="0" fontId="28" fillId="21" borderId="10" xfId="45" applyFont="1" applyFill="1" applyBorder="1" applyAlignment="1" applyProtection="1">
      <protection locked="0"/>
    </xf>
    <xf numFmtId="0" fontId="29" fillId="21" borderId="0" xfId="45" applyFont="1" applyFill="1" applyBorder="1" applyAlignment="1"/>
    <xf numFmtId="0" fontId="29" fillId="21" borderId="11" xfId="45" applyFont="1" applyFill="1" applyBorder="1" applyAlignment="1"/>
    <xf numFmtId="2" fontId="30" fillId="2" borderId="0" xfId="45" applyNumberFormat="1" applyFont="1" applyBorder="1" applyAlignment="1" applyProtection="1">
      <alignment horizontal="left"/>
    </xf>
    <xf numFmtId="0" fontId="24" fillId="2" borderId="0" xfId="45" applyFont="1" applyAlignment="1" applyProtection="1">
      <protection locked="0"/>
    </xf>
    <xf numFmtId="0" fontId="24" fillId="2" borderId="0" xfId="45" applyFont="1" applyProtection="1">
      <protection locked="0"/>
    </xf>
    <xf numFmtId="0" fontId="30" fillId="2" borderId="0" xfId="45" applyFont="1"/>
    <xf numFmtId="0" fontId="4" fillId="2" borderId="0" xfId="45" applyAlignment="1"/>
    <xf numFmtId="0" fontId="31" fillId="21" borderId="12" xfId="45" applyFont="1" applyFill="1" applyBorder="1"/>
    <xf numFmtId="0" fontId="32" fillId="21" borderId="12" xfId="45" applyFont="1" applyFill="1" applyBorder="1"/>
    <xf numFmtId="0" fontId="32" fillId="2" borderId="0" xfId="45" applyFont="1"/>
    <xf numFmtId="0" fontId="31" fillId="21" borderId="13" xfId="45" applyFont="1" applyFill="1" applyBorder="1"/>
    <xf numFmtId="0" fontId="32" fillId="21" borderId="14" xfId="45"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0" xfId="0" applyFont="1" applyFill="1" applyBorder="1" applyAlignment="1">
      <alignment horizontal="right" indent="1"/>
    </xf>
    <xf numFmtId="0" fontId="33" fillId="21" borderId="11" xfId="0" applyFont="1" applyFill="1" applyBorder="1" applyAlignment="1" applyProtection="1">
      <protection locked="0"/>
    </xf>
    <xf numFmtId="0" fontId="33" fillId="21" borderId="0" xfId="0" applyFont="1" applyFill="1" applyBorder="1"/>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5" fillId="2" borderId="0" xfId="42" applyFont="1"/>
    <xf numFmtId="0" fontId="35" fillId="2" borderId="0" xfId="42" applyFont="1" applyFill="1" applyBorder="1"/>
    <xf numFmtId="0" fontId="35" fillId="2" borderId="0" xfId="42" applyFont="1" applyFill="1"/>
    <xf numFmtId="0" fontId="27" fillId="2" borderId="0" xfId="0" applyFont="1"/>
    <xf numFmtId="0" fontId="25" fillId="2" borderId="0" xfId="0" applyFont="1"/>
    <xf numFmtId="0" fontId="25" fillId="2" borderId="0" xfId="0" applyFont="1" applyAlignment="1">
      <alignment horizontal="left"/>
    </xf>
    <xf numFmtId="0" fontId="0" fillId="21" borderId="12" xfId="0" applyFill="1" applyBorder="1"/>
    <xf numFmtId="0" fontId="25" fillId="2" borderId="0" xfId="46" applyFont="1"/>
    <xf numFmtId="0" fontId="4" fillId="2" borderId="0" xfId="46"/>
    <xf numFmtId="0" fontId="25" fillId="2" borderId="0" xfId="46" applyFont="1" applyAlignment="1">
      <alignment horizontal="left"/>
    </xf>
    <xf numFmtId="0" fontId="27" fillId="2" borderId="0" xfId="46" applyFont="1"/>
    <xf numFmtId="0" fontId="8" fillId="2" borderId="0" xfId="46" applyFont="1"/>
    <xf numFmtId="0" fontId="50" fillId="21" borderId="12" xfId="46" applyFont="1" applyFill="1" applyBorder="1" applyAlignment="1">
      <alignment vertical="center" wrapText="1"/>
    </xf>
    <xf numFmtId="0" fontId="48" fillId="21" borderId="27" xfId="46" applyFont="1" applyFill="1" applyBorder="1" applyAlignment="1">
      <alignment vertical="center" wrapText="1"/>
    </xf>
    <xf numFmtId="0" fontId="47" fillId="21" borderId="12" xfId="46" applyFont="1" applyFill="1" applyBorder="1" applyAlignment="1">
      <alignment horizontal="center" vertical="center" wrapText="1"/>
    </xf>
    <xf numFmtId="0" fontId="47" fillId="21" borderId="28" xfId="46" applyFont="1" applyFill="1" applyBorder="1" applyAlignment="1">
      <alignment horizontal="center" vertical="center" wrapText="1"/>
    </xf>
    <xf numFmtId="0" fontId="46" fillId="21" borderId="27" xfId="46" applyFont="1" applyFill="1" applyBorder="1" applyAlignment="1">
      <alignment vertical="center" wrapText="1"/>
    </xf>
    <xf numFmtId="0" fontId="47" fillId="21" borderId="12" xfId="46" applyFont="1" applyFill="1" applyBorder="1" applyAlignment="1">
      <alignment horizontal="right" vertical="center" wrapText="1"/>
    </xf>
    <xf numFmtId="0" fontId="8" fillId="0" borderId="0" xfId="46" applyFont="1" applyFill="1" applyBorder="1"/>
    <xf numFmtId="0" fontId="8" fillId="2" borderId="29" xfId="46" applyFont="1" applyFill="1" applyBorder="1" applyAlignment="1">
      <alignment horizontal="right" vertical="center" wrapText="1"/>
    </xf>
    <xf numFmtId="0" fontId="8" fillId="2" borderId="0" xfId="46" applyFont="1" applyFill="1" applyBorder="1" applyAlignment="1">
      <alignment horizontal="right" vertical="center" wrapText="1"/>
    </xf>
    <xf numFmtId="0" fontId="29" fillId="0" borderId="30" xfId="46" applyFont="1" applyFill="1" applyBorder="1" applyAlignment="1">
      <alignment horizontal="right" vertical="center" wrapText="1"/>
    </xf>
    <xf numFmtId="0" fontId="8" fillId="2" borderId="30" xfId="46" applyFont="1" applyFill="1" applyBorder="1" applyAlignment="1">
      <alignment horizontal="right" vertical="center" wrapText="1"/>
    </xf>
    <xf numFmtId="0" fontId="29" fillId="2" borderId="0" xfId="46" applyFont="1" applyFill="1" applyBorder="1" applyAlignment="1">
      <alignment horizontal="right" vertical="center" wrapText="1"/>
    </xf>
    <xf numFmtId="0" fontId="33" fillId="2" borderId="0" xfId="46" applyFont="1"/>
    <xf numFmtId="0" fontId="44" fillId="21" borderId="12" xfId="46" applyFont="1" applyFill="1" applyBorder="1" applyAlignment="1">
      <alignment horizontal="center" vertical="center" wrapText="1"/>
    </xf>
    <xf numFmtId="0" fontId="26" fillId="2" borderId="0" xfId="46" applyFont="1" applyFill="1" applyBorder="1" applyAlignment="1">
      <alignment horizontal="center" vertical="center" wrapText="1"/>
    </xf>
    <xf numFmtId="0" fontId="25" fillId="2" borderId="0" xfId="46" applyFont="1" applyFill="1"/>
    <xf numFmtId="0" fontId="4" fillId="2" borderId="0" xfId="48" applyFill="1" applyAlignment="1"/>
    <xf numFmtId="0" fontId="4" fillId="2" borderId="0" xfId="44"/>
    <xf numFmtId="0" fontId="26" fillId="2" borderId="0" xfId="48" applyFont="1" applyFill="1" applyAlignment="1"/>
    <xf numFmtId="0" fontId="44" fillId="21" borderId="12" xfId="44" applyFont="1" applyFill="1" applyBorder="1" applyAlignment="1">
      <alignment horizontal="center" vertical="center" wrapText="1"/>
    </xf>
    <xf numFmtId="0" fontId="8" fillId="20" borderId="12" xfId="44" applyFont="1" applyFill="1" applyBorder="1" applyAlignment="1">
      <alignment horizontal="right" vertical="center" wrapText="1"/>
    </xf>
    <xf numFmtId="0" fontId="8" fillId="20" borderId="18" xfId="44" applyFont="1" applyFill="1" applyBorder="1" applyAlignment="1">
      <alignment horizontal="center" wrapText="1"/>
    </xf>
    <xf numFmtId="0" fontId="0" fillId="22" borderId="12" xfId="0" applyFill="1" applyBorder="1"/>
    <xf numFmtId="0" fontId="32" fillId="2" borderId="0" xfId="46" applyFont="1"/>
    <xf numFmtId="0" fontId="25" fillId="2" borderId="0" xfId="0" applyFont="1" applyAlignment="1">
      <alignment horizontal="left" vertical="center"/>
    </xf>
    <xf numFmtId="0" fontId="0" fillId="2" borderId="0" xfId="0" applyAlignment="1"/>
    <xf numFmtId="0" fontId="32" fillId="2" borderId="0" xfId="0" applyFont="1"/>
    <xf numFmtId="0" fontId="0" fillId="2" borderId="0" xfId="0"/>
    <xf numFmtId="0" fontId="27" fillId="2" borderId="0" xfId="0" applyFont="1" applyAlignment="1">
      <alignment horizontal="left"/>
    </xf>
    <xf numFmtId="0" fontId="8" fillId="20" borderId="28" xfId="44" applyFont="1" applyFill="1" applyBorder="1" applyAlignment="1">
      <alignment horizontal="center" vertical="center" wrapText="1"/>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0" fontId="44" fillId="21" borderId="12" xfId="0" applyFont="1" applyFill="1" applyBorder="1" applyAlignment="1">
      <alignment horizontal="center" vertical="center" wrapText="1"/>
    </xf>
    <xf numFmtId="0" fontId="41" fillId="2" borderId="0" xfId="48" applyFont="1" applyFill="1" applyBorder="1" applyAlignment="1">
      <alignment horizontal="left" vertical="center"/>
    </xf>
    <xf numFmtId="0" fontId="47" fillId="21" borderId="12" xfId="46" applyFont="1" applyFill="1" applyBorder="1"/>
    <xf numFmtId="0" fontId="8" fillId="20" borderId="12" xfId="46" applyFont="1" applyFill="1" applyBorder="1"/>
    <xf numFmtId="0" fontId="35" fillId="2" borderId="0" xfId="46" applyFont="1"/>
    <xf numFmtId="14" fontId="33" fillId="21" borderId="12" xfId="0" applyNumberFormat="1" applyFont="1" applyFill="1" applyBorder="1"/>
    <xf numFmtId="0" fontId="8" fillId="2" borderId="0" xfId="44" applyFo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14" fontId="8" fillId="20" borderId="13" xfId="44" applyNumberFormat="1" applyFont="1" applyFill="1" applyBorder="1" applyAlignment="1">
      <alignment horizontal="center" vertical="center" wrapText="1"/>
    </xf>
    <xf numFmtId="0" fontId="0" fillId="2" borderId="0" xfId="0"/>
    <xf numFmtId="0" fontId="8" fillId="2" borderId="0" xfId="46" applyFont="1"/>
    <xf numFmtId="0" fontId="41" fillId="2" borderId="0" xfId="48" applyFont="1" applyFill="1" applyBorder="1" applyAlignment="1">
      <alignment horizontal="left" vertical="center"/>
    </xf>
    <xf numFmtId="4" fontId="42" fillId="20" borderId="12" xfId="46" applyNumberFormat="1" applyFont="1" applyFill="1" applyBorder="1" applyAlignment="1">
      <alignment horizontal="right" vertical="center" wrapText="1"/>
    </xf>
    <xf numFmtId="3" fontId="42" fillId="20" borderId="12" xfId="46" applyNumberFormat="1" applyFont="1" applyFill="1" applyBorder="1" applyAlignment="1">
      <alignment horizontal="right" vertical="center" wrapText="1"/>
    </xf>
    <xf numFmtId="3" fontId="42" fillId="15" borderId="12" xfId="46" applyNumberFormat="1" applyFont="1" applyFill="1" applyBorder="1"/>
    <xf numFmtId="169" fontId="25" fillId="2" borderId="0" xfId="0" applyNumberFormat="1" applyFont="1"/>
    <xf numFmtId="169" fontId="27" fillId="2" borderId="0" xfId="0" applyNumberFormat="1" applyFont="1" applyAlignment="1">
      <alignment horizontal="left"/>
    </xf>
    <xf numFmtId="169" fontId="0" fillId="2" borderId="0" xfId="0" applyNumberFormat="1"/>
    <xf numFmtId="169" fontId="27" fillId="2" borderId="0" xfId="0" applyNumberFormat="1" applyFont="1"/>
    <xf numFmtId="169" fontId="0" fillId="2" borderId="0" xfId="0" applyNumberFormat="1" applyAlignment="1">
      <alignment wrapText="1"/>
    </xf>
    <xf numFmtId="169" fontId="44" fillId="21" borderId="12" xfId="0" applyNumberFormat="1" applyFont="1" applyFill="1" applyBorder="1" applyAlignment="1">
      <alignment horizontal="center" vertical="center" wrapText="1"/>
    </xf>
    <xf numFmtId="169" fontId="8" fillId="22" borderId="12" xfId="0" applyNumberFormat="1" applyFont="1" applyFill="1" applyBorder="1"/>
    <xf numFmtId="169" fontId="8" fillId="20" borderId="12" xfId="0" applyNumberFormat="1" applyFont="1" applyFill="1" applyBorder="1"/>
    <xf numFmtId="3" fontId="0" fillId="2" borderId="0" xfId="0" applyNumberFormat="1"/>
    <xf numFmtId="3" fontId="27" fillId="2" borderId="0" xfId="0" applyNumberFormat="1" applyFont="1"/>
    <xf numFmtId="3" fontId="44" fillId="21" borderId="12" xfId="0" applyNumberFormat="1" applyFont="1" applyFill="1" applyBorder="1" applyAlignment="1">
      <alignment horizontal="center" vertical="center" wrapText="1"/>
    </xf>
    <xf numFmtId="0" fontId="8" fillId="20" borderId="12" xfId="44" applyFont="1" applyFill="1" applyBorder="1" applyAlignment="1">
      <alignment horizontal="center" vertical="center" wrapText="1"/>
    </xf>
    <xf numFmtId="168" fontId="4" fillId="2" borderId="0" xfId="44" applyNumberFormat="1"/>
    <xf numFmtId="168" fontId="4" fillId="2" borderId="0" xfId="48" applyNumberFormat="1" applyFill="1" applyAlignment="1"/>
    <xf numFmtId="168" fontId="44" fillId="21" borderId="12" xfId="44" applyNumberFormat="1" applyFont="1" applyFill="1" applyBorder="1" applyAlignment="1">
      <alignment horizontal="center" vertical="center" wrapText="1"/>
    </xf>
    <xf numFmtId="168" fontId="8" fillId="20" borderId="12" xfId="44" applyNumberFormat="1" applyFont="1" applyFill="1" applyBorder="1" applyAlignment="1">
      <alignment horizontal="right" vertical="center" wrapText="1"/>
    </xf>
    <xf numFmtId="0" fontId="4" fillId="21" borderId="12" xfId="0" applyFont="1" applyFill="1" applyBorder="1"/>
    <xf numFmtId="0" fontId="8" fillId="2" borderId="0" xfId="46" applyFont="1"/>
    <xf numFmtId="4" fontId="42" fillId="24" borderId="12" xfId="46" applyNumberFormat="1" applyFont="1" applyFill="1" applyBorder="1" applyAlignment="1">
      <alignment horizontal="right" vertical="center" wrapText="1"/>
    </xf>
    <xf numFmtId="0" fontId="26" fillId="2" borderId="0" xfId="46" applyFont="1" applyFill="1" applyBorder="1"/>
    <xf numFmtId="0" fontId="26" fillId="2" borderId="0" xfId="0" applyFont="1"/>
    <xf numFmtId="164" fontId="4" fillId="22" borderId="12" xfId="0" applyNumberFormat="1" applyFont="1" applyFill="1" applyBorder="1"/>
    <xf numFmtId="0" fontId="4" fillId="2" borderId="0" xfId="0" applyFont="1"/>
    <xf numFmtId="0" fontId="39" fillId="20" borderId="0" xfId="35" applyFont="1" applyFill="1" applyBorder="1" applyAlignment="1" applyProtection="1"/>
    <xf numFmtId="0" fontId="35" fillId="20" borderId="22" xfId="104" applyFont="1" applyFill="1" applyBorder="1"/>
    <xf numFmtId="0" fontId="35" fillId="20" borderId="23" xfId="104" applyFont="1" applyFill="1" applyBorder="1"/>
    <xf numFmtId="0" fontId="35" fillId="20" borderId="24" xfId="104" applyFont="1" applyFill="1" applyBorder="1"/>
    <xf numFmtId="0" fontId="35" fillId="20" borderId="25" xfId="104" applyFont="1" applyFill="1" applyBorder="1"/>
    <xf numFmtId="0" fontId="35" fillId="20" borderId="0" xfId="104" applyFont="1" applyFill="1" applyBorder="1"/>
    <xf numFmtId="0" fontId="35" fillId="20" borderId="26" xfId="104" applyFont="1" applyFill="1" applyBorder="1"/>
    <xf numFmtId="0" fontId="37" fillId="20" borderId="26" xfId="104" applyFont="1" applyFill="1" applyBorder="1" applyAlignment="1">
      <alignment vertical="center"/>
    </xf>
    <xf numFmtId="0" fontId="38" fillId="20" borderId="26" xfId="104" applyFont="1" applyFill="1" applyBorder="1" applyAlignment="1">
      <alignment vertical="center"/>
    </xf>
    <xf numFmtId="0" fontId="35" fillId="20" borderId="26" xfId="104" applyFont="1" applyFill="1" applyBorder="1" applyAlignment="1">
      <alignment vertical="center"/>
    </xf>
    <xf numFmtId="3" fontId="42" fillId="24" borderId="12" xfId="46" applyNumberFormat="1" applyFont="1" applyFill="1" applyBorder="1" applyAlignment="1">
      <alignment horizontal="right" vertical="center" wrapText="1"/>
    </xf>
    <xf numFmtId="169" fontId="8" fillId="24" borderId="12" xfId="0" applyNumberFormat="1" applyFont="1" applyFill="1" applyBorder="1"/>
    <xf numFmtId="0" fontId="0" fillId="2" borderId="0" xfId="0"/>
    <xf numFmtId="0" fontId="25" fillId="2" borderId="0" xfId="0" applyFont="1" applyAlignment="1">
      <alignment horizontal="left"/>
    </xf>
    <xf numFmtId="0" fontId="4" fillId="2" borderId="0" xfId="46"/>
    <xf numFmtId="0" fontId="4" fillId="2" borderId="0" xfId="46" applyFont="1"/>
    <xf numFmtId="0" fontId="44" fillId="21" borderId="12" xfId="46" applyFont="1" applyFill="1" applyBorder="1" applyAlignment="1">
      <alignment horizontal="center" vertical="center" wrapText="1"/>
    </xf>
    <xf numFmtId="0" fontId="26" fillId="2" borderId="0" xfId="46" applyFont="1"/>
    <xf numFmtId="0" fontId="26" fillId="2" borderId="0" xfId="46" applyFont="1" applyFill="1"/>
    <xf numFmtId="0" fontId="4" fillId="2" borderId="0" xfId="49" applyFont="1" applyFill="1" applyAlignment="1"/>
    <xf numFmtId="0" fontId="4" fillId="0" borderId="0" xfId="49" applyFont="1" applyAlignment="1"/>
    <xf numFmtId="0" fontId="33" fillId="2" borderId="29" xfId="46" applyFont="1" applyFill="1" applyBorder="1" applyAlignment="1">
      <alignment horizontal="right" vertical="center" wrapText="1"/>
    </xf>
    <xf numFmtId="0" fontId="4" fillId="2" borderId="0" xfId="44"/>
    <xf numFmtId="14" fontId="33" fillId="21" borderId="12" xfId="0" applyNumberFormat="1" applyFont="1" applyFill="1" applyBorder="1"/>
    <xf numFmtId="0" fontId="27" fillId="2" borderId="0" xfId="0" applyFont="1" applyAlignment="1">
      <alignment horizontal="left"/>
    </xf>
    <xf numFmtId="3" fontId="4" fillId="22" borderId="12" xfId="0" applyNumberFormat="1" applyFont="1" applyFill="1" applyBorder="1"/>
    <xf numFmtId="14" fontId="61" fillId="2" borderId="0" xfId="0" applyNumberFormat="1" applyFont="1"/>
    <xf numFmtId="0" fontId="44" fillId="21" borderId="12" xfId="63" applyFont="1" applyFill="1" applyBorder="1" applyAlignment="1">
      <alignment horizontal="center" vertical="center" wrapText="1"/>
    </xf>
    <xf numFmtId="0" fontId="4" fillId="2" borderId="0" xfId="46" applyFont="1" applyFill="1"/>
    <xf numFmtId="0" fontId="4" fillId="2" borderId="29" xfId="46" applyFont="1" applyFill="1" applyBorder="1" applyAlignment="1">
      <alignment horizontal="center" vertical="center" wrapText="1"/>
    </xf>
    <xf numFmtId="0" fontId="33" fillId="21" borderId="12" xfId="46" applyFont="1" applyFill="1" applyBorder="1" applyAlignment="1">
      <alignment horizontal="right" vertical="center" wrapText="1"/>
    </xf>
    <xf numFmtId="3" fontId="4" fillId="20" borderId="12" xfId="46" applyNumberFormat="1" applyFont="1" applyFill="1" applyBorder="1" applyAlignment="1">
      <alignment horizontal="right" vertical="center" wrapText="1"/>
    </xf>
    <xf numFmtId="3" fontId="4" fillId="24" borderId="12" xfId="46" applyNumberFormat="1" applyFont="1" applyFill="1" applyBorder="1" applyAlignment="1">
      <alignment horizontal="right" vertical="center" wrapText="1"/>
    </xf>
    <xf numFmtId="10" fontId="43" fillId="15" borderId="12" xfId="46" applyNumberFormat="1" applyFont="1" applyFill="1" applyBorder="1" applyAlignment="1">
      <alignment horizontal="center" vertical="center" wrapText="1"/>
    </xf>
    <xf numFmtId="0" fontId="33" fillId="2" borderId="0" xfId="46" applyFont="1" applyFill="1" applyBorder="1" applyAlignment="1">
      <alignment horizontal="right" vertical="center" wrapText="1"/>
    </xf>
    <xf numFmtId="0" fontId="43" fillId="2" borderId="0" xfId="46" applyNumberFormat="1" applyFont="1" applyFill="1" applyBorder="1" applyAlignment="1">
      <alignment horizontal="center" vertical="center" wrapText="1"/>
    </xf>
    <xf numFmtId="0" fontId="33" fillId="2" borderId="0" xfId="46" applyNumberFormat="1" applyFont="1" applyFill="1" applyBorder="1" applyAlignment="1">
      <alignment horizontal="center" vertical="center" wrapText="1"/>
    </xf>
    <xf numFmtId="0" fontId="54" fillId="21" borderId="12" xfId="46" applyFont="1" applyFill="1" applyBorder="1" applyAlignment="1">
      <alignment horizontal="right" vertical="center" wrapText="1"/>
    </xf>
    <xf numFmtId="0" fontId="44" fillId="23" borderId="13" xfId="0" applyFont="1" applyFill="1" applyBorder="1" applyAlignment="1"/>
    <xf numFmtId="0" fontId="54" fillId="21" borderId="13" xfId="0" applyFont="1" applyFill="1" applyBorder="1" applyAlignment="1" applyProtection="1">
      <alignment vertical="center"/>
    </xf>
    <xf numFmtId="0" fontId="33" fillId="21" borderId="13" xfId="0" applyFont="1" applyFill="1" applyBorder="1" applyAlignment="1" applyProtection="1">
      <alignment vertical="center"/>
    </xf>
    <xf numFmtId="0" fontId="49" fillId="21" borderId="13" xfId="0" applyFont="1" applyFill="1" applyBorder="1" applyAlignment="1" applyProtection="1">
      <alignment vertical="center"/>
    </xf>
    <xf numFmtId="0" fontId="33" fillId="21" borderId="13" xfId="0" applyNumberFormat="1" applyFont="1" applyFill="1" applyBorder="1" applyAlignment="1" applyProtection="1">
      <alignment vertical="center"/>
    </xf>
    <xf numFmtId="0" fontId="62" fillId="21" borderId="0" xfId="46" applyFont="1" applyFill="1" applyBorder="1" applyAlignment="1"/>
    <xf numFmtId="0" fontId="4" fillId="2" borderId="0" xfId="95"/>
    <xf numFmtId="14" fontId="25" fillId="2" borderId="0" xfId="47" applyNumberFormat="1" applyFont="1"/>
    <xf numFmtId="14" fontId="25" fillId="2" borderId="0" xfId="44" applyNumberFormat="1" applyFont="1" applyFill="1"/>
    <xf numFmtId="0" fontId="25" fillId="2" borderId="0" xfId="46" applyNumberFormat="1" applyFont="1" applyAlignment="1">
      <alignment horizontal="left"/>
    </xf>
    <xf numFmtId="49" fontId="4" fillId="20" borderId="12" xfId="65" applyNumberFormat="1" applyFill="1" applyBorder="1" applyProtection="1">
      <protection locked="0"/>
    </xf>
    <xf numFmtId="0" fontId="4" fillId="2" borderId="0" xfId="63" applyFont="1"/>
    <xf numFmtId="0" fontId="32" fillId="2" borderId="0" xfId="63" applyFont="1"/>
    <xf numFmtId="0" fontId="4" fillId="2" borderId="0" xfId="65"/>
    <xf numFmtId="0" fontId="27" fillId="2" borderId="0" xfId="65" applyFont="1"/>
    <xf numFmtId="0" fontId="4" fillId="21" borderId="12" xfId="65" applyFill="1" applyBorder="1"/>
    <xf numFmtId="0" fontId="4" fillId="21" borderId="12" xfId="65" applyFill="1" applyBorder="1" applyProtection="1">
      <protection locked="0"/>
    </xf>
    <xf numFmtId="0" fontId="44" fillId="23" borderId="12" xfId="65" applyFont="1" applyFill="1" applyBorder="1" applyAlignment="1"/>
    <xf numFmtId="0" fontId="44" fillId="21" borderId="12" xfId="46" applyFont="1" applyFill="1" applyBorder="1" applyAlignment="1">
      <alignment horizontal="center" vertical="center" wrapText="1"/>
    </xf>
    <xf numFmtId="0" fontId="25" fillId="2" borderId="0" xfId="46" applyFont="1" applyAlignment="1">
      <alignment horizontal="left"/>
    </xf>
    <xf numFmtId="0" fontId="4" fillId="24" borderId="29" xfId="95" applyFill="1" applyBorder="1"/>
    <xf numFmtId="0" fontId="4" fillId="24" borderId="30" xfId="95" applyFill="1" applyBorder="1"/>
    <xf numFmtId="0" fontId="4" fillId="24" borderId="33" xfId="95" applyFont="1" applyFill="1" applyBorder="1"/>
    <xf numFmtId="0" fontId="4" fillId="24" borderId="34" xfId="95" applyFont="1" applyFill="1" applyBorder="1"/>
    <xf numFmtId="0" fontId="4" fillId="2" borderId="0" xfId="95"/>
    <xf numFmtId="0" fontId="25" fillId="2" borderId="0" xfId="46" applyFont="1" applyAlignment="1">
      <alignment horizontal="left"/>
    </xf>
    <xf numFmtId="0" fontId="25" fillId="2" borderId="0" xfId="46" applyFont="1" applyFill="1"/>
    <xf numFmtId="0" fontId="44" fillId="21" borderId="12" xfId="97" applyFont="1" applyFill="1" applyBorder="1" applyAlignment="1">
      <alignment horizontal="center" vertical="center" wrapText="1"/>
    </xf>
    <xf numFmtId="0" fontId="29" fillId="2" borderId="0" xfId="97" applyFont="1" applyFill="1" applyBorder="1" applyAlignment="1">
      <alignment horizontal="right" vertical="center" wrapText="1"/>
    </xf>
    <xf numFmtId="0" fontId="4" fillId="2" borderId="0" xfId="97" applyFont="1" applyFill="1" applyBorder="1" applyAlignment="1">
      <alignment horizontal="right" vertical="center" wrapText="1"/>
    </xf>
    <xf numFmtId="0" fontId="47" fillId="21" borderId="12" xfId="97" applyFont="1" applyFill="1" applyBorder="1" applyAlignment="1">
      <alignment horizontal="right" vertical="center" wrapText="1"/>
    </xf>
    <xf numFmtId="0" fontId="44" fillId="21" borderId="27" xfId="97" applyFont="1" applyFill="1" applyBorder="1" applyAlignment="1">
      <alignment vertical="center" wrapText="1"/>
    </xf>
    <xf numFmtId="0" fontId="44" fillId="21" borderId="28" xfId="97" applyFont="1" applyFill="1" applyBorder="1" applyAlignment="1">
      <alignment horizontal="center" vertical="center" wrapText="1"/>
    </xf>
    <xf numFmtId="0" fontId="33" fillId="21" borderId="12" xfId="97" applyFont="1" applyFill="1" applyBorder="1" applyAlignment="1">
      <alignment horizontal="right" vertical="center" wrapText="1"/>
    </xf>
    <xf numFmtId="0" fontId="40" fillId="25" borderId="22" xfId="104" applyFont="1" applyFill="1" applyBorder="1" applyAlignment="1">
      <alignment vertical="center"/>
    </xf>
    <xf numFmtId="0" fontId="26" fillId="25" borderId="23" xfId="104" applyFont="1" applyFill="1" applyBorder="1" applyAlignment="1">
      <alignment vertical="center"/>
    </xf>
    <xf numFmtId="0" fontId="59" fillId="25" borderId="23" xfId="104" applyFont="1" applyFill="1" applyBorder="1" applyAlignment="1">
      <alignment vertical="center"/>
    </xf>
    <xf numFmtId="0" fontId="26" fillId="25" borderId="24" xfId="104" applyFont="1" applyFill="1" applyBorder="1" applyAlignment="1">
      <alignment vertical="center"/>
    </xf>
    <xf numFmtId="0" fontId="40" fillId="25" borderId="25" xfId="104" applyFont="1" applyFill="1" applyBorder="1" applyAlignment="1">
      <alignment vertical="center"/>
    </xf>
    <xf numFmtId="0" fontId="56" fillId="25" borderId="0" xfId="35" applyFont="1" applyFill="1" applyBorder="1" applyAlignment="1" applyProtection="1">
      <alignment vertical="center"/>
    </xf>
    <xf numFmtId="0" fontId="57" fillId="25" borderId="0" xfId="104" applyFont="1" applyFill="1" applyBorder="1" applyAlignment="1">
      <alignment vertical="center"/>
    </xf>
    <xf numFmtId="0" fontId="26" fillId="25" borderId="26" xfId="104" applyFont="1" applyFill="1" applyBorder="1" applyAlignment="1">
      <alignment vertical="center"/>
    </xf>
    <xf numFmtId="0" fontId="56" fillId="25" borderId="0" xfId="104" applyFont="1" applyFill="1" applyBorder="1" applyAlignment="1">
      <alignment vertical="center"/>
    </xf>
    <xf numFmtId="0" fontId="56" fillId="25" borderId="0" xfId="35" applyFont="1" applyFill="1" applyBorder="1" applyAlignment="1" applyProtection="1">
      <alignment horizontal="left" vertical="center" indent="1"/>
    </xf>
    <xf numFmtId="0" fontId="56" fillId="25" borderId="0" xfId="35" applyFont="1" applyFill="1" applyBorder="1" applyAlignment="1" applyProtection="1">
      <alignment horizontal="left" indent="1"/>
    </xf>
    <xf numFmtId="0" fontId="59" fillId="25" borderId="0" xfId="35" applyFont="1" applyFill="1" applyBorder="1" applyAlignment="1" applyProtection="1">
      <alignment horizontal="left" indent="1" readingOrder="1"/>
    </xf>
    <xf numFmtId="0" fontId="40" fillId="25" borderId="37" xfId="104" applyFont="1" applyFill="1" applyBorder="1" applyAlignment="1">
      <alignment vertical="center"/>
    </xf>
    <xf numFmtId="0" fontId="35" fillId="25" borderId="38" xfId="104" applyFont="1" applyFill="1" applyBorder="1" applyAlignment="1">
      <alignment vertical="center"/>
    </xf>
    <xf numFmtId="0" fontId="26" fillId="25" borderId="38" xfId="104" applyFont="1" applyFill="1" applyBorder="1" applyAlignment="1">
      <alignment vertical="center"/>
    </xf>
    <xf numFmtId="0" fontId="60" fillId="25" borderId="38" xfId="104" applyFont="1" applyFill="1" applyBorder="1" applyAlignment="1">
      <alignment vertical="center"/>
    </xf>
    <xf numFmtId="0" fontId="26" fillId="25" borderId="39" xfId="104" applyFont="1" applyFill="1" applyBorder="1" applyAlignment="1">
      <alignment vertical="center"/>
    </xf>
    <xf numFmtId="0" fontId="4" fillId="20" borderId="12" xfId="46" applyFont="1" applyFill="1" applyBorder="1"/>
    <xf numFmtId="0" fontId="4" fillId="2" borderId="0" xfId="151" applyFont="1" applyAlignment="1">
      <alignment vertical="center"/>
    </xf>
    <xf numFmtId="0" fontId="25" fillId="2" borderId="0" xfId="151" applyFont="1" applyAlignment="1">
      <alignment vertical="center"/>
    </xf>
    <xf numFmtId="0" fontId="25" fillId="0" borderId="0" xfId="93" applyFont="1" applyFill="1" applyAlignment="1">
      <alignment horizontal="left" vertical="center"/>
    </xf>
    <xf numFmtId="0" fontId="4" fillId="2" borderId="0" xfId="0" applyFont="1" applyAlignment="1">
      <alignment vertical="center"/>
    </xf>
    <xf numFmtId="0" fontId="25" fillId="26" borderId="0" xfId="152" applyFont="1" applyFill="1" applyAlignment="1">
      <alignment vertical="center"/>
    </xf>
    <xf numFmtId="0" fontId="65" fillId="27" borderId="12" xfId="0" applyFont="1" applyFill="1" applyBorder="1" applyAlignment="1">
      <alignment vertical="center" wrapText="1"/>
    </xf>
    <xf numFmtId="0" fontId="66" fillId="2" borderId="12" xfId="0" applyFont="1" applyBorder="1" applyAlignment="1">
      <alignment vertical="center" wrapText="1"/>
    </xf>
    <xf numFmtId="0" fontId="0" fillId="2" borderId="12" xfId="0" applyBorder="1" applyAlignment="1">
      <alignment vertical="center" wrapText="1"/>
    </xf>
    <xf numFmtId="0" fontId="66" fillId="28" borderId="12" xfId="0" applyFont="1" applyFill="1" applyBorder="1" applyAlignment="1">
      <alignment vertical="center" wrapText="1"/>
    </xf>
    <xf numFmtId="0" fontId="4" fillId="2" borderId="12" xfId="0" applyFont="1" applyBorder="1" applyAlignment="1">
      <alignment vertical="center" wrapText="1"/>
    </xf>
    <xf numFmtId="0" fontId="0" fillId="2" borderId="0" xfId="0"/>
    <xf numFmtId="0" fontId="66" fillId="2" borderId="12" xfId="0" applyFont="1" applyBorder="1" applyAlignment="1">
      <alignment vertical="center" wrapText="1"/>
    </xf>
    <xf numFmtId="0" fontId="0" fillId="2" borderId="12" xfId="0" applyBorder="1" applyAlignment="1">
      <alignment vertical="center" wrapText="1"/>
    </xf>
    <xf numFmtId="0" fontId="4" fillId="2" borderId="0" xfId="0" applyFont="1" applyAlignment="1">
      <alignment wrapText="1"/>
    </xf>
    <xf numFmtId="0" fontId="4" fillId="15" borderId="12" xfId="78" applyNumberFormat="1" applyBorder="1" applyAlignment="1"/>
    <xf numFmtId="3" fontId="0" fillId="15" borderId="12" xfId="78" applyNumberFormat="1" applyFont="1" applyBorder="1" applyAlignment="1"/>
    <xf numFmtId="0" fontId="0" fillId="15" borderId="12" xfId="78" applyNumberFormat="1" applyFont="1" applyBorder="1" applyAlignment="1"/>
    <xf numFmtId="0" fontId="42" fillId="15" borderId="12" xfId="78" applyNumberFormat="1" applyFont="1" applyBorder="1" applyAlignment="1">
      <alignment horizontal="right" vertical="center" wrapText="1"/>
    </xf>
    <xf numFmtId="0" fontId="4" fillId="28" borderId="12" xfId="0" applyFont="1" applyFill="1" applyBorder="1" applyAlignment="1">
      <alignment vertical="center" wrapText="1"/>
    </xf>
    <xf numFmtId="0" fontId="56" fillId="25" borderId="0" xfId="35" applyFont="1" applyFill="1" applyBorder="1" applyAlignment="1" applyProtection="1">
      <alignment vertical="center"/>
    </xf>
    <xf numFmtId="0" fontId="57" fillId="25" borderId="0" xfId="104" applyFont="1" applyFill="1" applyBorder="1" applyAlignment="1">
      <alignment vertical="center"/>
    </xf>
    <xf numFmtId="0" fontId="58" fillId="25" borderId="0" xfId="35" applyFont="1" applyFill="1" applyBorder="1" applyAlignment="1" applyProtection="1">
      <alignment vertical="center"/>
    </xf>
    <xf numFmtId="0" fontId="59" fillId="25" borderId="0" xfId="104" applyFont="1" applyFill="1" applyBorder="1" applyAlignment="1">
      <alignment vertical="center"/>
    </xf>
    <xf numFmtId="0" fontId="59" fillId="25" borderId="0" xfId="35" applyFont="1" applyFill="1" applyBorder="1" applyAlignment="1" applyProtection="1">
      <alignment horizontal="left" indent="1" readingOrder="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169" fontId="44" fillId="21" borderId="41" xfId="0" applyNumberFormat="1" applyFont="1" applyFill="1" applyBorder="1" applyAlignment="1">
      <alignment horizontal="center" vertical="center" wrapText="1"/>
    </xf>
    <xf numFmtId="0" fontId="68" fillId="30" borderId="21" xfId="0" applyFont="1" applyFill="1" applyBorder="1" applyAlignment="1">
      <alignment vertical="center" wrapText="1"/>
    </xf>
    <xf numFmtId="0" fontId="68" fillId="2" borderId="43" xfId="0" applyFont="1" applyBorder="1" applyAlignment="1">
      <alignment vertical="center" wrapText="1"/>
    </xf>
    <xf numFmtId="0" fontId="68" fillId="2" borderId="21" xfId="0" applyFont="1" applyBorder="1" applyAlignment="1">
      <alignment vertical="center" wrapText="1"/>
    </xf>
    <xf numFmtId="0" fontId="69" fillId="2" borderId="11" xfId="0" applyFont="1" applyBorder="1" applyAlignment="1">
      <alignment horizontal="left" vertical="center" wrapText="1" indent="4"/>
    </xf>
    <xf numFmtId="0" fontId="69" fillId="2" borderId="21" xfId="0" applyFont="1" applyBorder="1" applyAlignment="1">
      <alignment horizontal="left" vertical="center" wrapText="1" indent="4"/>
    </xf>
    <xf numFmtId="0" fontId="71" fillId="2" borderId="0" xfId="45" applyFont="1"/>
    <xf numFmtId="0" fontId="16" fillId="2" borderId="0" xfId="35" applyFill="1" applyAlignment="1" applyProtection="1"/>
    <xf numFmtId="169" fontId="67" fillId="21" borderId="13" xfId="0" applyNumberFormat="1" applyFont="1" applyFill="1" applyBorder="1" applyAlignment="1">
      <alignment vertical="center" wrapText="1"/>
    </xf>
    <xf numFmtId="169" fontId="67" fillId="21" borderId="40" xfId="0" applyNumberFormat="1" applyFont="1" applyFill="1" applyBorder="1" applyAlignment="1">
      <alignment vertical="center" wrapText="1"/>
    </xf>
    <xf numFmtId="0" fontId="33" fillId="21" borderId="0" xfId="0" applyFont="1" applyFill="1" applyBorder="1" applyAlignment="1">
      <alignment horizontal="right" indent="1"/>
    </xf>
    <xf numFmtId="10" fontId="0" fillId="22" borderId="12" xfId="0" applyNumberFormat="1" applyFill="1" applyBorder="1"/>
    <xf numFmtId="0" fontId="4" fillId="20" borderId="18" xfId="0" applyFont="1" applyFill="1" applyBorder="1" applyAlignment="1" applyProtection="1">
      <alignment horizontal="left"/>
      <protection locked="0"/>
    </xf>
    <xf numFmtId="0" fontId="4" fillId="21" borderId="0" xfId="0" applyFont="1" applyFill="1" applyBorder="1"/>
    <xf numFmtId="3" fontId="4" fillId="20" borderId="18" xfId="46" applyNumberFormat="1" applyFont="1" applyFill="1" applyBorder="1" applyAlignment="1">
      <alignment horizontal="right" vertical="center" wrapText="1"/>
    </xf>
    <xf numFmtId="3" fontId="4" fillId="20" borderId="12" xfId="46" applyNumberFormat="1" applyFont="1" applyFill="1" applyBorder="1" applyAlignment="1">
      <alignment wrapText="1"/>
    </xf>
    <xf numFmtId="2" fontId="0" fillId="22" borderId="12" xfId="0" applyNumberFormat="1" applyFill="1" applyBorder="1"/>
    <xf numFmtId="9" fontId="0" fillId="22" borderId="12" xfId="156" applyFont="1" applyFill="1" applyBorder="1"/>
    <xf numFmtId="4" fontId="0" fillId="2" borderId="0" xfId="0" applyNumberFormat="1"/>
    <xf numFmtId="4" fontId="44" fillId="21" borderId="12" xfId="46" applyNumberFormat="1" applyFont="1" applyFill="1" applyBorder="1" applyAlignment="1">
      <alignment horizontal="center" vertical="center" wrapText="1"/>
    </xf>
    <xf numFmtId="4" fontId="44" fillId="21" borderId="12" xfId="97" applyNumberFormat="1" applyFont="1" applyFill="1" applyBorder="1" applyAlignment="1">
      <alignment horizontal="center" vertical="center" wrapText="1"/>
    </xf>
    <xf numFmtId="4" fontId="44" fillId="21" borderId="13" xfId="46" applyNumberFormat="1" applyFont="1" applyFill="1" applyBorder="1" applyAlignment="1">
      <alignment horizontal="center" vertical="center" wrapText="1"/>
    </xf>
    <xf numFmtId="4" fontId="8" fillId="20" borderId="12" xfId="46" applyNumberFormat="1" applyFont="1" applyFill="1" applyBorder="1"/>
    <xf numFmtId="4" fontId="4" fillId="24" borderId="29" xfId="95" applyNumberFormat="1" applyFill="1" applyBorder="1"/>
    <xf numFmtId="4" fontId="4" fillId="24" borderId="35" xfId="95" applyNumberFormat="1" applyFill="1" applyBorder="1"/>
    <xf numFmtId="4" fontId="4" fillId="24" borderId="30" xfId="95" applyNumberFormat="1" applyFill="1" applyBorder="1"/>
    <xf numFmtId="4" fontId="4" fillId="24" borderId="36" xfId="95" applyNumberFormat="1" applyFill="1" applyBorder="1"/>
    <xf numFmtId="170" fontId="4" fillId="15" borderId="12" xfId="78" applyNumberFormat="1" applyFont="1" applyBorder="1" applyAlignment="1"/>
    <xf numFmtId="6" fontId="4" fillId="22" borderId="12" xfId="0" applyNumberFormat="1" applyFont="1" applyFill="1" applyBorder="1"/>
    <xf numFmtId="3" fontId="4" fillId="31" borderId="12" xfId="0" applyNumberFormat="1" applyFont="1" applyFill="1" applyBorder="1"/>
    <xf numFmtId="6" fontId="4" fillId="31" borderId="12" xfId="0" applyNumberFormat="1" applyFont="1" applyFill="1" applyBorder="1"/>
    <xf numFmtId="3" fontId="0" fillId="31" borderId="12" xfId="78" applyNumberFormat="1" applyFont="1" applyFill="1" applyBorder="1" applyAlignment="1"/>
    <xf numFmtId="1" fontId="0" fillId="31" borderId="12" xfId="0" applyNumberFormat="1" applyFill="1" applyBorder="1"/>
    <xf numFmtId="2" fontId="42" fillId="20" borderId="12" xfId="97" applyNumberFormat="1" applyFont="1" applyFill="1" applyBorder="1" applyAlignment="1">
      <alignment horizontal="right" vertical="center" wrapText="1"/>
    </xf>
    <xf numFmtId="2" fontId="42" fillId="15" borderId="12" xfId="78" applyNumberFormat="1" applyFont="1" applyBorder="1" applyAlignment="1">
      <alignment horizontal="right" vertical="center" wrapText="1"/>
    </xf>
    <xf numFmtId="169" fontId="8" fillId="20" borderId="12" xfId="46" applyNumberFormat="1" applyFont="1" applyFill="1" applyBorder="1"/>
    <xf numFmtId="0" fontId="33" fillId="21" borderId="0" xfId="0" applyFont="1" applyFill="1" applyBorder="1" applyAlignment="1">
      <alignment horizontal="right" indent="1"/>
    </xf>
    <xf numFmtId="0" fontId="33" fillId="21" borderId="32" xfId="0" applyFont="1" applyFill="1" applyBorder="1" applyAlignment="1">
      <alignment horizontal="right" indent="1"/>
    </xf>
    <xf numFmtId="0" fontId="4" fillId="20" borderId="13" xfId="0" applyFont="1" applyFill="1" applyBorder="1" applyAlignment="1" applyProtection="1">
      <alignment horizontal="left"/>
      <protection locked="0"/>
    </xf>
    <xf numFmtId="0" fontId="4" fillId="20" borderId="14" xfId="0" applyFont="1" applyFill="1" applyBorder="1" applyAlignment="1" applyProtection="1">
      <alignment horizontal="left"/>
      <protection locked="0"/>
    </xf>
    <xf numFmtId="0" fontId="4" fillId="20" borderId="28" xfId="0" applyFont="1" applyFill="1" applyBorder="1" applyAlignment="1" applyProtection="1">
      <alignment horizontal="left"/>
      <protection locked="0"/>
    </xf>
    <xf numFmtId="0" fontId="4" fillId="20" borderId="12" xfId="0" applyFont="1" applyFill="1" applyBorder="1" applyAlignment="1" applyProtection="1">
      <alignment horizontal="left"/>
      <protection locked="0"/>
    </xf>
    <xf numFmtId="0" fontId="16" fillId="20" borderId="13" xfId="35" applyFill="1" applyBorder="1" applyAlignment="1" applyProtection="1">
      <alignment horizontal="left"/>
      <protection locked="0"/>
    </xf>
    <xf numFmtId="0" fontId="0" fillId="20" borderId="13" xfId="0" applyFont="1" applyFill="1" applyBorder="1" applyAlignment="1" applyProtection="1">
      <alignment horizontal="left"/>
      <protection locked="0"/>
    </xf>
    <xf numFmtId="0" fontId="4" fillId="2" borderId="14" xfId="0" applyFont="1" applyBorder="1" applyAlignment="1"/>
    <xf numFmtId="0" fontId="4" fillId="2" borderId="28" xfId="0" applyFont="1" applyBorder="1" applyAlignment="1"/>
    <xf numFmtId="0" fontId="8" fillId="0" borderId="0" xfId="45" applyFont="1" applyFill="1" applyBorder="1" applyAlignment="1" applyProtection="1"/>
    <xf numFmtId="0" fontId="4" fillId="2" borderId="0" xfId="45" applyBorder="1" applyAlignment="1"/>
    <xf numFmtId="0" fontId="27" fillId="2" borderId="15" xfId="45" applyFont="1" applyBorder="1" applyAlignment="1" applyProtection="1">
      <protection locked="0"/>
    </xf>
    <xf numFmtId="0" fontId="4" fillId="2" borderId="16" xfId="45" applyBorder="1" applyAlignment="1"/>
    <xf numFmtId="0" fontId="4" fillId="2" borderId="17" xfId="45" applyBorder="1" applyAlignment="1"/>
    <xf numFmtId="167" fontId="26" fillId="15" borderId="19" xfId="78" applyFont="1" applyBorder="1" applyAlignment="1">
      <alignment horizontal="left"/>
    </xf>
    <xf numFmtId="0" fontId="4" fillId="15" borderId="20" xfId="78" applyNumberFormat="1" applyBorder="1" applyAlignment="1"/>
    <xf numFmtId="0" fontId="4" fillId="15" borderId="21" xfId="78" applyNumberFormat="1" applyBorder="1" applyAlignment="1"/>
    <xf numFmtId="167" fontId="26" fillId="20" borderId="10" xfId="37" applyFont="1" applyFill="1" applyBorder="1" applyAlignment="1">
      <alignment horizontal="left"/>
      <protection locked="0"/>
    </xf>
    <xf numFmtId="0" fontId="4" fillId="20" borderId="0" xfId="45" applyFill="1" applyBorder="1" applyAlignment="1"/>
    <xf numFmtId="0" fontId="4" fillId="20" borderId="11" xfId="45" applyFill="1" applyBorder="1" applyAlignment="1"/>
    <xf numFmtId="0" fontId="32" fillId="20" borderId="12" xfId="45" applyFont="1" applyFill="1" applyBorder="1" applyAlignment="1"/>
    <xf numFmtId="0" fontId="4" fillId="20" borderId="12" xfId="45" applyFill="1" applyBorder="1" applyAlignment="1"/>
    <xf numFmtId="0" fontId="32" fillId="0" borderId="0" xfId="45" applyFont="1" applyFill="1" applyAlignment="1"/>
    <xf numFmtId="0" fontId="4" fillId="0" borderId="0" xfId="43" applyFill="1" applyAlignment="1"/>
    <xf numFmtId="0" fontId="32" fillId="20" borderId="14" xfId="45" applyFont="1" applyFill="1" applyBorder="1" applyAlignment="1">
      <alignment horizontal="left"/>
    </xf>
    <xf numFmtId="0" fontId="4" fillId="20" borderId="14" xfId="43" applyFill="1" applyBorder="1" applyAlignment="1">
      <alignment horizontal="left"/>
    </xf>
    <xf numFmtId="0" fontId="4" fillId="20" borderId="28" xfId="43" applyFill="1" applyBorder="1" applyAlignment="1">
      <alignment horizontal="left"/>
    </xf>
    <xf numFmtId="0" fontId="36" fillId="20" borderId="0" xfId="104" applyFont="1" applyFill="1" applyBorder="1" applyAlignment="1">
      <alignment horizontal="center" vertical="center" wrapText="1"/>
    </xf>
    <xf numFmtId="0" fontId="35" fillId="0" borderId="0" xfId="64" applyFont="1" applyAlignment="1"/>
    <xf numFmtId="0" fontId="36" fillId="20" borderId="0" xfId="104" applyFont="1" applyFill="1" applyBorder="1" applyAlignment="1">
      <alignment horizontal="center" vertical="center"/>
    </xf>
    <xf numFmtId="0" fontId="0" fillId="0" borderId="0" xfId="64" applyFont="1" applyAlignment="1">
      <alignment horizontal="center" vertical="center"/>
    </xf>
    <xf numFmtId="0" fontId="66" fillId="25" borderId="13" xfId="0" applyFont="1" applyFill="1" applyBorder="1" applyAlignment="1">
      <alignment vertical="center" wrapText="1"/>
    </xf>
    <xf numFmtId="0" fontId="0" fillId="2" borderId="28" xfId="0" applyBorder="1" applyAlignment="1">
      <alignment vertical="center" wrapText="1"/>
    </xf>
    <xf numFmtId="0" fontId="48" fillId="21" borderId="13" xfId="46" applyFont="1" applyFill="1" applyBorder="1" applyAlignment="1">
      <alignment horizontal="center" vertical="center" wrapText="1"/>
    </xf>
    <xf numFmtId="0" fontId="48" fillId="21" borderId="14"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8" fillId="2" borderId="0" xfId="46" applyFont="1"/>
    <xf numFmtId="0" fontId="4" fillId="15" borderId="12" xfId="78" applyNumberFormat="1" applyBorder="1" applyAlignment="1">
      <alignment vertical="center" wrapText="1"/>
    </xf>
    <xf numFmtId="0" fontId="4" fillId="15" borderId="12" xfId="78" applyNumberFormat="1" applyBorder="1" applyAlignment="1">
      <alignment wrapText="1"/>
    </xf>
    <xf numFmtId="0" fontId="4" fillId="2" borderId="0" xfId="46" applyFont="1"/>
    <xf numFmtId="0" fontId="26" fillId="15" borderId="13" xfId="46" applyFont="1" applyFill="1" applyBorder="1" applyAlignment="1"/>
    <xf numFmtId="0" fontId="4" fillId="15" borderId="28" xfId="49" applyFont="1" applyFill="1" applyBorder="1" applyAlignment="1"/>
    <xf numFmtId="0" fontId="26" fillId="2" borderId="0" xfId="46" applyFont="1" applyFill="1" applyBorder="1" applyAlignment="1">
      <alignment horizontal="left"/>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4" fillId="15" borderId="13" xfId="78" applyNumberFormat="1" applyFont="1" applyBorder="1" applyAlignment="1">
      <alignment vertical="center" wrapText="1"/>
    </xf>
    <xf numFmtId="0" fontId="0" fillId="15" borderId="14" xfId="78" applyNumberFormat="1" applyFont="1" applyBorder="1" applyAlignment="1">
      <alignment vertical="center"/>
    </xf>
    <xf numFmtId="0" fontId="0" fillId="15" borderId="28" xfId="78" applyNumberFormat="1" applyFont="1" applyBorder="1" applyAlignment="1">
      <alignment vertical="center"/>
    </xf>
    <xf numFmtId="169" fontId="67" fillId="21" borderId="47" xfId="0" applyNumberFormat="1" applyFont="1" applyFill="1" applyBorder="1" applyAlignment="1">
      <alignment horizontal="center" vertical="center" wrapText="1"/>
    </xf>
    <xf numFmtId="169" fontId="67" fillId="21" borderId="40" xfId="0" applyNumberFormat="1" applyFont="1" applyFill="1" applyBorder="1" applyAlignment="1">
      <alignment horizontal="center" vertical="center" wrapText="1"/>
    </xf>
    <xf numFmtId="0" fontId="33" fillId="21" borderId="13" xfId="65" applyNumberFormat="1" applyFont="1" applyFill="1" applyBorder="1" applyAlignment="1" applyProtection="1">
      <alignment vertical="center"/>
    </xf>
    <xf numFmtId="0" fontId="4" fillId="2" borderId="14" xfId="65" applyBorder="1" applyAlignment="1"/>
    <xf numFmtId="0" fontId="33" fillId="21" borderId="14" xfId="65" applyNumberFormat="1" applyFont="1" applyFill="1" applyBorder="1" applyAlignment="1" applyProtection="1">
      <alignment vertical="center"/>
    </xf>
    <xf numFmtId="0" fontId="28" fillId="21" borderId="13" xfId="65" applyFont="1" applyFill="1" applyBorder="1" applyAlignment="1" applyProtection="1">
      <alignment vertical="center"/>
    </xf>
    <xf numFmtId="0" fontId="28" fillId="21" borderId="14" xfId="65" applyFont="1" applyFill="1" applyBorder="1" applyAlignment="1" applyProtection="1">
      <alignment vertical="center"/>
    </xf>
    <xf numFmtId="0" fontId="4" fillId="15" borderId="34" xfId="78" applyNumberFormat="1" applyFont="1" applyBorder="1" applyAlignment="1">
      <alignment wrapText="1"/>
    </xf>
    <xf numFmtId="0" fontId="4" fillId="15" borderId="29" xfId="78" applyNumberFormat="1" applyFont="1" applyBorder="1" applyAlignment="1">
      <alignment wrapText="1"/>
    </xf>
    <xf numFmtId="0" fontId="4" fillId="15" borderId="35" xfId="78" applyNumberFormat="1" applyFont="1" applyBorder="1" applyAlignment="1">
      <alignment wrapText="1"/>
    </xf>
    <xf numFmtId="0" fontId="4" fillId="15" borderId="33" xfId="78" applyNumberFormat="1" applyFont="1" applyBorder="1" applyAlignment="1">
      <alignment wrapText="1"/>
    </xf>
    <xf numFmtId="0" fontId="4" fillId="15" borderId="30" xfId="78" applyNumberFormat="1" applyFont="1" applyBorder="1" applyAlignment="1">
      <alignment wrapText="1"/>
    </xf>
    <xf numFmtId="0" fontId="4" fillId="15" borderId="36" xfId="78" applyNumberFormat="1" applyFont="1" applyBorder="1" applyAlignment="1">
      <alignment wrapText="1"/>
    </xf>
    <xf numFmtId="0" fontId="33" fillId="21" borderId="13" xfId="65" applyFont="1" applyFill="1" applyBorder="1" applyAlignment="1" applyProtection="1">
      <alignment vertical="center"/>
    </xf>
    <xf numFmtId="0" fontId="33" fillId="21" borderId="14" xfId="65" applyFont="1" applyFill="1" applyBorder="1" applyAlignment="1" applyProtection="1">
      <alignment vertical="center"/>
    </xf>
    <xf numFmtId="0" fontId="45" fillId="21" borderId="13" xfId="0" applyFont="1" applyFill="1" applyBorder="1" applyAlignment="1">
      <alignment horizontal="right"/>
    </xf>
    <xf numFmtId="0" fontId="45" fillId="21" borderId="14" xfId="0" applyFont="1" applyFill="1" applyBorder="1" applyAlignment="1">
      <alignment horizontal="right"/>
    </xf>
    <xf numFmtId="0" fontId="45" fillId="21" borderId="28" xfId="0" applyFont="1" applyFill="1" applyBorder="1" applyAlignment="1">
      <alignment horizontal="right"/>
    </xf>
    <xf numFmtId="0" fontId="45" fillId="23" borderId="13" xfId="0" applyFont="1" applyFill="1" applyBorder="1" applyAlignment="1"/>
    <xf numFmtId="0" fontId="45" fillId="23" borderId="14" xfId="0" applyFont="1" applyFill="1" applyBorder="1" applyAlignment="1"/>
    <xf numFmtId="0" fontId="45" fillId="23" borderId="28" xfId="0" applyFont="1" applyFill="1" applyBorder="1" applyAlignment="1"/>
    <xf numFmtId="0" fontId="45" fillId="21" borderId="12" xfId="0" applyFont="1" applyFill="1" applyBorder="1" applyAlignment="1">
      <alignment horizontal="right"/>
    </xf>
    <xf numFmtId="0" fontId="49" fillId="21" borderId="12" xfId="0" applyFont="1" applyFill="1" applyBorder="1" applyAlignment="1"/>
    <xf numFmtId="0" fontId="49" fillId="21" borderId="13" xfId="0" applyFont="1" applyFill="1" applyBorder="1" applyAlignment="1"/>
    <xf numFmtId="0" fontId="49" fillId="21" borderId="14" xfId="0" applyFont="1" applyFill="1" applyBorder="1" applyAlignment="1"/>
    <xf numFmtId="0" fontId="49" fillId="21" borderId="28" xfId="0" applyFont="1" applyFill="1" applyBorder="1" applyAlignment="1"/>
    <xf numFmtId="0" fontId="33" fillId="21" borderId="12" xfId="0" applyFont="1" applyFill="1" applyBorder="1" applyAlignment="1">
      <alignment horizontal="right"/>
    </xf>
    <xf numFmtId="0" fontId="0" fillId="2" borderId="14" xfId="0" applyBorder="1" applyAlignment="1"/>
    <xf numFmtId="0" fontId="0" fillId="2" borderId="28" xfId="0" applyBorder="1" applyAlignment="1"/>
    <xf numFmtId="0" fontId="45" fillId="21" borderId="12" xfId="0" applyFont="1" applyFill="1" applyBorder="1" applyAlignment="1"/>
    <xf numFmtId="0" fontId="4" fillId="15" borderId="34" xfId="78" applyNumberFormat="1" applyFont="1" applyBorder="1" applyAlignment="1">
      <alignment horizontal="left" vertical="center" wrapText="1"/>
    </xf>
    <xf numFmtId="0" fontId="4" fillId="15" borderId="29" xfId="78" applyNumberFormat="1" applyFont="1" applyBorder="1" applyAlignment="1">
      <alignment horizontal="left" vertical="center" wrapText="1"/>
    </xf>
    <xf numFmtId="0" fontId="4" fillId="15" borderId="35" xfId="78" applyNumberFormat="1" applyFont="1" applyBorder="1" applyAlignment="1">
      <alignment horizontal="left" vertical="center" wrapText="1"/>
    </xf>
    <xf numFmtId="0" fontId="4" fillId="15" borderId="31" xfId="78" applyNumberFormat="1" applyFont="1" applyBorder="1" applyAlignment="1">
      <alignment horizontal="left" vertical="center" wrapText="1"/>
    </xf>
    <xf numFmtId="0" fontId="4" fillId="15" borderId="0" xfId="78" applyNumberFormat="1" applyFont="1" applyBorder="1" applyAlignment="1">
      <alignment horizontal="left" vertical="center" wrapText="1"/>
    </xf>
    <xf numFmtId="0" fontId="4" fillId="15" borderId="32" xfId="78" applyNumberFormat="1" applyFont="1" applyBorder="1" applyAlignment="1">
      <alignment horizontal="left" vertical="center" wrapText="1"/>
    </xf>
    <xf numFmtId="0" fontId="4" fillId="15" borderId="33" xfId="78" applyNumberFormat="1" applyFont="1" applyBorder="1" applyAlignment="1">
      <alignment horizontal="left" vertical="center" wrapText="1"/>
    </xf>
    <xf numFmtId="0" fontId="4" fillId="15" borderId="30" xfId="78" applyNumberFormat="1" applyFont="1" applyBorder="1" applyAlignment="1">
      <alignment horizontal="left" vertical="center" wrapText="1"/>
    </xf>
    <xf numFmtId="0" fontId="4" fillId="15" borderId="36" xfId="78" applyNumberFormat="1" applyFont="1" applyBorder="1" applyAlignment="1">
      <alignment horizontal="left" vertical="center" wrapText="1"/>
    </xf>
    <xf numFmtId="0" fontId="4" fillId="15" borderId="12" xfId="78" applyNumberFormat="1" applyFont="1" applyBorder="1" applyAlignment="1">
      <alignment vertical="center" wrapText="1"/>
    </xf>
    <xf numFmtId="0" fontId="41" fillId="0" borderId="0" xfId="97" applyFont="1" applyFill="1" applyBorder="1" applyAlignment="1">
      <alignment horizontal="left" vertical="center" wrapText="1"/>
    </xf>
    <xf numFmtId="0" fontId="4" fillId="2" borderId="0" xfId="97" applyAlignment="1">
      <alignment horizontal="left" vertical="center"/>
    </xf>
    <xf numFmtId="0" fontId="44" fillId="21" borderId="13" xfId="97" applyFont="1" applyFill="1" applyBorder="1" applyAlignment="1">
      <alignment horizontal="center" vertical="center" wrapText="1"/>
    </xf>
    <xf numFmtId="0" fontId="44" fillId="21" borderId="14" xfId="97" applyFont="1" applyFill="1" applyBorder="1" applyAlignment="1">
      <alignment horizontal="center" vertical="center" wrapText="1"/>
    </xf>
    <xf numFmtId="0" fontId="44" fillId="21" borderId="28" xfId="97" applyFont="1" applyFill="1" applyBorder="1" applyAlignment="1">
      <alignment horizontal="center" vertical="center" wrapText="1"/>
    </xf>
    <xf numFmtId="0" fontId="68" fillId="29" borderId="15" xfId="0" applyFont="1" applyFill="1" applyBorder="1" applyAlignment="1">
      <alignment vertical="center" wrapText="1"/>
    </xf>
    <xf numFmtId="0" fontId="68" fillId="29" borderId="17" xfId="0" applyFont="1" applyFill="1" applyBorder="1" applyAlignment="1">
      <alignment vertical="center" wrapText="1"/>
    </xf>
    <xf numFmtId="0" fontId="68" fillId="29" borderId="42" xfId="0" applyFont="1" applyFill="1" applyBorder="1" applyAlignment="1">
      <alignment vertical="center" wrapText="1"/>
    </xf>
    <xf numFmtId="0" fontId="68" fillId="29" borderId="43" xfId="0" applyFont="1" applyFill="1" applyBorder="1" applyAlignment="1">
      <alignment vertical="center" wrapText="1"/>
    </xf>
    <xf numFmtId="0" fontId="68" fillId="29" borderId="19" xfId="0" applyFont="1" applyFill="1" applyBorder="1" applyAlignment="1">
      <alignment vertical="center" wrapText="1"/>
    </xf>
    <xf numFmtId="0" fontId="68" fillId="29" borderId="21" xfId="0" applyFont="1" applyFill="1" applyBorder="1" applyAlignment="1">
      <alignment vertical="center" wrapText="1"/>
    </xf>
    <xf numFmtId="0" fontId="68" fillId="30" borderId="44" xfId="0" applyFont="1" applyFill="1" applyBorder="1" applyAlignment="1">
      <alignment vertical="center" wrapText="1"/>
    </xf>
    <xf numFmtId="0" fontId="68" fillId="30" borderId="45" xfId="0" applyFont="1" applyFill="1" applyBorder="1" applyAlignment="1">
      <alignment vertical="center" wrapText="1"/>
    </xf>
    <xf numFmtId="0" fontId="68" fillId="2" borderId="42" xfId="0" applyFont="1" applyBorder="1" applyAlignment="1">
      <alignment vertical="center" wrapText="1"/>
    </xf>
    <xf numFmtId="0" fontId="68" fillId="2" borderId="46" xfId="0" applyFont="1" applyBorder="1" applyAlignment="1">
      <alignment vertical="center" wrapText="1"/>
    </xf>
    <xf numFmtId="0" fontId="68" fillId="2" borderId="43" xfId="0" applyFont="1" applyBorder="1" applyAlignment="1">
      <alignment vertical="center" wrapText="1"/>
    </xf>
  </cellXfs>
  <cellStyles count="157">
    <cellStyle name="20% - Accent1" xfId="1" builtinId="30" customBuiltin="1"/>
    <cellStyle name="20% - Accent1 2" xfId="66"/>
    <cellStyle name="20% - Accent2" xfId="2" builtinId="34" customBuiltin="1"/>
    <cellStyle name="20% - Accent2 2" xfId="67"/>
    <cellStyle name="20% - Accent3" xfId="3" builtinId="38" customBuiltin="1"/>
    <cellStyle name="20% - Accent3 2" xfId="68"/>
    <cellStyle name="20% - Accent4" xfId="4" builtinId="42" customBuiltin="1"/>
    <cellStyle name="20% - Accent4 2" xfId="69"/>
    <cellStyle name="20% - Accent5" xfId="5" builtinId="46" customBuiltin="1"/>
    <cellStyle name="20% - Accent5 2" xfId="70"/>
    <cellStyle name="20% - Accent6" xfId="6" builtinId="50" customBuiltin="1"/>
    <cellStyle name="20% - Accent6 2" xfId="71"/>
    <cellStyle name="40% - Accent1" xfId="7" builtinId="31" customBuiltin="1"/>
    <cellStyle name="40% - Accent1 2" xfId="72"/>
    <cellStyle name="40% - Accent2" xfId="8" builtinId="35" customBuiltin="1"/>
    <cellStyle name="40% - Accent2 2" xfId="73"/>
    <cellStyle name="40% - Accent3" xfId="9" builtinId="39" customBuiltin="1"/>
    <cellStyle name="40% - Accent3 2" xfId="74"/>
    <cellStyle name="40% - Accent4" xfId="10" builtinId="43" customBuiltin="1"/>
    <cellStyle name="40% - Accent4 2" xfId="75"/>
    <cellStyle name="40% - Accent5" xfId="11" builtinId="47" customBuiltin="1"/>
    <cellStyle name="40% - Accent5 2" xfId="76"/>
    <cellStyle name="40% - Accent6" xfId="12" builtinId="51" customBuiltin="1"/>
    <cellStyle name="40% - Accent6 2" xfId="7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8"/>
    <cellStyle name="Blockout 3" xfId="58"/>
    <cellStyle name="Calculation" xfId="27" builtinId="22" customBuiltin="1"/>
    <cellStyle name="Calculation 2" xfId="123"/>
    <cellStyle name="Check Cell" xfId="28" builtinId="23" customBuiltin="1"/>
    <cellStyle name="Comma 2" xfId="56"/>
    <cellStyle name="Comma 2 2" xfId="79"/>
    <cellStyle name="Comma 2 3" xfId="80"/>
    <cellStyle name="Comma 2 3 2" xfId="107"/>
    <cellStyle name="Comma 2 3 3" xfId="124"/>
    <cellStyle name="Comma 2 3 4" xfId="144"/>
    <cellStyle name="Comma 2 4" xfId="106"/>
    <cellStyle name="Comma 2 5" xfId="145"/>
    <cellStyle name="Comma 3" xfId="81"/>
    <cellStyle name="Comma 3 2" xfId="82"/>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3"/>
    <cellStyle name="Hyperlink 2 2" xfId="127"/>
    <cellStyle name="Hyperlink 2 3" xfId="126"/>
    <cellStyle name="Input" xfId="36" builtinId="20" customBuiltin="1"/>
    <cellStyle name="Input 2" xfId="125"/>
    <cellStyle name="Input1" xfId="37"/>
    <cellStyle name="Input1 2" xfId="84"/>
    <cellStyle name="Input1 2 2" xfId="85"/>
    <cellStyle name="Input1 3" xfId="86"/>
    <cellStyle name="Input1 3 2" xfId="87"/>
    <cellStyle name="Input1 4" xfId="109"/>
    <cellStyle name="Input1 5" xfId="110"/>
    <cellStyle name="Input1 6" xfId="108"/>
    <cellStyle name="Input1 7" xfId="143"/>
    <cellStyle name="Input1 7 2" xfId="148"/>
    <cellStyle name="Input2" xfId="38"/>
    <cellStyle name="Input2 2" xfId="88"/>
    <cellStyle name="Input2 3" xfId="59"/>
    <cellStyle name="Input3" xfId="39"/>
    <cellStyle name="Input3 2" xfId="89"/>
    <cellStyle name="Input3 3" xfId="60"/>
    <cellStyle name="Linked Cell" xfId="40" builtinId="24" customBuiltin="1"/>
    <cellStyle name="Neutral" xfId="41" builtinId="28" customBuiltin="1"/>
    <cellStyle name="Normal" xfId="0" builtinId="0"/>
    <cellStyle name="Normal 10" xfId="135"/>
    <cellStyle name="Normal 11" xfId="130"/>
    <cellStyle name="Normal 12" xfId="137"/>
    <cellStyle name="Normal 13" xfId="129"/>
    <cellStyle name="Normal 14" xfId="139"/>
    <cellStyle name="Normal 15" xfId="140"/>
    <cellStyle name="Normal 16" xfId="141"/>
    <cellStyle name="Normal 17" xfId="142"/>
    <cellStyle name="Normal 18" xfId="138"/>
    <cellStyle name="Normal 19" xfId="146"/>
    <cellStyle name="Normal 19 2" xfId="149"/>
    <cellStyle name="Normal 2" xfId="57"/>
    <cellStyle name="Normal 2 2" xfId="90"/>
    <cellStyle name="Normal 2 2 2" xfId="91"/>
    <cellStyle name="Normal 2 2 2 2" xfId="92"/>
    <cellStyle name="Normal 2 2 3" xfId="93"/>
    <cellStyle name="Normal 2 3" xfId="62"/>
    <cellStyle name="Normal 3" xfId="64"/>
    <cellStyle name="Normal 3 2" xfId="94"/>
    <cellStyle name="Normal 3 3" xfId="95"/>
    <cellStyle name="Normal 4" xfId="96"/>
    <cellStyle name="Normal 4 2" xfId="112"/>
    <cellStyle name="Normal 4 3" xfId="113"/>
    <cellStyle name="Normal 4 4" xfId="111"/>
    <cellStyle name="Normal 4 5" xfId="128"/>
    <cellStyle name="Normal 4 5 2" xfId="153"/>
    <cellStyle name="Normal 4 5 2 2" xfId="155"/>
    <cellStyle name="Normal 4 5 3" xfId="154"/>
    <cellStyle name="Normal 5" xfId="105"/>
    <cellStyle name="Normal 6" xfId="115"/>
    <cellStyle name="Normal 7" xfId="121"/>
    <cellStyle name="Normal 8" xfId="122"/>
    <cellStyle name="Normal 9" xfId="133"/>
    <cellStyle name="Normal_2010 06 01 - EA - Template for data collection" xfId="151"/>
    <cellStyle name="Normal_2010 06 02 - Urgent RIN for Vic DNSPs revised proposals" xfId="42"/>
    <cellStyle name="Normal_2010 06 02 - Urgent RIN for Vic DNSPs revised proposals 2" xfId="104"/>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3"/>
    <cellStyle name="Normal_2010 07 28 - AA - Template for data collection 2 2" xfId="97"/>
    <cellStyle name="Normal_2010 08 06  - CE - Template for data collection" xfId="47"/>
    <cellStyle name="Normal_Book1" xfId="48"/>
    <cellStyle name="Normal_D11 2371025  Financial information - 2012 Draft RIN - Ausgrid 2" xfId="152"/>
    <cellStyle name="Normal_D12 2657  STPIS - 2012 draft RIN - Ausgrid" xfId="65"/>
    <cellStyle name="Normal_Integral Energy 2009–10 RIN – incentive schemes" xfId="49"/>
    <cellStyle name="Note" xfId="50" builtinId="10" customBuiltin="1"/>
    <cellStyle name="Note 2" xfId="98"/>
    <cellStyle name="Note 2 2" xfId="132"/>
    <cellStyle name="Note 3" xfId="131"/>
    <cellStyle name="Note 4" xfId="61"/>
    <cellStyle name="Output" xfId="51" builtinId="21" customBuiltin="1"/>
    <cellStyle name="Output 2" xfId="134"/>
    <cellStyle name="Percent" xfId="156" builtinId="5"/>
    <cellStyle name="Style 1" xfId="52"/>
    <cellStyle name="Style 1 2" xfId="99"/>
    <cellStyle name="Style 1 2 2" xfId="100"/>
    <cellStyle name="Style 1 3" xfId="101"/>
    <cellStyle name="Style 1 3 2" xfId="102"/>
    <cellStyle name="Style 1 3 3" xfId="103"/>
    <cellStyle name="Style 1 4" xfId="116"/>
    <cellStyle name="Style 1 4 2" xfId="117"/>
    <cellStyle name="Style 1 4 3" xfId="118"/>
    <cellStyle name="Style 1 5" xfId="119"/>
    <cellStyle name="Style 1 6" xfId="120"/>
    <cellStyle name="Style 1 7" xfId="114"/>
    <cellStyle name="Style 1 8" xfId="147"/>
    <cellStyle name="Style 1 8 2" xfId="150"/>
    <cellStyle name="Title" xfId="53" builtinId="15" customBuiltin="1"/>
    <cellStyle name="Total" xfId="54" builtinId="25" customBuiltin="1"/>
    <cellStyle name="Total 2" xfId="136"/>
    <cellStyle name="Warning Text" xfId="55" builtinId="11" customBuiltin="1"/>
  </cellStyles>
  <dxfs count="1">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542925</xdr:colOff>
      <xdr:row>2</xdr:row>
      <xdr:rowOff>228600</xdr:rowOff>
    </xdr:to>
    <xdr:grpSp>
      <xdr:nvGrpSpPr>
        <xdr:cNvPr id="2" name="Group 1"/>
        <xdr:cNvGrpSpPr>
          <a:grpSpLocks/>
        </xdr:cNvGrpSpPr>
      </xdr:nvGrpSpPr>
      <xdr:grpSpPr bwMode="auto">
        <a:xfrm>
          <a:off x="0" y="0"/>
          <a:ext cx="542925" cy="7429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4781551</xdr:colOff>
      <xdr:row>1</xdr:row>
      <xdr:rowOff>152400</xdr:rowOff>
    </xdr:from>
    <xdr:to>
      <xdr:col>4</xdr:col>
      <xdr:colOff>306706</xdr:colOff>
      <xdr:row>2</xdr:row>
      <xdr:rowOff>180975</xdr:rowOff>
    </xdr:to>
    <xdr:pic>
      <xdr:nvPicPr>
        <xdr:cNvPr id="17"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76826" y="342900"/>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19125"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5971"/>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5971"/>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600075</xdr:colOff>
      <xdr:row>2</xdr:row>
      <xdr:rowOff>38100</xdr:rowOff>
    </xdr:to>
    <xdr:grpSp>
      <xdr:nvGrpSpPr>
        <xdr:cNvPr id="2" name="Group 1"/>
        <xdr:cNvGrpSpPr>
          <a:grpSpLocks/>
        </xdr:cNvGrpSpPr>
      </xdr:nvGrpSpPr>
      <xdr:grpSpPr bwMode="auto">
        <a:xfrm>
          <a:off x="0" y="0"/>
          <a:ext cx="600075" cy="553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hew.Abraham@ue.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view="pageBreakPreview" zoomScaleNormal="100" zoomScaleSheetLayoutView="100" workbookViewId="0">
      <selection activeCell="F23" sqref="F23"/>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43" t="s">
        <v>430</v>
      </c>
    </row>
    <row r="4" spans="1:9" x14ac:dyDescent="0.2">
      <c r="D4" s="244" t="s">
        <v>425</v>
      </c>
    </row>
    <row r="8" spans="1:9" ht="20.25" x14ac:dyDescent="0.3">
      <c r="A8" s="1" t="s">
        <v>89</v>
      </c>
    </row>
    <row r="9" spans="1:9" ht="20.25" x14ac:dyDescent="0.3">
      <c r="A9" s="1" t="s">
        <v>90</v>
      </c>
    </row>
    <row r="11" spans="1:9" x14ac:dyDescent="0.2">
      <c r="A11" s="3" t="s">
        <v>91</v>
      </c>
    </row>
    <row r="12" spans="1:9" ht="13.5" thickBot="1" x14ac:dyDescent="0.25"/>
    <row r="13" spans="1:9" ht="15.75" x14ac:dyDescent="0.25">
      <c r="A13" s="285" t="s">
        <v>92</v>
      </c>
      <c r="B13" s="286"/>
      <c r="C13" s="286"/>
      <c r="D13" s="286"/>
      <c r="E13" s="286"/>
      <c r="F13" s="286"/>
      <c r="G13" s="286"/>
      <c r="H13" s="286"/>
      <c r="I13" s="287"/>
    </row>
    <row r="14" spans="1:9" x14ac:dyDescent="0.2">
      <c r="A14" s="4" t="s">
        <v>143</v>
      </c>
      <c r="B14" s="5"/>
      <c r="C14" s="5"/>
      <c r="D14" s="5"/>
      <c r="E14" s="5"/>
      <c r="F14" s="5"/>
      <c r="G14" s="5"/>
      <c r="H14" s="5"/>
      <c r="I14" s="6"/>
    </row>
    <row r="15" spans="1:9" x14ac:dyDescent="0.2">
      <c r="A15" s="291" t="s">
        <v>93</v>
      </c>
      <c r="B15" s="292"/>
      <c r="C15" s="292"/>
      <c r="D15" s="292"/>
      <c r="E15" s="292"/>
      <c r="F15" s="292"/>
      <c r="G15" s="292"/>
      <c r="H15" s="292"/>
      <c r="I15" s="293"/>
    </row>
    <row r="16" spans="1:9" ht="13.5" thickBot="1" x14ac:dyDescent="0.25">
      <c r="A16" s="288" t="s">
        <v>94</v>
      </c>
      <c r="B16" s="289"/>
      <c r="C16" s="289"/>
      <c r="D16" s="289"/>
      <c r="E16" s="289"/>
      <c r="F16" s="289"/>
      <c r="G16" s="289"/>
      <c r="H16" s="289"/>
      <c r="I16" s="290"/>
    </row>
    <row r="17" spans="1:10" x14ac:dyDescent="0.2">
      <c r="A17" s="283"/>
      <c r="B17" s="284"/>
      <c r="C17" s="284"/>
      <c r="D17" s="284"/>
      <c r="E17" s="284"/>
      <c r="F17" s="284"/>
      <c r="G17" s="284"/>
      <c r="H17" s="284"/>
      <c r="I17" s="284"/>
    </row>
    <row r="18" spans="1:10" x14ac:dyDescent="0.2">
      <c r="A18" s="7" t="s">
        <v>95</v>
      </c>
      <c r="B18" s="8"/>
      <c r="C18" s="8"/>
      <c r="D18" s="9"/>
      <c r="E18" s="9"/>
      <c r="F18" s="9"/>
      <c r="G18" s="9"/>
    </row>
    <row r="19" spans="1:10" x14ac:dyDescent="0.2">
      <c r="A19" s="10" t="s">
        <v>96</v>
      </c>
    </row>
    <row r="21" spans="1:10" x14ac:dyDescent="0.2">
      <c r="J21" s="11"/>
    </row>
    <row r="22" spans="1:10" ht="18" x14ac:dyDescent="0.25">
      <c r="A22" s="12" t="s">
        <v>97</v>
      </c>
      <c r="B22" s="13"/>
      <c r="C22" s="294" t="s">
        <v>176</v>
      </c>
      <c r="D22" s="295"/>
      <c r="E22" s="295"/>
    </row>
    <row r="23" spans="1:10" ht="18" x14ac:dyDescent="0.25">
      <c r="A23" s="14"/>
      <c r="B23" s="14"/>
    </row>
    <row r="24" spans="1:10" ht="18" x14ac:dyDescent="0.25">
      <c r="A24" s="12" t="s">
        <v>98</v>
      </c>
      <c r="B24" s="13"/>
      <c r="C24" s="294" t="s">
        <v>431</v>
      </c>
      <c r="D24" s="295"/>
      <c r="E24" s="295"/>
    </row>
    <row r="25" spans="1:10" ht="18" x14ac:dyDescent="0.25">
      <c r="A25" s="14"/>
      <c r="B25" s="14"/>
      <c r="C25" s="296"/>
      <c r="D25" s="297"/>
      <c r="E25" s="297"/>
    </row>
    <row r="26" spans="1:10" ht="18" x14ac:dyDescent="0.25">
      <c r="A26" s="15" t="s">
        <v>99</v>
      </c>
      <c r="B26" s="16"/>
      <c r="C26" s="298">
        <v>2014</v>
      </c>
      <c r="D26" s="299"/>
      <c r="E26" s="300"/>
    </row>
    <row r="29" spans="1:10" ht="13.5" thickBot="1" x14ac:dyDescent="0.25"/>
    <row r="30" spans="1:10" x14ac:dyDescent="0.2">
      <c r="A30" s="17"/>
      <c r="B30" s="18"/>
      <c r="C30" s="18"/>
      <c r="D30" s="18"/>
      <c r="E30" s="19"/>
      <c r="F30" s="19"/>
      <c r="G30" s="19"/>
      <c r="H30" s="20"/>
    </row>
    <row r="31" spans="1:10" x14ac:dyDescent="0.2">
      <c r="A31" s="21" t="s">
        <v>100</v>
      </c>
      <c r="B31" s="273" t="s">
        <v>101</v>
      </c>
      <c r="C31" s="274"/>
      <c r="D31" s="275" t="s">
        <v>432</v>
      </c>
      <c r="E31" s="276"/>
      <c r="F31" s="276"/>
      <c r="G31" s="277"/>
      <c r="H31" s="23"/>
    </row>
    <row r="32" spans="1:10" x14ac:dyDescent="0.2">
      <c r="A32" s="21"/>
      <c r="B32" s="273" t="s">
        <v>102</v>
      </c>
      <c r="C32" s="274"/>
      <c r="D32" s="275" t="s">
        <v>433</v>
      </c>
      <c r="E32" s="276"/>
      <c r="F32" s="276"/>
      <c r="G32" s="277"/>
      <c r="H32" s="23"/>
    </row>
    <row r="33" spans="1:8" x14ac:dyDescent="0.2">
      <c r="A33" s="21"/>
      <c r="B33" s="24"/>
      <c r="C33" s="22" t="s">
        <v>103</v>
      </c>
      <c r="D33" s="249" t="s">
        <v>434</v>
      </c>
      <c r="E33" s="247" t="s">
        <v>104</v>
      </c>
      <c r="F33" s="249">
        <v>3170</v>
      </c>
      <c r="G33" s="250"/>
      <c r="H33" s="26"/>
    </row>
    <row r="34" spans="1:8" x14ac:dyDescent="0.2">
      <c r="A34" s="21"/>
      <c r="B34" s="24"/>
      <c r="C34" s="24"/>
      <c r="D34" s="24"/>
      <c r="E34" s="25"/>
      <c r="F34" s="24"/>
      <c r="G34" s="25"/>
      <c r="H34" s="27"/>
    </row>
    <row r="35" spans="1:8" x14ac:dyDescent="0.2">
      <c r="A35" s="21" t="s">
        <v>105</v>
      </c>
      <c r="B35" s="273" t="s">
        <v>101</v>
      </c>
      <c r="C35" s="274"/>
      <c r="D35" s="278" t="s">
        <v>435</v>
      </c>
      <c r="E35" s="278"/>
      <c r="F35" s="278"/>
      <c r="G35" s="278"/>
      <c r="H35" s="28"/>
    </row>
    <row r="36" spans="1:8" x14ac:dyDescent="0.2">
      <c r="A36" s="21"/>
      <c r="B36" s="273" t="s">
        <v>102</v>
      </c>
      <c r="C36" s="274"/>
      <c r="D36" s="278" t="s">
        <v>436</v>
      </c>
      <c r="E36" s="278"/>
      <c r="F36" s="278"/>
      <c r="G36" s="278"/>
      <c r="H36" s="28"/>
    </row>
    <row r="37" spans="1:8" x14ac:dyDescent="0.2">
      <c r="A37" s="29"/>
      <c r="B37" s="24"/>
      <c r="C37" s="22" t="s">
        <v>103</v>
      </c>
      <c r="D37" s="249" t="s">
        <v>434</v>
      </c>
      <c r="E37" s="247" t="s">
        <v>104</v>
      </c>
      <c r="F37" s="249">
        <v>3149</v>
      </c>
      <c r="G37" s="250"/>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106</v>
      </c>
      <c r="B40" s="280" t="s">
        <v>437</v>
      </c>
      <c r="C40" s="276"/>
      <c r="D40" s="281"/>
      <c r="E40" s="281"/>
      <c r="F40" s="282"/>
      <c r="G40" s="25"/>
      <c r="H40" s="27"/>
    </row>
    <row r="41" spans="1:8" x14ac:dyDescent="0.2">
      <c r="A41" s="21" t="s">
        <v>107</v>
      </c>
      <c r="B41" s="280" t="s">
        <v>438</v>
      </c>
      <c r="C41" s="276"/>
      <c r="D41" s="276"/>
      <c r="E41" s="276"/>
      <c r="F41" s="277"/>
      <c r="G41" s="25"/>
      <c r="H41" s="27"/>
    </row>
    <row r="42" spans="1:8" x14ac:dyDescent="0.2">
      <c r="A42" s="21" t="s">
        <v>108</v>
      </c>
      <c r="B42" s="279" t="s">
        <v>439</v>
      </c>
      <c r="C42" s="276"/>
      <c r="D42" s="276"/>
      <c r="E42" s="276"/>
      <c r="F42" s="277"/>
      <c r="G42" s="25"/>
      <c r="H42" s="27"/>
    </row>
    <row r="43" spans="1:8" ht="13.5" thickBot="1" x14ac:dyDescent="0.25">
      <c r="A43" s="30"/>
      <c r="B43" s="31"/>
      <c r="C43" s="31"/>
      <c r="D43" s="31"/>
      <c r="E43" s="32"/>
      <c r="F43" s="32"/>
      <c r="G43" s="32"/>
      <c r="H43" s="33"/>
    </row>
  </sheetData>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4"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0866141732283472" right="0.70866141732283472" top="0.74803149606299213" bottom="0.74803149606299213" header="0.31496062992125984" footer="0.31496062992125984"/>
  <pageSetup paperSize="9" scale="89"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0"/>
  <sheetViews>
    <sheetView showGridLines="0" view="pageBreakPreview" topLeftCell="F1" zoomScaleNormal="100" workbookViewId="0">
      <selection activeCell="F23" sqref="F23"/>
    </sheetView>
  </sheetViews>
  <sheetFormatPr defaultRowHeight="12.75" x14ac:dyDescent="0.2"/>
  <cols>
    <col min="1" max="1" width="11.28515625" style="73" customWidth="1"/>
    <col min="2" max="4" width="21.85546875" style="73" customWidth="1"/>
    <col min="5" max="12" width="21.85546875" style="255" customWidth="1"/>
    <col min="13" max="13" width="27.7109375" style="255" customWidth="1"/>
    <col min="14" max="14" width="21.85546875" style="255" customWidth="1"/>
    <col min="15" max="15" width="20.28515625" style="255" customWidth="1"/>
    <col min="16" max="21" width="21.85546875" style="255" customWidth="1"/>
    <col min="22" max="22" width="23.7109375" style="255" customWidth="1"/>
    <col min="23" max="23" width="21.85546875" style="255" customWidth="1"/>
    <col min="24" max="24" width="26.140625" style="255" customWidth="1"/>
    <col min="25" max="25" width="3.140625" style="73" customWidth="1"/>
    <col min="26" max="16384" width="9.140625" style="73"/>
  </cols>
  <sheetData>
    <row r="1" spans="2:24" ht="20.25" x14ac:dyDescent="0.3">
      <c r="B1" s="61" t="str">
        <f>Cover!C22</f>
        <v>United Energy</v>
      </c>
    </row>
    <row r="2" spans="2:24" ht="20.25" x14ac:dyDescent="0.3">
      <c r="B2" s="61" t="s">
        <v>147</v>
      </c>
    </row>
    <row r="3" spans="2:24" ht="20.25" x14ac:dyDescent="0.3">
      <c r="B3" s="43">
        <f>Cover!C26</f>
        <v>2014</v>
      </c>
    </row>
    <row r="4" spans="2:24" s="133" customFormat="1" ht="20.25" x14ac:dyDescent="0.3">
      <c r="B4" s="178"/>
      <c r="E4" s="255"/>
      <c r="F4" s="255"/>
      <c r="G4" s="255"/>
      <c r="H4" s="255"/>
      <c r="I4" s="255"/>
      <c r="J4" s="255"/>
      <c r="K4" s="255"/>
      <c r="L4" s="255"/>
      <c r="M4" s="255"/>
      <c r="N4" s="255"/>
      <c r="O4" s="255"/>
      <c r="P4" s="255"/>
      <c r="Q4" s="255"/>
      <c r="R4" s="255"/>
      <c r="S4" s="255"/>
      <c r="T4" s="255"/>
      <c r="U4" s="255"/>
      <c r="V4" s="255"/>
      <c r="W4" s="255"/>
      <c r="X4" s="255"/>
    </row>
    <row r="5" spans="2:24" s="133" customFormat="1" ht="35.25" customHeight="1" x14ac:dyDescent="0.2">
      <c r="B5" s="361" t="s">
        <v>221</v>
      </c>
      <c r="C5" s="311"/>
      <c r="D5" s="311"/>
      <c r="E5" s="311"/>
      <c r="F5" s="311"/>
      <c r="G5" s="311"/>
      <c r="H5" s="311"/>
      <c r="I5" s="255"/>
      <c r="J5" s="255"/>
      <c r="K5" s="255"/>
      <c r="L5" s="255"/>
      <c r="M5" s="255"/>
      <c r="N5" s="255"/>
      <c r="O5" s="255"/>
      <c r="P5" s="255"/>
      <c r="Q5" s="255"/>
      <c r="R5" s="255"/>
      <c r="S5" s="255"/>
      <c r="T5" s="255"/>
      <c r="U5" s="255"/>
      <c r="V5" s="255"/>
      <c r="W5" s="255"/>
      <c r="X5" s="255"/>
    </row>
    <row r="6" spans="2:24" s="133" customFormat="1" ht="20.25" x14ac:dyDescent="0.3">
      <c r="B6" s="178"/>
      <c r="E6" s="255"/>
      <c r="F6" s="255"/>
      <c r="G6" s="255"/>
      <c r="H6" s="255"/>
      <c r="I6" s="255"/>
      <c r="J6" s="255"/>
      <c r="K6" s="255"/>
      <c r="L6" s="255"/>
      <c r="M6" s="255"/>
      <c r="N6" s="255"/>
      <c r="O6" s="255"/>
      <c r="P6" s="255"/>
      <c r="Q6" s="255"/>
      <c r="R6" s="255"/>
      <c r="S6" s="255"/>
      <c r="T6" s="255"/>
      <c r="U6" s="255"/>
      <c r="V6" s="255"/>
      <c r="W6" s="255"/>
      <c r="X6" s="255"/>
    </row>
    <row r="7" spans="2:24" ht="15.75" x14ac:dyDescent="0.2">
      <c r="B7" s="79" t="s">
        <v>148</v>
      </c>
      <c r="N7" s="100"/>
    </row>
    <row r="8" spans="2:24" s="92" customFormat="1" ht="15.75" x14ac:dyDescent="0.2">
      <c r="B8" s="94"/>
      <c r="E8" s="255"/>
      <c r="F8" s="255"/>
      <c r="G8" s="255"/>
      <c r="H8" s="255"/>
      <c r="I8" s="255"/>
      <c r="J8" s="255"/>
      <c r="K8" s="255"/>
      <c r="L8" s="255"/>
      <c r="M8" s="255"/>
      <c r="N8" s="255"/>
      <c r="O8" s="255"/>
      <c r="P8" s="255"/>
      <c r="Q8" s="255"/>
      <c r="R8" s="255"/>
      <c r="S8" s="255"/>
      <c r="T8" s="255"/>
      <c r="U8" s="255"/>
      <c r="V8" s="255"/>
      <c r="W8" s="255"/>
      <c r="X8" s="255"/>
    </row>
    <row r="9" spans="2:24" s="133" customFormat="1" ht="89.25" x14ac:dyDescent="0.2">
      <c r="B9" s="177" t="s">
        <v>84</v>
      </c>
      <c r="C9" s="177" t="s">
        <v>152</v>
      </c>
      <c r="D9" s="177" t="s">
        <v>165</v>
      </c>
      <c r="E9" s="256" t="s">
        <v>237</v>
      </c>
      <c r="F9" s="256" t="s">
        <v>167</v>
      </c>
      <c r="G9" s="256" t="s">
        <v>168</v>
      </c>
      <c r="H9" s="256" t="s">
        <v>169</v>
      </c>
      <c r="I9" s="256" t="s">
        <v>170</v>
      </c>
      <c r="J9" s="256" t="s">
        <v>171</v>
      </c>
      <c r="K9" s="256" t="s">
        <v>154</v>
      </c>
      <c r="L9" s="257" t="s">
        <v>222</v>
      </c>
      <c r="M9" s="257" t="s">
        <v>223</v>
      </c>
      <c r="N9" s="257" t="s">
        <v>224</v>
      </c>
      <c r="O9" s="257" t="s">
        <v>225</v>
      </c>
      <c r="P9" s="256" t="s">
        <v>226</v>
      </c>
      <c r="Q9" s="257" t="s">
        <v>227</v>
      </c>
      <c r="R9" s="257" t="s">
        <v>228</v>
      </c>
      <c r="S9" s="257" t="s">
        <v>229</v>
      </c>
      <c r="T9" s="257" t="s">
        <v>230</v>
      </c>
      <c r="U9" s="256" t="s">
        <v>155</v>
      </c>
      <c r="V9" s="256" t="s">
        <v>231</v>
      </c>
      <c r="W9" s="256" t="s">
        <v>232</v>
      </c>
      <c r="X9" s="258" t="s">
        <v>172</v>
      </c>
    </row>
    <row r="10" spans="2:24" x14ac:dyDescent="0.2">
      <c r="B10" s="81" t="s">
        <v>669</v>
      </c>
      <c r="C10" s="81" t="s">
        <v>670</v>
      </c>
      <c r="D10" s="81" t="s">
        <v>441</v>
      </c>
      <c r="E10" s="259">
        <v>4</v>
      </c>
      <c r="F10" s="259">
        <v>0</v>
      </c>
      <c r="G10" s="259">
        <v>0</v>
      </c>
      <c r="H10" s="259">
        <v>0</v>
      </c>
      <c r="I10" s="259">
        <v>0</v>
      </c>
      <c r="J10" s="259">
        <v>0</v>
      </c>
      <c r="K10" s="259">
        <v>0</v>
      </c>
      <c r="L10" s="259">
        <v>0</v>
      </c>
      <c r="M10" s="259">
        <v>0</v>
      </c>
      <c r="N10" s="272">
        <v>0</v>
      </c>
      <c r="O10" s="259">
        <v>0</v>
      </c>
      <c r="P10" s="259">
        <v>0</v>
      </c>
      <c r="Q10" s="259">
        <v>0</v>
      </c>
      <c r="R10" s="259">
        <v>0</v>
      </c>
      <c r="S10" s="259">
        <v>0</v>
      </c>
      <c r="T10" s="259">
        <v>0</v>
      </c>
      <c r="U10" s="259">
        <v>0</v>
      </c>
      <c r="V10" s="259">
        <v>0</v>
      </c>
      <c r="W10" s="259">
        <v>0</v>
      </c>
      <c r="X10" s="259" t="s">
        <v>190</v>
      </c>
    </row>
    <row r="11" spans="2:24" x14ac:dyDescent="0.2">
      <c r="B11" s="81" t="s">
        <v>458</v>
      </c>
      <c r="C11" s="81" t="s">
        <v>670</v>
      </c>
      <c r="D11" s="81" t="s">
        <v>441</v>
      </c>
      <c r="E11" s="259">
        <v>298</v>
      </c>
      <c r="F11" s="259">
        <v>0.45</v>
      </c>
      <c r="G11" s="259">
        <v>0.37</v>
      </c>
      <c r="H11" s="259">
        <v>0</v>
      </c>
      <c r="I11" s="259">
        <v>0</v>
      </c>
      <c r="J11" s="259">
        <v>0</v>
      </c>
      <c r="K11" s="259">
        <v>3</v>
      </c>
      <c r="L11" s="259">
        <v>10962.975200000001</v>
      </c>
      <c r="M11" s="259">
        <v>6085.4666999999999</v>
      </c>
      <c r="N11" s="272">
        <v>1.0285819772360254E-4</v>
      </c>
      <c r="O11" s="259">
        <v>3.2877397818802061E-5</v>
      </c>
      <c r="P11" s="259">
        <v>0</v>
      </c>
      <c r="Q11" s="259">
        <v>0</v>
      </c>
      <c r="R11" s="259">
        <v>0</v>
      </c>
      <c r="S11" s="259">
        <v>0</v>
      </c>
      <c r="T11" s="259">
        <v>0</v>
      </c>
      <c r="U11" s="259">
        <v>0</v>
      </c>
      <c r="V11" s="259">
        <v>0</v>
      </c>
      <c r="W11" s="259">
        <v>0</v>
      </c>
      <c r="X11" s="259" t="s">
        <v>190</v>
      </c>
    </row>
    <row r="12" spans="2:24" x14ac:dyDescent="0.2">
      <c r="B12" s="81" t="s">
        <v>671</v>
      </c>
      <c r="C12" s="81" t="s">
        <v>670</v>
      </c>
      <c r="D12" s="81" t="s">
        <v>441</v>
      </c>
      <c r="E12" s="259">
        <v>132</v>
      </c>
      <c r="F12" s="259">
        <v>1.17</v>
      </c>
      <c r="G12" s="259">
        <v>0.4</v>
      </c>
      <c r="H12" s="259">
        <v>0</v>
      </c>
      <c r="I12" s="259">
        <v>0</v>
      </c>
      <c r="J12" s="259">
        <v>0</v>
      </c>
      <c r="K12" s="259">
        <v>2</v>
      </c>
      <c r="L12" s="259">
        <v>7716.4913999999999</v>
      </c>
      <c r="M12" s="259">
        <v>7716.4913999999999</v>
      </c>
      <c r="N12" s="272">
        <v>3.9513902714940753E-4</v>
      </c>
      <c r="O12" s="259">
        <v>3.9513902714940753E-4</v>
      </c>
      <c r="P12" s="259">
        <v>2</v>
      </c>
      <c r="Q12" s="259">
        <v>10185</v>
      </c>
      <c r="R12" s="259">
        <v>10185</v>
      </c>
      <c r="S12" s="259">
        <v>3.3563932808057783E-5</v>
      </c>
      <c r="T12" s="259">
        <v>3.3563932808057783E-5</v>
      </c>
      <c r="U12" s="259">
        <v>1</v>
      </c>
      <c r="V12" s="259">
        <v>3.9361339383995041E-4</v>
      </c>
      <c r="W12" s="259">
        <v>3.9361339383995041E-4</v>
      </c>
      <c r="X12" s="259" t="s">
        <v>190</v>
      </c>
    </row>
    <row r="13" spans="2:24" x14ac:dyDescent="0.2">
      <c r="B13" s="81" t="s">
        <v>672</v>
      </c>
      <c r="C13" s="81" t="s">
        <v>670</v>
      </c>
      <c r="D13" s="81" t="s">
        <v>441</v>
      </c>
      <c r="E13" s="259">
        <v>60.5</v>
      </c>
      <c r="F13" s="259">
        <v>0</v>
      </c>
      <c r="G13" s="259">
        <v>0.11</v>
      </c>
      <c r="H13" s="259">
        <v>0</v>
      </c>
      <c r="I13" s="259">
        <v>0</v>
      </c>
      <c r="J13" s="259">
        <v>0</v>
      </c>
      <c r="K13" s="259">
        <v>1</v>
      </c>
      <c r="L13" s="259">
        <v>209.7833</v>
      </c>
      <c r="M13" s="259">
        <v>209.7833</v>
      </c>
      <c r="N13" s="272">
        <v>1.5256333094571721E-6</v>
      </c>
      <c r="O13" s="259">
        <v>1.5256333094571721E-6</v>
      </c>
      <c r="P13" s="259">
        <v>0</v>
      </c>
      <c r="Q13" s="259">
        <v>0</v>
      </c>
      <c r="R13" s="259">
        <v>0</v>
      </c>
      <c r="S13" s="259">
        <v>0</v>
      </c>
      <c r="T13" s="259">
        <v>0</v>
      </c>
      <c r="U13" s="259">
        <v>0</v>
      </c>
      <c r="V13" s="259">
        <v>0</v>
      </c>
      <c r="W13" s="259">
        <v>0</v>
      </c>
      <c r="X13" s="259" t="s">
        <v>190</v>
      </c>
    </row>
    <row r="14" spans="2:24" x14ac:dyDescent="0.2">
      <c r="B14" s="81" t="s">
        <v>673</v>
      </c>
      <c r="C14" s="81" t="s">
        <v>670</v>
      </c>
      <c r="D14" s="81" t="s">
        <v>441</v>
      </c>
      <c r="E14" s="259">
        <v>82</v>
      </c>
      <c r="F14" s="259">
        <v>0.05</v>
      </c>
      <c r="G14" s="259">
        <v>0.18</v>
      </c>
      <c r="H14" s="259">
        <v>0</v>
      </c>
      <c r="I14" s="259">
        <v>0</v>
      </c>
      <c r="J14" s="259">
        <v>0</v>
      </c>
      <c r="K14" s="259">
        <v>1</v>
      </c>
      <c r="L14" s="259">
        <v>3100.8024</v>
      </c>
      <c r="M14" s="259">
        <v>3100.8024</v>
      </c>
      <c r="N14" s="272">
        <v>1.0984559828091639E-4</v>
      </c>
      <c r="O14" s="259">
        <v>1.0984559828091639E-4</v>
      </c>
      <c r="P14" s="259">
        <v>2</v>
      </c>
      <c r="Q14" s="259">
        <v>14015</v>
      </c>
      <c r="R14" s="259">
        <v>14015</v>
      </c>
      <c r="S14" s="259">
        <v>9.3063631876887497E-5</v>
      </c>
      <c r="T14" s="259">
        <v>9.3063631876887497E-5</v>
      </c>
      <c r="U14" s="259">
        <v>0</v>
      </c>
      <c r="V14" s="259">
        <v>0</v>
      </c>
      <c r="W14" s="259">
        <v>0</v>
      </c>
      <c r="X14" s="259" t="s">
        <v>190</v>
      </c>
    </row>
    <row r="15" spans="2:24" x14ac:dyDescent="0.2">
      <c r="B15" s="81" t="s">
        <v>674</v>
      </c>
      <c r="C15" s="81" t="s">
        <v>670</v>
      </c>
      <c r="D15" s="81" t="s">
        <v>441</v>
      </c>
      <c r="E15" s="259">
        <v>282</v>
      </c>
      <c r="F15" s="259">
        <v>0.54</v>
      </c>
      <c r="G15" s="259">
        <v>0.87</v>
      </c>
      <c r="H15" s="259">
        <v>0</v>
      </c>
      <c r="I15" s="259">
        <v>0</v>
      </c>
      <c r="J15" s="259">
        <v>0</v>
      </c>
      <c r="K15" s="259">
        <v>3</v>
      </c>
      <c r="L15" s="259">
        <v>214.29999999999998</v>
      </c>
      <c r="M15" s="259">
        <v>214.29999999999998</v>
      </c>
      <c r="N15" s="272">
        <v>4.5768999283715162E-6</v>
      </c>
      <c r="O15" s="259">
        <v>4.5768999283715162E-6</v>
      </c>
      <c r="P15" s="259">
        <v>5</v>
      </c>
      <c r="Q15" s="259">
        <v>104113</v>
      </c>
      <c r="R15" s="259">
        <v>104113</v>
      </c>
      <c r="S15" s="259">
        <v>5.6906122442752522E-4</v>
      </c>
      <c r="T15" s="259">
        <v>5.6906122442752522E-4</v>
      </c>
      <c r="U15" s="259">
        <v>0</v>
      </c>
      <c r="V15" s="259">
        <v>0</v>
      </c>
      <c r="W15" s="259">
        <v>0</v>
      </c>
      <c r="X15" s="259" t="s">
        <v>675</v>
      </c>
    </row>
    <row r="16" spans="2:24" x14ac:dyDescent="0.2">
      <c r="B16" s="81" t="s">
        <v>646</v>
      </c>
      <c r="C16" s="81" t="s">
        <v>670</v>
      </c>
      <c r="D16" s="81" t="s">
        <v>441</v>
      </c>
      <c r="E16" s="259">
        <v>1287.5</v>
      </c>
      <c r="F16" s="259">
        <v>1.1599999999999999</v>
      </c>
      <c r="G16" s="259">
        <v>1.34</v>
      </c>
      <c r="H16" s="259">
        <v>0</v>
      </c>
      <c r="I16" s="259">
        <v>0</v>
      </c>
      <c r="J16" s="259">
        <v>0</v>
      </c>
      <c r="K16" s="259">
        <v>12</v>
      </c>
      <c r="L16" s="259">
        <v>103024.41949999999</v>
      </c>
      <c r="M16" s="259">
        <v>102479.9362</v>
      </c>
      <c r="N16" s="272">
        <v>1.9342589350621808E-3</v>
      </c>
      <c r="O16" s="259">
        <v>1.9296820351338093E-3</v>
      </c>
      <c r="P16" s="259">
        <v>1</v>
      </c>
      <c r="Q16" s="259">
        <v>20460</v>
      </c>
      <c r="R16" s="259">
        <v>20460</v>
      </c>
      <c r="S16" s="259">
        <v>9.458926518634467E-5</v>
      </c>
      <c r="T16" s="259">
        <v>9.458926518634467E-5</v>
      </c>
      <c r="U16" s="259">
        <v>1</v>
      </c>
      <c r="V16" s="259">
        <v>1.9070416368214651E-3</v>
      </c>
      <c r="W16" s="259">
        <v>1.9070416368214651E-3</v>
      </c>
      <c r="X16" s="259" t="s">
        <v>190</v>
      </c>
    </row>
    <row r="17" spans="1:25" x14ac:dyDescent="0.2">
      <c r="B17" s="81" t="s">
        <v>676</v>
      </c>
      <c r="C17" s="81" t="s">
        <v>670</v>
      </c>
      <c r="D17" s="81" t="s">
        <v>441</v>
      </c>
      <c r="E17" s="259">
        <v>203</v>
      </c>
      <c r="F17" s="259">
        <v>0.2</v>
      </c>
      <c r="G17" s="259">
        <v>0.13</v>
      </c>
      <c r="H17" s="259">
        <v>0</v>
      </c>
      <c r="I17" s="259">
        <v>0</v>
      </c>
      <c r="J17" s="259">
        <v>0</v>
      </c>
      <c r="K17" s="259">
        <v>2</v>
      </c>
      <c r="L17" s="259">
        <v>175.41669999999999</v>
      </c>
      <c r="M17" s="259">
        <v>175.41669999999999</v>
      </c>
      <c r="N17" s="272">
        <v>3.0512666189143443E-6</v>
      </c>
      <c r="O17" s="259">
        <v>3.0512666189143443E-6</v>
      </c>
      <c r="P17" s="259">
        <v>0</v>
      </c>
      <c r="Q17" s="259">
        <v>0</v>
      </c>
      <c r="R17" s="259">
        <v>0</v>
      </c>
      <c r="S17" s="259">
        <v>0</v>
      </c>
      <c r="T17" s="259">
        <v>0</v>
      </c>
      <c r="U17" s="259">
        <v>0</v>
      </c>
      <c r="V17" s="259">
        <v>0</v>
      </c>
      <c r="W17" s="259">
        <v>0</v>
      </c>
      <c r="X17" s="259" t="s">
        <v>190</v>
      </c>
    </row>
    <row r="18" spans="1:25" x14ac:dyDescent="0.2">
      <c r="B18" s="81" t="s">
        <v>677</v>
      </c>
      <c r="C18" s="81" t="s">
        <v>670</v>
      </c>
      <c r="D18" s="81" t="s">
        <v>441</v>
      </c>
      <c r="E18" s="259">
        <v>404</v>
      </c>
      <c r="F18" s="259">
        <v>0</v>
      </c>
      <c r="G18" s="259">
        <v>1.72</v>
      </c>
      <c r="H18" s="259">
        <v>0</v>
      </c>
      <c r="I18" s="259">
        <v>0</v>
      </c>
      <c r="J18" s="259">
        <v>0</v>
      </c>
      <c r="K18" s="259">
        <v>6</v>
      </c>
      <c r="L18" s="259">
        <v>789.68339999999989</v>
      </c>
      <c r="M18" s="259">
        <v>789.68339999999989</v>
      </c>
      <c r="N18" s="272">
        <v>9.1537998567430324E-6</v>
      </c>
      <c r="O18" s="259">
        <v>9.1537998567430324E-6</v>
      </c>
      <c r="P18" s="259">
        <v>0</v>
      </c>
      <c r="Q18" s="259">
        <v>0</v>
      </c>
      <c r="R18" s="259">
        <v>0</v>
      </c>
      <c r="S18" s="259">
        <v>0</v>
      </c>
      <c r="T18" s="259">
        <v>0</v>
      </c>
      <c r="U18" s="259">
        <v>0</v>
      </c>
      <c r="V18" s="259">
        <v>0</v>
      </c>
      <c r="W18" s="259">
        <v>0</v>
      </c>
      <c r="X18" s="259" t="s">
        <v>190</v>
      </c>
    </row>
    <row r="19" spans="1:25" x14ac:dyDescent="0.2">
      <c r="A19" s="221"/>
      <c r="B19" s="81" t="s">
        <v>578</v>
      </c>
      <c r="C19" s="81" t="s">
        <v>670</v>
      </c>
      <c r="D19" s="81" t="s">
        <v>441</v>
      </c>
      <c r="E19" s="259">
        <v>1320.5</v>
      </c>
      <c r="F19" s="259">
        <v>3.08</v>
      </c>
      <c r="G19" s="259">
        <v>1.04</v>
      </c>
      <c r="H19" s="259">
        <v>0</v>
      </c>
      <c r="I19" s="259">
        <v>0</v>
      </c>
      <c r="J19" s="259">
        <v>0</v>
      </c>
      <c r="K19" s="259">
        <v>11</v>
      </c>
      <c r="L19" s="259">
        <v>68263.283099999986</v>
      </c>
      <c r="M19" s="259">
        <v>63607.855699999993</v>
      </c>
      <c r="N19" s="272">
        <v>2.2613089476105149E-3</v>
      </c>
      <c r="O19" s="259">
        <v>2.180740252538082E-3</v>
      </c>
      <c r="P19" s="259">
        <v>0</v>
      </c>
      <c r="Q19" s="259">
        <v>0</v>
      </c>
      <c r="R19" s="259">
        <v>0</v>
      </c>
      <c r="S19" s="259">
        <v>0</v>
      </c>
      <c r="T19" s="259">
        <v>0</v>
      </c>
      <c r="U19" s="259">
        <v>1</v>
      </c>
      <c r="V19" s="259">
        <v>2.0153616017929243E-3</v>
      </c>
      <c r="W19" s="259">
        <v>2.0153616017929243E-3</v>
      </c>
      <c r="X19" s="259" t="s">
        <v>190</v>
      </c>
      <c r="Y19" s="221"/>
    </row>
    <row r="20" spans="1:25" x14ac:dyDescent="0.2">
      <c r="A20" s="221"/>
      <c r="B20" s="81" t="s">
        <v>678</v>
      </c>
      <c r="C20" s="81" t="s">
        <v>670</v>
      </c>
      <c r="D20" s="81" t="s">
        <v>441</v>
      </c>
      <c r="E20" s="259">
        <v>19</v>
      </c>
      <c r="F20" s="259">
        <v>0</v>
      </c>
      <c r="G20" s="259">
        <v>0.65</v>
      </c>
      <c r="H20" s="259">
        <v>0</v>
      </c>
      <c r="I20" s="259">
        <v>0</v>
      </c>
      <c r="J20" s="259">
        <v>0</v>
      </c>
      <c r="K20" s="259">
        <v>0</v>
      </c>
      <c r="L20" s="259">
        <v>0</v>
      </c>
      <c r="M20" s="259">
        <v>0</v>
      </c>
      <c r="N20" s="272">
        <v>0</v>
      </c>
      <c r="O20" s="259">
        <v>0</v>
      </c>
      <c r="P20" s="259">
        <v>0</v>
      </c>
      <c r="Q20" s="259">
        <v>0</v>
      </c>
      <c r="R20" s="259">
        <v>0</v>
      </c>
      <c r="S20" s="259">
        <v>0</v>
      </c>
      <c r="T20" s="259">
        <v>0</v>
      </c>
      <c r="U20" s="259">
        <v>0</v>
      </c>
      <c r="V20" s="259">
        <v>0</v>
      </c>
      <c r="W20" s="259">
        <v>0</v>
      </c>
      <c r="X20" s="259" t="s">
        <v>190</v>
      </c>
      <c r="Y20" s="221"/>
    </row>
    <row r="21" spans="1:25" x14ac:dyDescent="0.2">
      <c r="A21" s="221"/>
      <c r="B21" s="81" t="s">
        <v>466</v>
      </c>
      <c r="C21" s="81" t="s">
        <v>679</v>
      </c>
      <c r="D21" s="81" t="s">
        <v>441</v>
      </c>
      <c r="E21" s="259">
        <v>2304</v>
      </c>
      <c r="F21" s="259">
        <v>5.0999999999999996</v>
      </c>
      <c r="G21" s="259">
        <v>0.68</v>
      </c>
      <c r="H21" s="259">
        <v>9.6924183597863038</v>
      </c>
      <c r="I21" s="259">
        <v>2.2211468302889505</v>
      </c>
      <c r="J21" s="259">
        <v>2.1783220166399815</v>
      </c>
      <c r="K21" s="259">
        <v>21</v>
      </c>
      <c r="L21" s="259">
        <v>123842.74970000001</v>
      </c>
      <c r="M21" s="259">
        <v>112395.62280000001</v>
      </c>
      <c r="N21" s="272">
        <v>4.8036090381568522E-3</v>
      </c>
      <c r="O21" s="259">
        <v>4.6863030929926901E-3</v>
      </c>
      <c r="P21" s="259">
        <v>6</v>
      </c>
      <c r="Q21" s="259">
        <v>121455</v>
      </c>
      <c r="R21" s="259">
        <v>121455</v>
      </c>
      <c r="S21" s="259">
        <v>4.3938239312366555E-4</v>
      </c>
      <c r="T21" s="259">
        <v>4.3938239312366555E-4</v>
      </c>
      <c r="U21" s="259">
        <v>0</v>
      </c>
      <c r="V21" s="259">
        <v>0</v>
      </c>
      <c r="W21" s="259">
        <v>0</v>
      </c>
      <c r="X21" s="259" t="s">
        <v>190</v>
      </c>
      <c r="Y21" s="221"/>
    </row>
    <row r="22" spans="1:25" x14ac:dyDescent="0.2">
      <c r="A22" s="221"/>
      <c r="B22" s="81" t="s">
        <v>680</v>
      </c>
      <c r="C22" s="81" t="s">
        <v>679</v>
      </c>
      <c r="D22" s="81" t="s">
        <v>441</v>
      </c>
      <c r="E22" s="259">
        <v>986</v>
      </c>
      <c r="F22" s="259">
        <v>4.78</v>
      </c>
      <c r="G22" s="259">
        <v>1.4</v>
      </c>
      <c r="H22" s="259">
        <v>2.6673585343750479</v>
      </c>
      <c r="I22" s="259">
        <v>1.0613217405710416</v>
      </c>
      <c r="J22" s="259">
        <v>2.8180018682780279</v>
      </c>
      <c r="K22" s="259">
        <v>5</v>
      </c>
      <c r="L22" s="259">
        <v>60938.583299999998</v>
      </c>
      <c r="M22" s="259">
        <v>60938.583299999998</v>
      </c>
      <c r="N22" s="272">
        <v>1.4035826447005983E-3</v>
      </c>
      <c r="O22" s="259">
        <v>1.4035826447005983E-3</v>
      </c>
      <c r="P22" s="259">
        <v>8</v>
      </c>
      <c r="Q22" s="259">
        <v>161803</v>
      </c>
      <c r="R22" s="259">
        <v>161803</v>
      </c>
      <c r="S22" s="259">
        <v>6.7890682270844158E-4</v>
      </c>
      <c r="T22" s="259">
        <v>6.7890682270844158E-4</v>
      </c>
      <c r="U22" s="259">
        <v>0</v>
      </c>
      <c r="V22" s="259">
        <v>0</v>
      </c>
      <c r="W22" s="259">
        <v>0</v>
      </c>
      <c r="X22" s="259" t="s">
        <v>190</v>
      </c>
      <c r="Y22" s="221"/>
    </row>
    <row r="23" spans="1:25" x14ac:dyDescent="0.2">
      <c r="A23" s="221"/>
      <c r="B23" s="81" t="s">
        <v>681</v>
      </c>
      <c r="C23" s="81" t="s">
        <v>679</v>
      </c>
      <c r="D23" s="81" t="s">
        <v>441</v>
      </c>
      <c r="E23" s="259">
        <v>1</v>
      </c>
      <c r="F23" s="259">
        <v>0</v>
      </c>
      <c r="G23" s="259">
        <v>1.24</v>
      </c>
      <c r="H23" s="259">
        <v>5.6357472665303847</v>
      </c>
      <c r="I23" s="259">
        <v>0</v>
      </c>
      <c r="J23" s="259">
        <v>0</v>
      </c>
      <c r="K23" s="259">
        <v>0</v>
      </c>
      <c r="L23" s="259">
        <v>0</v>
      </c>
      <c r="M23" s="259">
        <v>0</v>
      </c>
      <c r="N23" s="272">
        <v>0</v>
      </c>
      <c r="O23" s="259">
        <v>0</v>
      </c>
      <c r="P23" s="259">
        <v>0</v>
      </c>
      <c r="Q23" s="259">
        <v>0</v>
      </c>
      <c r="R23" s="259">
        <v>0</v>
      </c>
      <c r="S23" s="259">
        <v>0</v>
      </c>
      <c r="T23" s="259">
        <v>0</v>
      </c>
      <c r="U23" s="259">
        <v>0</v>
      </c>
      <c r="V23" s="259">
        <v>0</v>
      </c>
      <c r="W23" s="259">
        <v>0</v>
      </c>
      <c r="X23" s="259" t="s">
        <v>190</v>
      </c>
      <c r="Y23" s="221"/>
    </row>
    <row r="24" spans="1:25" x14ac:dyDescent="0.2">
      <c r="A24" s="221"/>
      <c r="B24" s="81" t="s">
        <v>682</v>
      </c>
      <c r="C24" s="81" t="s">
        <v>679</v>
      </c>
      <c r="D24" s="81" t="s">
        <v>441</v>
      </c>
      <c r="E24" s="259">
        <v>2973</v>
      </c>
      <c r="F24" s="259">
        <v>7.35</v>
      </c>
      <c r="G24" s="259">
        <v>0.62</v>
      </c>
      <c r="H24" s="259">
        <v>8.2177498370717981</v>
      </c>
      <c r="I24" s="259">
        <v>0.52507538977621293</v>
      </c>
      <c r="J24" s="259">
        <v>0.4412236506863087</v>
      </c>
      <c r="K24" s="259">
        <v>33</v>
      </c>
      <c r="L24" s="259">
        <v>35487.100700000017</v>
      </c>
      <c r="M24" s="259">
        <v>35487.100700000017</v>
      </c>
      <c r="N24" s="272">
        <v>3.5788306173246341E-4</v>
      </c>
      <c r="O24" s="259">
        <v>3.5788306173246341E-4</v>
      </c>
      <c r="P24" s="259">
        <v>3</v>
      </c>
      <c r="Q24" s="259">
        <v>29820</v>
      </c>
      <c r="R24" s="259">
        <v>29820</v>
      </c>
      <c r="S24" s="259">
        <v>4.3022859326692251E-4</v>
      </c>
      <c r="T24" s="259">
        <v>4.3022859326692251E-4</v>
      </c>
      <c r="U24" s="259">
        <v>0</v>
      </c>
      <c r="V24" s="259">
        <v>0</v>
      </c>
      <c r="W24" s="259">
        <v>0</v>
      </c>
      <c r="X24" s="259" t="s">
        <v>190</v>
      </c>
      <c r="Y24" s="221"/>
    </row>
    <row r="25" spans="1:25" x14ac:dyDescent="0.2">
      <c r="A25" s="221"/>
      <c r="B25" s="81" t="s">
        <v>683</v>
      </c>
      <c r="C25" s="81" t="s">
        <v>679</v>
      </c>
      <c r="D25" s="81" t="s">
        <v>441</v>
      </c>
      <c r="E25" s="259">
        <v>1482</v>
      </c>
      <c r="F25" s="259">
        <v>6.01</v>
      </c>
      <c r="G25" s="259">
        <v>0.99</v>
      </c>
      <c r="H25" s="259">
        <v>4.4436285176598451</v>
      </c>
      <c r="I25" s="259">
        <v>0.13073557775296013</v>
      </c>
      <c r="J25" s="259">
        <v>0</v>
      </c>
      <c r="K25" s="259">
        <v>7</v>
      </c>
      <c r="L25" s="259">
        <v>6613.692</v>
      </c>
      <c r="M25" s="259">
        <v>6613.692</v>
      </c>
      <c r="N25" s="272">
        <v>4.5494385288012867E-5</v>
      </c>
      <c r="O25" s="259">
        <v>4.5494385288012867E-5</v>
      </c>
      <c r="P25" s="259">
        <v>0</v>
      </c>
      <c r="Q25" s="259">
        <v>0</v>
      </c>
      <c r="R25" s="259">
        <v>0</v>
      </c>
      <c r="S25" s="259">
        <v>0</v>
      </c>
      <c r="T25" s="259">
        <v>0</v>
      </c>
      <c r="U25" s="259">
        <v>0</v>
      </c>
      <c r="V25" s="259">
        <v>0</v>
      </c>
      <c r="W25" s="259">
        <v>0</v>
      </c>
      <c r="X25" s="259" t="s">
        <v>190</v>
      </c>
      <c r="Y25" s="221"/>
    </row>
    <row r="26" spans="1:25" x14ac:dyDescent="0.2">
      <c r="A26" s="221"/>
      <c r="B26" s="81" t="s">
        <v>644</v>
      </c>
      <c r="C26" s="81" t="s">
        <v>679</v>
      </c>
      <c r="D26" s="81" t="s">
        <v>441</v>
      </c>
      <c r="E26" s="259">
        <v>2862.5</v>
      </c>
      <c r="F26" s="259">
        <v>6.92</v>
      </c>
      <c r="G26" s="259">
        <v>1.86</v>
      </c>
      <c r="H26" s="259">
        <v>10.276760015130561</v>
      </c>
      <c r="I26" s="259">
        <v>1.9101718362341473</v>
      </c>
      <c r="J26" s="259">
        <v>2.5978138799966732</v>
      </c>
      <c r="K26" s="259">
        <v>22</v>
      </c>
      <c r="L26" s="259">
        <v>99313.257600000012</v>
      </c>
      <c r="M26" s="259">
        <v>88158.706500000015</v>
      </c>
      <c r="N26" s="272">
        <v>4.481288488867835E-3</v>
      </c>
      <c r="O26" s="259">
        <v>4.4309425896557481E-3</v>
      </c>
      <c r="P26" s="259">
        <v>6</v>
      </c>
      <c r="Q26" s="259">
        <v>135065</v>
      </c>
      <c r="R26" s="259">
        <v>135065</v>
      </c>
      <c r="S26" s="259">
        <v>5.2939475838163872E-4</v>
      </c>
      <c r="T26" s="259">
        <v>5.2939475838163872E-4</v>
      </c>
      <c r="U26" s="259">
        <v>1</v>
      </c>
      <c r="V26" s="259">
        <v>4.3007602993597677E-3</v>
      </c>
      <c r="W26" s="259">
        <v>4.3007602993597677E-3</v>
      </c>
      <c r="X26" s="259" t="s">
        <v>190</v>
      </c>
      <c r="Y26" s="221"/>
    </row>
    <row r="27" spans="1:25" x14ac:dyDescent="0.2">
      <c r="A27" s="221"/>
      <c r="B27" s="81" t="s">
        <v>684</v>
      </c>
      <c r="C27" s="81" t="s">
        <v>679</v>
      </c>
      <c r="D27" s="81" t="s">
        <v>441</v>
      </c>
      <c r="E27" s="259">
        <v>1</v>
      </c>
      <c r="F27" s="259">
        <v>0</v>
      </c>
      <c r="G27" s="259">
        <v>1.19</v>
      </c>
      <c r="H27" s="259">
        <v>13.446724855157042</v>
      </c>
      <c r="I27" s="259">
        <v>0</v>
      </c>
      <c r="J27" s="259">
        <v>0</v>
      </c>
      <c r="K27" s="259">
        <v>0</v>
      </c>
      <c r="L27" s="259">
        <v>0</v>
      </c>
      <c r="M27" s="259">
        <v>0</v>
      </c>
      <c r="N27" s="272">
        <v>0</v>
      </c>
      <c r="O27" s="259">
        <v>0</v>
      </c>
      <c r="P27" s="259">
        <v>0</v>
      </c>
      <c r="Q27" s="259">
        <v>0</v>
      </c>
      <c r="R27" s="259">
        <v>0</v>
      </c>
      <c r="S27" s="259">
        <v>0</v>
      </c>
      <c r="T27" s="259">
        <v>0</v>
      </c>
      <c r="U27" s="259">
        <v>0</v>
      </c>
      <c r="V27" s="259">
        <v>0</v>
      </c>
      <c r="W27" s="259">
        <v>0</v>
      </c>
      <c r="X27" s="259" t="s">
        <v>190</v>
      </c>
      <c r="Y27" s="221"/>
    </row>
    <row r="28" spans="1:25" x14ac:dyDescent="0.2">
      <c r="A28" s="221"/>
      <c r="B28" s="81" t="s">
        <v>685</v>
      </c>
      <c r="C28" s="81" t="s">
        <v>679</v>
      </c>
      <c r="D28" s="81" t="s">
        <v>441</v>
      </c>
      <c r="E28" s="259">
        <v>699.5</v>
      </c>
      <c r="F28" s="259">
        <v>5.63</v>
      </c>
      <c r="G28" s="259">
        <v>2.61</v>
      </c>
      <c r="H28" s="259">
        <v>1.5897949819601618</v>
      </c>
      <c r="I28" s="259">
        <v>13.029690425113316</v>
      </c>
      <c r="J28" s="259">
        <v>0</v>
      </c>
      <c r="K28" s="259">
        <v>11</v>
      </c>
      <c r="L28" s="259">
        <v>318851.49290000001</v>
      </c>
      <c r="M28" s="259">
        <v>318851.49290000001</v>
      </c>
      <c r="N28" s="272">
        <v>6.796055627641729E-3</v>
      </c>
      <c r="O28" s="259">
        <v>6.796055627641729E-3</v>
      </c>
      <c r="P28" s="259">
        <v>0</v>
      </c>
      <c r="Q28" s="259">
        <v>0</v>
      </c>
      <c r="R28" s="259">
        <v>0</v>
      </c>
      <c r="S28" s="259">
        <v>0</v>
      </c>
      <c r="T28" s="259">
        <v>0</v>
      </c>
      <c r="U28" s="259">
        <v>0</v>
      </c>
      <c r="V28" s="259">
        <v>0</v>
      </c>
      <c r="W28" s="259">
        <v>0</v>
      </c>
      <c r="X28" s="259" t="s">
        <v>675</v>
      </c>
      <c r="Y28" s="221"/>
    </row>
    <row r="29" spans="1:25" x14ac:dyDescent="0.2">
      <c r="A29" s="221"/>
      <c r="B29" s="81" t="s">
        <v>668</v>
      </c>
      <c r="C29" s="81" t="s">
        <v>679</v>
      </c>
      <c r="D29" s="81" t="s">
        <v>441</v>
      </c>
      <c r="E29" s="259">
        <v>578</v>
      </c>
      <c r="F29" s="259">
        <v>4.3899999999999997</v>
      </c>
      <c r="G29" s="259">
        <v>0.64</v>
      </c>
      <c r="H29" s="259">
        <v>2.8578838324886475</v>
      </c>
      <c r="I29" s="259">
        <v>0.93472008882455671</v>
      </c>
      <c r="J29" s="259">
        <v>0</v>
      </c>
      <c r="K29" s="259">
        <v>7</v>
      </c>
      <c r="L29" s="259">
        <v>45838.943999999996</v>
      </c>
      <c r="M29" s="259">
        <v>44915.077299999997</v>
      </c>
      <c r="N29" s="272">
        <v>2.83767795559034E-4</v>
      </c>
      <c r="O29" s="259">
        <v>2.8224216224957682E-4</v>
      </c>
      <c r="P29" s="259">
        <v>0</v>
      </c>
      <c r="Q29" s="259">
        <v>0</v>
      </c>
      <c r="R29" s="259">
        <v>0</v>
      </c>
      <c r="S29" s="259">
        <v>0</v>
      </c>
      <c r="T29" s="259">
        <v>0</v>
      </c>
      <c r="U29" s="259">
        <v>0</v>
      </c>
      <c r="V29" s="259">
        <v>0</v>
      </c>
      <c r="W29" s="259">
        <v>0</v>
      </c>
      <c r="X29" s="259" t="s">
        <v>190</v>
      </c>
      <c r="Y29" s="221"/>
    </row>
    <row r="30" spans="1:25" x14ac:dyDescent="0.2">
      <c r="A30" s="221"/>
      <c r="B30" s="81" t="s">
        <v>628</v>
      </c>
      <c r="C30" s="81" t="s">
        <v>679</v>
      </c>
      <c r="D30" s="81" t="s">
        <v>441</v>
      </c>
      <c r="E30" s="259">
        <v>1239</v>
      </c>
      <c r="F30" s="259">
        <v>3.99</v>
      </c>
      <c r="G30" s="259">
        <v>0.21</v>
      </c>
      <c r="H30" s="259">
        <v>4.8025146990729031</v>
      </c>
      <c r="I30" s="259">
        <v>2.5794666985127921</v>
      </c>
      <c r="J30" s="259">
        <v>1.6434515152307911</v>
      </c>
      <c r="K30" s="259">
        <v>15</v>
      </c>
      <c r="L30" s="259">
        <v>167181.3694</v>
      </c>
      <c r="M30" s="259">
        <v>17916.284499999998</v>
      </c>
      <c r="N30" s="272">
        <v>2.3361107487731999E-3</v>
      </c>
      <c r="O30" s="259">
        <v>1.1845017014625481E-4</v>
      </c>
      <c r="P30" s="259">
        <v>7</v>
      </c>
      <c r="Q30" s="259">
        <v>106516</v>
      </c>
      <c r="R30" s="259">
        <v>106516</v>
      </c>
      <c r="S30" s="259">
        <v>3.9971592707777905E-4</v>
      </c>
      <c r="T30" s="259">
        <v>3.9971592707777905E-4</v>
      </c>
      <c r="U30" s="259">
        <v>2</v>
      </c>
      <c r="V30" s="259">
        <v>3.6920326088863563E-3</v>
      </c>
      <c r="W30" s="259">
        <v>3.6920326088863563E-3</v>
      </c>
      <c r="X30" s="259" t="s">
        <v>190</v>
      </c>
      <c r="Y30" s="221"/>
    </row>
    <row r="31" spans="1:25" x14ac:dyDescent="0.2">
      <c r="A31" s="221"/>
      <c r="B31" s="81" t="s">
        <v>451</v>
      </c>
      <c r="C31" s="81" t="s">
        <v>679</v>
      </c>
      <c r="D31" s="81" t="s">
        <v>441</v>
      </c>
      <c r="E31" s="259">
        <v>1059</v>
      </c>
      <c r="F31" s="259">
        <v>3.63</v>
      </c>
      <c r="G31" s="259">
        <v>3.39</v>
      </c>
      <c r="H31" s="259">
        <v>3.1246196568542546</v>
      </c>
      <c r="I31" s="259">
        <v>2.6784032565569746</v>
      </c>
      <c r="J31" s="259">
        <v>0.43947598886346478</v>
      </c>
      <c r="K31" s="259">
        <v>16</v>
      </c>
      <c r="L31" s="259">
        <v>177442.48329999999</v>
      </c>
      <c r="M31" s="259">
        <v>41367.283300000003</v>
      </c>
      <c r="N31" s="272">
        <v>1.9467081028673515E-3</v>
      </c>
      <c r="O31" s="259">
        <v>1.0175974174079338E-3</v>
      </c>
      <c r="P31" s="259">
        <v>3</v>
      </c>
      <c r="Q31" s="259">
        <v>29115</v>
      </c>
      <c r="R31" s="259">
        <v>29115</v>
      </c>
      <c r="S31" s="259">
        <v>1.2510193137548812E-4</v>
      </c>
      <c r="T31" s="259">
        <v>1.2510193137548812E-4</v>
      </c>
      <c r="U31" s="259">
        <v>0</v>
      </c>
      <c r="V31" s="259">
        <v>0</v>
      </c>
      <c r="W31" s="259">
        <v>0</v>
      </c>
      <c r="X31" s="259" t="s">
        <v>190</v>
      </c>
      <c r="Y31" s="221"/>
    </row>
    <row r="32" spans="1:25" x14ac:dyDescent="0.2">
      <c r="A32" s="221"/>
      <c r="B32" s="81" t="s">
        <v>544</v>
      </c>
      <c r="C32" s="81" t="s">
        <v>679</v>
      </c>
      <c r="D32" s="81" t="s">
        <v>441</v>
      </c>
      <c r="E32" s="259">
        <v>1409.5</v>
      </c>
      <c r="F32" s="259">
        <v>4.57</v>
      </c>
      <c r="G32" s="259">
        <v>0.2</v>
      </c>
      <c r="H32" s="259">
        <v>4.1236091377333057</v>
      </c>
      <c r="I32" s="259">
        <v>2.2180759714450327</v>
      </c>
      <c r="J32" s="259">
        <v>0.1927325866273466</v>
      </c>
      <c r="K32" s="259">
        <v>15</v>
      </c>
      <c r="L32" s="259">
        <v>158357.88799999998</v>
      </c>
      <c r="M32" s="259">
        <v>145726.92789999998</v>
      </c>
      <c r="N32" s="272">
        <v>2.2227561938805321E-3</v>
      </c>
      <c r="O32" s="259">
        <v>2.1719068356763245E-3</v>
      </c>
      <c r="P32" s="259">
        <v>1</v>
      </c>
      <c r="Q32" s="259">
        <v>13760</v>
      </c>
      <c r="R32" s="259">
        <v>13760</v>
      </c>
      <c r="S32" s="259">
        <v>6.5602232306658393E-5</v>
      </c>
      <c r="T32" s="259">
        <v>6.5602232306658393E-5</v>
      </c>
      <c r="U32" s="259">
        <v>1</v>
      </c>
      <c r="V32" s="259">
        <v>2.0916432672657827E-3</v>
      </c>
      <c r="W32" s="259">
        <v>2.0916432672657827E-3</v>
      </c>
      <c r="X32" s="259" t="s">
        <v>190</v>
      </c>
      <c r="Y32" s="221"/>
    </row>
    <row r="33" spans="1:25" x14ac:dyDescent="0.2">
      <c r="A33" s="221"/>
      <c r="B33" s="81" t="s">
        <v>456</v>
      </c>
      <c r="C33" s="81" t="s">
        <v>679</v>
      </c>
      <c r="D33" s="81" t="s">
        <v>441</v>
      </c>
      <c r="E33" s="259">
        <v>1319.5</v>
      </c>
      <c r="F33" s="259">
        <v>3.73</v>
      </c>
      <c r="G33" s="259">
        <v>0.19</v>
      </c>
      <c r="H33" s="259">
        <v>3.9819848066008485</v>
      </c>
      <c r="I33" s="259">
        <v>5.5054492821760936</v>
      </c>
      <c r="J33" s="259">
        <v>2.2430080476582175</v>
      </c>
      <c r="K33" s="259">
        <v>18</v>
      </c>
      <c r="L33" s="259">
        <v>400728.01659999992</v>
      </c>
      <c r="M33" s="259">
        <v>35917.936500000003</v>
      </c>
      <c r="N33" s="272">
        <v>2.8921888337372446E-3</v>
      </c>
      <c r="O33" s="259">
        <v>3.1426520541508283E-4</v>
      </c>
      <c r="P33" s="259">
        <v>7</v>
      </c>
      <c r="Q33" s="259">
        <v>163263</v>
      </c>
      <c r="R33" s="259">
        <v>163263</v>
      </c>
      <c r="S33" s="259">
        <v>5.4312545816675322E-4</v>
      </c>
      <c r="T33" s="259">
        <v>5.4312545816675322E-4</v>
      </c>
      <c r="U33" s="259">
        <v>0</v>
      </c>
      <c r="V33" s="259">
        <v>0</v>
      </c>
      <c r="W33" s="259">
        <v>0</v>
      </c>
      <c r="X33" s="259" t="s">
        <v>675</v>
      </c>
      <c r="Y33" s="221"/>
    </row>
    <row r="34" spans="1:25" x14ac:dyDescent="0.2">
      <c r="A34" s="221"/>
      <c r="B34" s="81" t="s">
        <v>686</v>
      </c>
      <c r="C34" s="81" t="s">
        <v>679</v>
      </c>
      <c r="D34" s="81" t="s">
        <v>441</v>
      </c>
      <c r="E34" s="259">
        <v>1456</v>
      </c>
      <c r="F34" s="259">
        <v>4.2</v>
      </c>
      <c r="G34" s="259">
        <v>0.2</v>
      </c>
      <c r="H34" s="259">
        <v>4.3331869947301627</v>
      </c>
      <c r="I34" s="259">
        <v>0.70794862757529831</v>
      </c>
      <c r="J34" s="259">
        <v>0.78485578603951534</v>
      </c>
      <c r="K34" s="259">
        <v>22</v>
      </c>
      <c r="L34" s="259">
        <v>54824.234400000001</v>
      </c>
      <c r="M34" s="259">
        <v>54824.234400000001</v>
      </c>
      <c r="N34" s="272">
        <v>6.2201595659878354E-4</v>
      </c>
      <c r="O34" s="259">
        <v>6.2201595659878354E-4</v>
      </c>
      <c r="P34" s="259">
        <v>3</v>
      </c>
      <c r="Q34" s="259">
        <v>60780</v>
      </c>
      <c r="R34" s="259">
        <v>60780</v>
      </c>
      <c r="S34" s="259">
        <v>2.9292159541577704E-4</v>
      </c>
      <c r="T34" s="259">
        <v>2.9292159541577704E-4</v>
      </c>
      <c r="U34" s="259">
        <v>0</v>
      </c>
      <c r="V34" s="259">
        <v>0</v>
      </c>
      <c r="W34" s="259">
        <v>0</v>
      </c>
      <c r="X34" s="259" t="s">
        <v>190</v>
      </c>
      <c r="Y34" s="221"/>
    </row>
    <row r="35" spans="1:25" x14ac:dyDescent="0.2">
      <c r="A35" s="221"/>
      <c r="B35" s="81" t="s">
        <v>503</v>
      </c>
      <c r="C35" s="81" t="s">
        <v>679</v>
      </c>
      <c r="D35" s="81" t="s">
        <v>441</v>
      </c>
      <c r="E35" s="259">
        <v>1245.5</v>
      </c>
      <c r="F35" s="259">
        <v>7.01</v>
      </c>
      <c r="G35" s="259">
        <v>0.88</v>
      </c>
      <c r="H35" s="259">
        <v>3.7508137975798528</v>
      </c>
      <c r="I35" s="259">
        <v>3.9618791633234967</v>
      </c>
      <c r="J35" s="259">
        <v>5.1607740293953928</v>
      </c>
      <c r="K35" s="259">
        <v>25</v>
      </c>
      <c r="L35" s="259">
        <v>226562.46830000004</v>
      </c>
      <c r="M35" s="259">
        <v>176535.23340000003</v>
      </c>
      <c r="N35" s="272">
        <v>2.6853434696410411E-3</v>
      </c>
      <c r="O35" s="259">
        <v>2.259188317310369E-3</v>
      </c>
      <c r="P35" s="259">
        <v>10</v>
      </c>
      <c r="Q35" s="259">
        <v>295122</v>
      </c>
      <c r="R35" s="259">
        <v>295122</v>
      </c>
      <c r="S35" s="259">
        <v>9.8098221798096166E-4</v>
      </c>
      <c r="T35" s="259">
        <v>9.8098221798096166E-4</v>
      </c>
      <c r="U35" s="259">
        <v>0</v>
      </c>
      <c r="V35" s="259">
        <v>0</v>
      </c>
      <c r="W35" s="259">
        <v>0</v>
      </c>
      <c r="X35" s="259" t="s">
        <v>675</v>
      </c>
      <c r="Y35" s="221"/>
    </row>
    <row r="36" spans="1:25" x14ac:dyDescent="0.2">
      <c r="A36" s="221"/>
      <c r="B36" s="81" t="s">
        <v>645</v>
      </c>
      <c r="C36" s="81" t="s">
        <v>679</v>
      </c>
      <c r="D36" s="81" t="s">
        <v>441</v>
      </c>
      <c r="E36" s="259">
        <v>1511</v>
      </c>
      <c r="F36" s="259">
        <v>5.24</v>
      </c>
      <c r="G36" s="259">
        <v>0.26</v>
      </c>
      <c r="H36" s="259">
        <v>5.258506251779111</v>
      </c>
      <c r="I36" s="259">
        <v>2.4839681496182617</v>
      </c>
      <c r="J36" s="259">
        <v>0.39388677217526435</v>
      </c>
      <c r="K36" s="259">
        <v>10</v>
      </c>
      <c r="L36" s="259">
        <v>141891.74990000002</v>
      </c>
      <c r="M36" s="259">
        <v>17372.4984</v>
      </c>
      <c r="N36" s="272">
        <v>2.4417455991200148E-3</v>
      </c>
      <c r="O36" s="259">
        <v>2.2194913385982943E-4</v>
      </c>
      <c r="P36" s="259">
        <v>2</v>
      </c>
      <c r="Q36" s="259">
        <v>22500</v>
      </c>
      <c r="R36" s="259">
        <v>22500</v>
      </c>
      <c r="S36" s="259">
        <v>7.4756032163401432E-5</v>
      </c>
      <c r="T36" s="259">
        <v>7.4756032163401432E-5</v>
      </c>
      <c r="U36" s="259">
        <v>1</v>
      </c>
      <c r="V36" s="259">
        <v>2.2243733651885569E-3</v>
      </c>
      <c r="W36" s="259">
        <v>2.2243733651885569E-3</v>
      </c>
      <c r="X36" s="259" t="s">
        <v>190</v>
      </c>
      <c r="Y36" s="221"/>
    </row>
    <row r="37" spans="1:25" x14ac:dyDescent="0.2">
      <c r="A37" s="221"/>
      <c r="B37" s="81" t="s">
        <v>687</v>
      </c>
      <c r="C37" s="81" t="s">
        <v>688</v>
      </c>
      <c r="D37" s="81" t="s">
        <v>441</v>
      </c>
      <c r="E37" s="259">
        <v>142</v>
      </c>
      <c r="F37" s="259">
        <v>2.19</v>
      </c>
      <c r="G37" s="259">
        <v>7.0000000000000007E-2</v>
      </c>
      <c r="H37" s="259">
        <v>0</v>
      </c>
      <c r="I37" s="259">
        <v>0</v>
      </c>
      <c r="J37" s="259">
        <v>0</v>
      </c>
      <c r="K37" s="259">
        <v>0</v>
      </c>
      <c r="L37" s="259">
        <v>0</v>
      </c>
      <c r="M37" s="259">
        <v>0</v>
      </c>
      <c r="N37" s="272">
        <v>0</v>
      </c>
      <c r="O37" s="259">
        <v>0</v>
      </c>
      <c r="P37" s="259">
        <v>0</v>
      </c>
      <c r="Q37" s="259">
        <v>0</v>
      </c>
      <c r="R37" s="259">
        <v>0</v>
      </c>
      <c r="S37" s="259">
        <v>0</v>
      </c>
      <c r="T37" s="259">
        <v>0</v>
      </c>
      <c r="U37" s="259">
        <v>0</v>
      </c>
      <c r="V37" s="259">
        <v>0</v>
      </c>
      <c r="W37" s="259">
        <v>0</v>
      </c>
      <c r="X37" s="259" t="s">
        <v>190</v>
      </c>
      <c r="Y37" s="221"/>
    </row>
    <row r="38" spans="1:25" x14ac:dyDescent="0.2">
      <c r="A38" s="221"/>
      <c r="B38" s="81" t="s">
        <v>689</v>
      </c>
      <c r="C38" s="81" t="s">
        <v>688</v>
      </c>
      <c r="D38" s="81" t="s">
        <v>441</v>
      </c>
      <c r="E38" s="259">
        <v>17</v>
      </c>
      <c r="F38" s="259">
        <v>0.13</v>
      </c>
      <c r="G38" s="259">
        <v>0.09</v>
      </c>
      <c r="H38" s="259">
        <v>0</v>
      </c>
      <c r="I38" s="259">
        <v>0</v>
      </c>
      <c r="J38" s="259">
        <v>0</v>
      </c>
      <c r="K38" s="259">
        <v>0</v>
      </c>
      <c r="L38" s="259">
        <v>0</v>
      </c>
      <c r="M38" s="259">
        <v>0</v>
      </c>
      <c r="N38" s="272">
        <v>0</v>
      </c>
      <c r="O38" s="259">
        <v>0</v>
      </c>
      <c r="P38" s="259">
        <v>0</v>
      </c>
      <c r="Q38" s="259">
        <v>0</v>
      </c>
      <c r="R38" s="259">
        <v>0</v>
      </c>
      <c r="S38" s="259">
        <v>0</v>
      </c>
      <c r="T38" s="259">
        <v>0</v>
      </c>
      <c r="U38" s="259">
        <v>0</v>
      </c>
      <c r="V38" s="259">
        <v>0</v>
      </c>
      <c r="W38" s="259">
        <v>0</v>
      </c>
      <c r="X38" s="259" t="s">
        <v>190</v>
      </c>
      <c r="Y38" s="221"/>
    </row>
    <row r="39" spans="1:25" x14ac:dyDescent="0.2">
      <c r="A39" s="221"/>
      <c r="B39" s="81" t="s">
        <v>690</v>
      </c>
      <c r="C39" s="81" t="s">
        <v>688</v>
      </c>
      <c r="D39" s="81" t="s">
        <v>441</v>
      </c>
      <c r="E39" s="259">
        <v>154.5</v>
      </c>
      <c r="F39" s="259">
        <v>0</v>
      </c>
      <c r="G39" s="259">
        <v>0</v>
      </c>
      <c r="H39" s="259">
        <v>0</v>
      </c>
      <c r="I39" s="259">
        <v>0</v>
      </c>
      <c r="J39" s="259">
        <v>0</v>
      </c>
      <c r="K39" s="259">
        <v>5</v>
      </c>
      <c r="L39" s="259">
        <v>54239.702799999992</v>
      </c>
      <c r="M39" s="259">
        <v>54239.702799999992</v>
      </c>
      <c r="N39" s="272">
        <v>3.4775285655766779E-4</v>
      </c>
      <c r="O39" s="259">
        <v>3.4775285655766779E-4</v>
      </c>
      <c r="P39" s="259">
        <v>1</v>
      </c>
      <c r="Q39" s="259">
        <v>15120</v>
      </c>
      <c r="R39" s="259">
        <v>15120</v>
      </c>
      <c r="S39" s="259">
        <v>8.5435465329601631E-5</v>
      </c>
      <c r="T39" s="259">
        <v>8.5435465329601631E-5</v>
      </c>
      <c r="U39" s="259">
        <v>0</v>
      </c>
      <c r="V39" s="259">
        <v>0</v>
      </c>
      <c r="W39" s="259">
        <v>0</v>
      </c>
      <c r="X39" s="259" t="s">
        <v>675</v>
      </c>
      <c r="Y39" s="221"/>
    </row>
    <row r="40" spans="1:25" x14ac:dyDescent="0.2">
      <c r="A40" s="221"/>
      <c r="B40" s="81" t="s">
        <v>691</v>
      </c>
      <c r="C40" s="81" t="s">
        <v>679</v>
      </c>
      <c r="D40" s="81" t="s">
        <v>441</v>
      </c>
      <c r="E40" s="259">
        <v>2020</v>
      </c>
      <c r="F40" s="259">
        <v>5.48</v>
      </c>
      <c r="G40" s="259">
        <v>0.39</v>
      </c>
      <c r="H40" s="259">
        <v>5.7335503633685772</v>
      </c>
      <c r="I40" s="259">
        <v>1.6315158680962549</v>
      </c>
      <c r="J40" s="259">
        <v>0.61174485997237804</v>
      </c>
      <c r="K40" s="259">
        <v>18</v>
      </c>
      <c r="L40" s="259">
        <v>123254.8253</v>
      </c>
      <c r="M40" s="259">
        <v>123254.8253</v>
      </c>
      <c r="N40" s="272">
        <v>3.025330852653572E-3</v>
      </c>
      <c r="O40" s="259">
        <v>3.025330852653572E-3</v>
      </c>
      <c r="P40" s="259">
        <v>2</v>
      </c>
      <c r="Q40" s="259">
        <v>46215</v>
      </c>
      <c r="R40" s="259">
        <v>46215</v>
      </c>
      <c r="S40" s="259">
        <v>1.6476839742137457E-4</v>
      </c>
      <c r="T40" s="259">
        <v>1.6476839742137457E-4</v>
      </c>
      <c r="U40" s="259">
        <v>0</v>
      </c>
      <c r="V40" s="259">
        <v>0</v>
      </c>
      <c r="W40" s="259">
        <v>0</v>
      </c>
      <c r="X40" s="259" t="s">
        <v>190</v>
      </c>
      <c r="Y40" s="221"/>
    </row>
    <row r="41" spans="1:25" x14ac:dyDescent="0.2">
      <c r="A41" s="221"/>
      <c r="B41" s="81" t="s">
        <v>692</v>
      </c>
      <c r="C41" s="81" t="s">
        <v>679</v>
      </c>
      <c r="D41" s="81" t="s">
        <v>441</v>
      </c>
      <c r="E41" s="259">
        <v>1160.5</v>
      </c>
      <c r="F41" s="259">
        <v>2.83</v>
      </c>
      <c r="G41" s="259">
        <v>0.38</v>
      </c>
      <c r="H41" s="259">
        <v>4.2077571642170888</v>
      </c>
      <c r="I41" s="259">
        <v>0.13144262834972031</v>
      </c>
      <c r="J41" s="259">
        <v>1.0491674905573893</v>
      </c>
      <c r="K41" s="259">
        <v>17</v>
      </c>
      <c r="L41" s="259">
        <v>7926.6419999999989</v>
      </c>
      <c r="M41" s="259">
        <v>7926.6419999999989</v>
      </c>
      <c r="N41" s="272">
        <v>6.1666098368258894E-5</v>
      </c>
      <c r="O41" s="259">
        <v>6.1666098368258894E-5</v>
      </c>
      <c r="P41" s="259">
        <v>2</v>
      </c>
      <c r="Q41" s="259">
        <v>63270</v>
      </c>
      <c r="R41" s="259">
        <v>63270</v>
      </c>
      <c r="S41" s="259">
        <v>2.5783202929826205E-4</v>
      </c>
      <c r="T41" s="259">
        <v>2.5783202929826205E-4</v>
      </c>
      <c r="U41" s="259">
        <v>0</v>
      </c>
      <c r="V41" s="259">
        <v>0</v>
      </c>
      <c r="W41" s="259">
        <v>0</v>
      </c>
      <c r="X41" s="259" t="s">
        <v>190</v>
      </c>
      <c r="Y41" s="221"/>
    </row>
    <row r="42" spans="1:25" x14ac:dyDescent="0.2">
      <c r="A42" s="221"/>
      <c r="B42" s="81" t="s">
        <v>508</v>
      </c>
      <c r="C42" s="81" t="s">
        <v>679</v>
      </c>
      <c r="D42" s="81" t="s">
        <v>441</v>
      </c>
      <c r="E42" s="259">
        <v>1048</v>
      </c>
      <c r="F42" s="259">
        <v>2.23</v>
      </c>
      <c r="G42" s="259">
        <v>0.68</v>
      </c>
      <c r="H42" s="259">
        <v>2.3053596248741757</v>
      </c>
      <c r="I42" s="259">
        <v>0.1749810885803931</v>
      </c>
      <c r="J42" s="259">
        <v>2.5598764434253933</v>
      </c>
      <c r="K42" s="259">
        <v>7</v>
      </c>
      <c r="L42" s="259">
        <v>11390.724999999999</v>
      </c>
      <c r="M42" s="259">
        <v>10720.659999999998</v>
      </c>
      <c r="N42" s="272">
        <v>1.0227845706600881E-4</v>
      </c>
      <c r="O42" s="259">
        <v>7.1063999554515065E-5</v>
      </c>
      <c r="P42" s="259">
        <v>8</v>
      </c>
      <c r="Q42" s="259">
        <v>166640</v>
      </c>
      <c r="R42" s="259">
        <v>166640</v>
      </c>
      <c r="S42" s="259">
        <v>7.2772708861107102E-4</v>
      </c>
      <c r="T42" s="259">
        <v>7.2772708861107102E-4</v>
      </c>
      <c r="U42" s="259">
        <v>0</v>
      </c>
      <c r="V42" s="259">
        <v>0</v>
      </c>
      <c r="W42" s="259">
        <v>0</v>
      </c>
      <c r="X42" s="259" t="s">
        <v>190</v>
      </c>
      <c r="Y42" s="221"/>
    </row>
    <row r="43" spans="1:25" x14ac:dyDescent="0.2">
      <c r="A43" s="221"/>
      <c r="B43" s="81" t="s">
        <v>693</v>
      </c>
      <c r="C43" s="81" t="s">
        <v>679</v>
      </c>
      <c r="D43" s="81" t="s">
        <v>441</v>
      </c>
      <c r="E43" s="259">
        <v>1500</v>
      </c>
      <c r="F43" s="259">
        <v>2.93</v>
      </c>
      <c r="G43" s="259">
        <v>0.62</v>
      </c>
      <c r="H43" s="259">
        <v>3.9045047105758433</v>
      </c>
      <c r="I43" s="259">
        <v>0.42735072182328698</v>
      </c>
      <c r="J43" s="259">
        <v>0.81079771668710932</v>
      </c>
      <c r="K43" s="259">
        <v>16</v>
      </c>
      <c r="L43" s="259">
        <v>28652.449700000001</v>
      </c>
      <c r="M43" s="259">
        <v>28652.449700000001</v>
      </c>
      <c r="N43" s="272">
        <v>4.0157719971531684E-4</v>
      </c>
      <c r="O43" s="259">
        <v>4.0157719971531684E-4</v>
      </c>
      <c r="P43" s="259">
        <v>2</v>
      </c>
      <c r="Q43" s="259">
        <v>54361.3</v>
      </c>
      <c r="R43" s="259">
        <v>54361.3</v>
      </c>
      <c r="S43" s="259">
        <v>1.3730699785114548E-4</v>
      </c>
      <c r="T43" s="259">
        <v>1.3730699785114548E-4</v>
      </c>
      <c r="U43" s="259">
        <v>0</v>
      </c>
      <c r="V43" s="259">
        <v>0</v>
      </c>
      <c r="W43" s="259">
        <v>0</v>
      </c>
      <c r="X43" s="259" t="s">
        <v>190</v>
      </c>
      <c r="Y43" s="221"/>
    </row>
    <row r="44" spans="1:25" x14ac:dyDescent="0.2">
      <c r="A44" s="221"/>
      <c r="B44" s="81" t="s">
        <v>500</v>
      </c>
      <c r="C44" s="81" t="s">
        <v>679</v>
      </c>
      <c r="D44" s="81" t="s">
        <v>441</v>
      </c>
      <c r="E44" s="259">
        <v>1916</v>
      </c>
      <c r="F44" s="259">
        <v>4.9400000000000004</v>
      </c>
      <c r="G44" s="259">
        <v>1.47</v>
      </c>
      <c r="H44" s="259">
        <v>4.9346127507637307</v>
      </c>
      <c r="I44" s="259">
        <v>4.4006840784762966</v>
      </c>
      <c r="J44" s="259">
        <v>0</v>
      </c>
      <c r="K44" s="259">
        <v>21</v>
      </c>
      <c r="L44" s="259">
        <v>242589.76740000001</v>
      </c>
      <c r="M44" s="259">
        <v>242480.33410000001</v>
      </c>
      <c r="N44" s="272">
        <v>5.8171940399609125E-3</v>
      </c>
      <c r="O44" s="259">
        <v>5.815668406651456E-3</v>
      </c>
      <c r="P44" s="259">
        <v>0</v>
      </c>
      <c r="Q44" s="259">
        <v>0</v>
      </c>
      <c r="R44" s="259">
        <v>0</v>
      </c>
      <c r="S44" s="259">
        <v>0</v>
      </c>
      <c r="T44" s="259">
        <v>0</v>
      </c>
      <c r="U44" s="259">
        <v>1</v>
      </c>
      <c r="V44" s="259">
        <v>2.8590368219227405E-3</v>
      </c>
      <c r="W44" s="259">
        <v>2.8590368219227405E-3</v>
      </c>
      <c r="X44" s="259" t="s">
        <v>190</v>
      </c>
      <c r="Y44" s="221"/>
    </row>
    <row r="45" spans="1:25" x14ac:dyDescent="0.2">
      <c r="A45" s="221"/>
      <c r="B45" s="81" t="s">
        <v>446</v>
      </c>
      <c r="C45" s="81" t="s">
        <v>679</v>
      </c>
      <c r="D45" s="81" t="s">
        <v>441</v>
      </c>
      <c r="E45" s="259">
        <v>730.5</v>
      </c>
      <c r="F45" s="259">
        <v>2.0499999999999998</v>
      </c>
      <c r="G45" s="259">
        <v>0.41</v>
      </c>
      <c r="H45" s="259">
        <v>1.9706696932062147</v>
      </c>
      <c r="I45" s="259">
        <v>6.2286776464822681E-3</v>
      </c>
      <c r="J45" s="259">
        <v>0.23075655189458263</v>
      </c>
      <c r="K45" s="259">
        <v>5</v>
      </c>
      <c r="L45" s="259">
        <v>661.23329999999987</v>
      </c>
      <c r="M45" s="259">
        <v>594.16660000000002</v>
      </c>
      <c r="N45" s="272">
        <v>7.62816654728586E-6</v>
      </c>
      <c r="O45" s="259">
        <v>6.1025332378286885E-6</v>
      </c>
      <c r="P45" s="259">
        <v>1</v>
      </c>
      <c r="Q45" s="259">
        <v>24497</v>
      </c>
      <c r="R45" s="259">
        <v>24497</v>
      </c>
      <c r="S45" s="259">
        <v>1.9985796353888953E-4</v>
      </c>
      <c r="T45" s="259">
        <v>1.9985796353888953E-4</v>
      </c>
      <c r="U45" s="259">
        <v>0</v>
      </c>
      <c r="V45" s="259">
        <v>0</v>
      </c>
      <c r="W45" s="259">
        <v>0</v>
      </c>
      <c r="X45" s="259" t="s">
        <v>190</v>
      </c>
      <c r="Y45" s="221"/>
    </row>
    <row r="46" spans="1:25" x14ac:dyDescent="0.2">
      <c r="A46" s="221"/>
      <c r="B46" s="81" t="s">
        <v>694</v>
      </c>
      <c r="C46" s="81" t="s">
        <v>679</v>
      </c>
      <c r="D46" s="81" t="s">
        <v>441</v>
      </c>
      <c r="E46" s="259">
        <v>948.5</v>
      </c>
      <c r="F46" s="259">
        <v>2.8</v>
      </c>
      <c r="G46" s="259">
        <v>0.32</v>
      </c>
      <c r="H46" s="259">
        <v>2.8362915526214398</v>
      </c>
      <c r="I46" s="259">
        <v>0.2029754459411128</v>
      </c>
      <c r="J46" s="259">
        <v>0.15828099573944002</v>
      </c>
      <c r="K46" s="259">
        <v>4</v>
      </c>
      <c r="L46" s="259">
        <v>11541.3667</v>
      </c>
      <c r="M46" s="259">
        <v>11541.3667</v>
      </c>
      <c r="N46" s="272">
        <v>1.1594813151874508E-4</v>
      </c>
      <c r="O46" s="259">
        <v>1.1594813151874508E-4</v>
      </c>
      <c r="P46" s="259">
        <v>1</v>
      </c>
      <c r="Q46" s="259">
        <v>9000</v>
      </c>
      <c r="R46" s="259">
        <v>9000</v>
      </c>
      <c r="S46" s="259">
        <v>4.5768999283715162E-5</v>
      </c>
      <c r="T46" s="259">
        <v>4.5768999283715162E-5</v>
      </c>
      <c r="U46" s="259">
        <v>0</v>
      </c>
      <c r="V46" s="259">
        <v>0</v>
      </c>
      <c r="W46" s="259">
        <v>0</v>
      </c>
      <c r="X46" s="259" t="s">
        <v>190</v>
      </c>
      <c r="Y46" s="221"/>
    </row>
    <row r="47" spans="1:25" x14ac:dyDescent="0.2">
      <c r="A47" s="221"/>
      <c r="B47" s="81" t="s">
        <v>469</v>
      </c>
      <c r="C47" s="81" t="s">
        <v>679</v>
      </c>
      <c r="D47" s="81" t="s">
        <v>441</v>
      </c>
      <c r="E47" s="259">
        <v>2006.5</v>
      </c>
      <c r="F47" s="259">
        <v>4.1900000000000004</v>
      </c>
      <c r="G47" s="259">
        <v>0.49</v>
      </c>
      <c r="H47" s="259">
        <v>4.8152176647773084</v>
      </c>
      <c r="I47" s="259">
        <v>0.683226780113246</v>
      </c>
      <c r="J47" s="259">
        <v>1.2167685867740545</v>
      </c>
      <c r="K47" s="259">
        <v>16</v>
      </c>
      <c r="L47" s="259">
        <v>51790.241399999999</v>
      </c>
      <c r="M47" s="259">
        <v>51723.208100000003</v>
      </c>
      <c r="N47" s="272">
        <v>4.3308915572215475E-3</v>
      </c>
      <c r="O47" s="259">
        <v>4.32936592391209E-3</v>
      </c>
      <c r="P47" s="259">
        <v>2</v>
      </c>
      <c r="Q47" s="259">
        <v>92234</v>
      </c>
      <c r="R47" s="259">
        <v>92234</v>
      </c>
      <c r="S47" s="259">
        <v>3.1580609505763463E-4</v>
      </c>
      <c r="T47" s="259">
        <v>3.1580609505763463E-4</v>
      </c>
      <c r="U47" s="259">
        <v>1</v>
      </c>
      <c r="V47" s="259">
        <v>3.8644291728550167E-3</v>
      </c>
      <c r="W47" s="259">
        <v>3.8644291728550167E-3</v>
      </c>
      <c r="X47" s="259" t="s">
        <v>190</v>
      </c>
      <c r="Y47" s="221"/>
    </row>
    <row r="48" spans="1:25" x14ac:dyDescent="0.2">
      <c r="A48" s="221"/>
      <c r="B48" s="81" t="s">
        <v>666</v>
      </c>
      <c r="C48" s="81" t="s">
        <v>679</v>
      </c>
      <c r="D48" s="81" t="s">
        <v>441</v>
      </c>
      <c r="E48" s="259">
        <v>1300</v>
      </c>
      <c r="F48" s="259">
        <v>6.89</v>
      </c>
      <c r="G48" s="259">
        <v>0.35</v>
      </c>
      <c r="H48" s="259">
        <v>4.1344052776669091</v>
      </c>
      <c r="I48" s="259">
        <v>1.4557508526284302</v>
      </c>
      <c r="J48" s="259">
        <v>0.82471531472922921</v>
      </c>
      <c r="K48" s="259">
        <v>11</v>
      </c>
      <c r="L48" s="259">
        <v>94259.308808738249</v>
      </c>
      <c r="M48" s="259">
        <v>93175.875508738245</v>
      </c>
      <c r="N48" s="272">
        <v>4.0253212183687156E-3</v>
      </c>
      <c r="O48" s="259">
        <v>4.0237955850592581E-3</v>
      </c>
      <c r="P48" s="259">
        <v>2</v>
      </c>
      <c r="Q48" s="259">
        <v>53400</v>
      </c>
      <c r="R48" s="259">
        <v>53400</v>
      </c>
      <c r="S48" s="259">
        <v>2.4715259613206189E-4</v>
      </c>
      <c r="T48" s="259">
        <v>2.4715259613206189E-4</v>
      </c>
      <c r="U48" s="259">
        <v>0</v>
      </c>
      <c r="V48" s="259">
        <v>0</v>
      </c>
      <c r="W48" s="259">
        <v>0</v>
      </c>
      <c r="X48" s="259" t="s">
        <v>190</v>
      </c>
      <c r="Y48" s="221"/>
    </row>
    <row r="49" spans="1:25" x14ac:dyDescent="0.2">
      <c r="A49" s="221"/>
      <c r="B49" s="81" t="s">
        <v>656</v>
      </c>
      <c r="C49" s="81" t="s">
        <v>679</v>
      </c>
      <c r="D49" s="81" t="s">
        <v>441</v>
      </c>
      <c r="E49" s="259">
        <v>1625.5</v>
      </c>
      <c r="F49" s="259">
        <v>7.76</v>
      </c>
      <c r="G49" s="259">
        <v>0.24</v>
      </c>
      <c r="H49" s="259">
        <v>4.1915629543166828</v>
      </c>
      <c r="I49" s="259">
        <v>1.2833656294153388</v>
      </c>
      <c r="J49" s="259">
        <v>2.7823415540678173E-2</v>
      </c>
      <c r="K49" s="259">
        <v>12</v>
      </c>
      <c r="L49" s="259">
        <v>83025.684951233867</v>
      </c>
      <c r="M49" s="259">
        <v>73882.391451233867</v>
      </c>
      <c r="N49" s="272">
        <v>2.9401774186118357E-3</v>
      </c>
      <c r="O49" s="259">
        <v>2.928597861793056E-3</v>
      </c>
      <c r="P49" s="259">
        <v>1</v>
      </c>
      <c r="Q49" s="259">
        <v>1800</v>
      </c>
      <c r="R49" s="259">
        <v>1800</v>
      </c>
      <c r="S49" s="259">
        <v>3.051266618914344E-5</v>
      </c>
      <c r="T49" s="259">
        <v>3.051266618914344E-5</v>
      </c>
      <c r="U49" s="259">
        <v>0</v>
      </c>
      <c r="V49" s="259">
        <v>0</v>
      </c>
      <c r="W49" s="259">
        <v>0</v>
      </c>
      <c r="X49" s="259" t="s">
        <v>190</v>
      </c>
      <c r="Y49" s="221"/>
    </row>
    <row r="50" spans="1:25" x14ac:dyDescent="0.2">
      <c r="A50" s="221"/>
      <c r="B50" s="81" t="s">
        <v>695</v>
      </c>
      <c r="C50" s="81" t="s">
        <v>679</v>
      </c>
      <c r="D50" s="81" t="s">
        <v>441</v>
      </c>
      <c r="E50" s="259">
        <v>704.5</v>
      </c>
      <c r="F50" s="259">
        <v>5.58</v>
      </c>
      <c r="G50" s="259">
        <v>0.84</v>
      </c>
      <c r="H50" s="259">
        <v>2.6102005670062982</v>
      </c>
      <c r="I50" s="259">
        <v>4.3328986413508357</v>
      </c>
      <c r="J50" s="259">
        <v>2.5201166048971921</v>
      </c>
      <c r="K50" s="259">
        <v>14</v>
      </c>
      <c r="L50" s="259">
        <v>173133.75879827392</v>
      </c>
      <c r="M50" s="259">
        <v>173133.75879827392</v>
      </c>
      <c r="N50" s="272">
        <v>3.2761420123723294E-3</v>
      </c>
      <c r="O50" s="259">
        <v>3.2761420123723294E-3</v>
      </c>
      <c r="P50" s="259">
        <v>6</v>
      </c>
      <c r="Q50" s="259">
        <v>100698.7</v>
      </c>
      <c r="R50" s="259">
        <v>100698.7</v>
      </c>
      <c r="S50" s="259">
        <v>4.6074125945606598E-4</v>
      </c>
      <c r="T50" s="259">
        <v>4.6074125945606598E-4</v>
      </c>
      <c r="U50" s="259">
        <v>0</v>
      </c>
      <c r="V50" s="259">
        <v>0</v>
      </c>
      <c r="W50" s="259">
        <v>0</v>
      </c>
      <c r="X50" s="259" t="s">
        <v>675</v>
      </c>
      <c r="Y50" s="221"/>
    </row>
    <row r="51" spans="1:25" x14ac:dyDescent="0.2">
      <c r="A51" s="221"/>
      <c r="B51" s="81" t="s">
        <v>599</v>
      </c>
      <c r="C51" s="81" t="s">
        <v>679</v>
      </c>
      <c r="D51" s="81" t="s">
        <v>441</v>
      </c>
      <c r="E51" s="259">
        <v>1605</v>
      </c>
      <c r="F51" s="259">
        <v>9.84</v>
      </c>
      <c r="G51" s="259">
        <v>0.72</v>
      </c>
      <c r="H51" s="259">
        <v>4.8012448385809279</v>
      </c>
      <c r="I51" s="259">
        <v>7.9101036762848684</v>
      </c>
      <c r="J51" s="259">
        <v>0.14478524917710323</v>
      </c>
      <c r="K51" s="259">
        <v>23</v>
      </c>
      <c r="L51" s="259">
        <v>468207.8380984806</v>
      </c>
      <c r="M51" s="259">
        <v>283338.04669848067</v>
      </c>
      <c r="N51" s="272">
        <v>1.2395925129685167E-2</v>
      </c>
      <c r="O51" s="259">
        <v>9.9907337046597454E-3</v>
      </c>
      <c r="P51" s="259">
        <v>2</v>
      </c>
      <c r="Q51" s="259">
        <v>8570</v>
      </c>
      <c r="R51" s="259">
        <v>8570</v>
      </c>
      <c r="S51" s="259">
        <v>3.9666466045886476E-5</v>
      </c>
      <c r="T51" s="259">
        <v>3.9666466045886476E-5</v>
      </c>
      <c r="U51" s="259">
        <v>0</v>
      </c>
      <c r="V51" s="259">
        <v>0</v>
      </c>
      <c r="W51" s="259">
        <v>0</v>
      </c>
      <c r="X51" s="259" t="s">
        <v>675</v>
      </c>
      <c r="Y51" s="221"/>
    </row>
    <row r="52" spans="1:25" x14ac:dyDescent="0.2">
      <c r="A52" s="221"/>
      <c r="B52" s="81" t="s">
        <v>650</v>
      </c>
      <c r="C52" s="81" t="s">
        <v>679</v>
      </c>
      <c r="D52" s="81" t="s">
        <v>441</v>
      </c>
      <c r="E52" s="259">
        <v>1570</v>
      </c>
      <c r="F52" s="259">
        <v>9.08</v>
      </c>
      <c r="G52" s="259">
        <v>1.85</v>
      </c>
      <c r="H52" s="259">
        <v>4.9346127507637307</v>
      </c>
      <c r="I52" s="259">
        <v>2.2968562138397837</v>
      </c>
      <c r="J52" s="259">
        <v>2.2230692054095451</v>
      </c>
      <c r="K52" s="259">
        <v>8</v>
      </c>
      <c r="L52" s="259">
        <v>132625.52397670693</v>
      </c>
      <c r="M52" s="259">
        <v>131271.04937670694</v>
      </c>
      <c r="N52" s="272">
        <v>4.6787582736028477E-3</v>
      </c>
      <c r="O52" s="259">
        <v>4.649557652059837E-3</v>
      </c>
      <c r="P52" s="259">
        <v>10</v>
      </c>
      <c r="Q52" s="259">
        <v>128364.9</v>
      </c>
      <c r="R52" s="259">
        <v>128364.9</v>
      </c>
      <c r="S52" s="259">
        <v>6.2398402356798335E-4</v>
      </c>
      <c r="T52" s="259">
        <v>6.2398402356798335E-4</v>
      </c>
      <c r="U52" s="259">
        <v>0</v>
      </c>
      <c r="V52" s="259">
        <v>0</v>
      </c>
      <c r="W52" s="259">
        <v>0</v>
      </c>
      <c r="X52" s="259" t="s">
        <v>190</v>
      </c>
      <c r="Y52" s="221"/>
    </row>
    <row r="53" spans="1:25" x14ac:dyDescent="0.2">
      <c r="A53" s="221"/>
      <c r="B53" s="81" t="s">
        <v>655</v>
      </c>
      <c r="C53" s="81" t="s">
        <v>679</v>
      </c>
      <c r="D53" s="81" t="s">
        <v>441</v>
      </c>
      <c r="E53" s="259">
        <v>1377</v>
      </c>
      <c r="F53" s="259">
        <v>6.07</v>
      </c>
      <c r="G53" s="259">
        <v>0.2</v>
      </c>
      <c r="H53" s="259">
        <v>4.0391424832506218</v>
      </c>
      <c r="I53" s="259">
        <v>1.1229830254030324</v>
      </c>
      <c r="J53" s="259">
        <v>0.68290106543639684</v>
      </c>
      <c r="K53" s="259">
        <v>9</v>
      </c>
      <c r="L53" s="259">
        <v>68852.285716640443</v>
      </c>
      <c r="M53" s="259">
        <v>52760.441816640443</v>
      </c>
      <c r="N53" s="272">
        <v>2.1848743759215329E-3</v>
      </c>
      <c r="O53" s="259">
        <v>2.1355353946936879E-3</v>
      </c>
      <c r="P53" s="259">
        <v>2</v>
      </c>
      <c r="Q53" s="259">
        <v>41870</v>
      </c>
      <c r="R53" s="259">
        <v>41870</v>
      </c>
      <c r="S53" s="259">
        <v>1.7239656396866044E-4</v>
      </c>
      <c r="T53" s="259">
        <v>1.7239656396866044E-4</v>
      </c>
      <c r="U53" s="259">
        <v>1</v>
      </c>
      <c r="V53" s="259">
        <v>1.9085672701309223E-3</v>
      </c>
      <c r="W53" s="259">
        <v>1.9085672701309223E-3</v>
      </c>
      <c r="X53" s="259" t="s">
        <v>190</v>
      </c>
      <c r="Y53" s="221"/>
    </row>
    <row r="54" spans="1:25" x14ac:dyDescent="0.2">
      <c r="A54" s="221"/>
      <c r="B54" s="81" t="s">
        <v>505</v>
      </c>
      <c r="C54" s="81" t="s">
        <v>679</v>
      </c>
      <c r="D54" s="81" t="s">
        <v>441</v>
      </c>
      <c r="E54" s="259">
        <v>1433.5</v>
      </c>
      <c r="F54" s="259">
        <v>5.45</v>
      </c>
      <c r="G54" s="259">
        <v>0.88</v>
      </c>
      <c r="H54" s="259">
        <v>3.8486168944180448</v>
      </c>
      <c r="I54" s="259">
        <v>0.80607191920533894</v>
      </c>
      <c r="J54" s="259">
        <v>0</v>
      </c>
      <c r="K54" s="259">
        <v>14</v>
      </c>
      <c r="L54" s="259">
        <v>64822.72437178946</v>
      </c>
      <c r="M54" s="259">
        <v>57868.58757178946</v>
      </c>
      <c r="N54" s="272">
        <v>2.4454326989827354E-3</v>
      </c>
      <c r="O54" s="259">
        <v>2.2867668347991898E-3</v>
      </c>
      <c r="P54" s="259">
        <v>0</v>
      </c>
      <c r="Q54" s="259">
        <v>0</v>
      </c>
      <c r="R54" s="259">
        <v>0</v>
      </c>
      <c r="S54" s="259">
        <v>0</v>
      </c>
      <c r="T54" s="259">
        <v>0</v>
      </c>
      <c r="U54" s="259">
        <v>0</v>
      </c>
      <c r="V54" s="259">
        <v>0</v>
      </c>
      <c r="W54" s="259">
        <v>0</v>
      </c>
      <c r="X54" s="259" t="s">
        <v>190</v>
      </c>
      <c r="Y54" s="221"/>
    </row>
    <row r="55" spans="1:25" x14ac:dyDescent="0.2">
      <c r="A55" s="221"/>
      <c r="B55" s="81" t="s">
        <v>510</v>
      </c>
      <c r="C55" s="81" t="s">
        <v>679</v>
      </c>
      <c r="D55" s="81" t="s">
        <v>441</v>
      </c>
      <c r="E55" s="259">
        <v>1508</v>
      </c>
      <c r="F55" s="259">
        <v>7.87</v>
      </c>
      <c r="G55" s="259">
        <v>1.83</v>
      </c>
      <c r="H55" s="259">
        <v>4.1534578365501673</v>
      </c>
      <c r="I55" s="259">
        <v>2.3635663488347332</v>
      </c>
      <c r="J55" s="259">
        <v>1.022920631194314</v>
      </c>
      <c r="K55" s="259">
        <v>25</v>
      </c>
      <c r="L55" s="259">
        <v>152072.52107813643</v>
      </c>
      <c r="M55" s="259">
        <v>145920.3991781364</v>
      </c>
      <c r="N55" s="272">
        <v>4.9759071296171121E-3</v>
      </c>
      <c r="O55" s="259">
        <v>4.889159619641377E-3</v>
      </c>
      <c r="P55" s="259">
        <v>5</v>
      </c>
      <c r="Q55" s="259">
        <v>65815</v>
      </c>
      <c r="R55" s="259">
        <v>65815</v>
      </c>
      <c r="S55" s="259">
        <v>3.0512666189143442E-4</v>
      </c>
      <c r="T55" s="259">
        <v>3.0512666189143442E-4</v>
      </c>
      <c r="U55" s="259">
        <v>1</v>
      </c>
      <c r="V55" s="259">
        <v>2.2731936310911864E-3</v>
      </c>
      <c r="W55" s="259">
        <v>2.2731936310911864E-3</v>
      </c>
      <c r="X55" s="259" t="s">
        <v>190</v>
      </c>
      <c r="Y55" s="221"/>
    </row>
    <row r="56" spans="1:25" x14ac:dyDescent="0.2">
      <c r="A56" s="221"/>
      <c r="B56" s="81" t="s">
        <v>543</v>
      </c>
      <c r="C56" s="81" t="s">
        <v>679</v>
      </c>
      <c r="D56" s="81" t="s">
        <v>441</v>
      </c>
      <c r="E56" s="259">
        <v>1799</v>
      </c>
      <c r="F56" s="259">
        <v>6.65</v>
      </c>
      <c r="G56" s="259">
        <v>0.86</v>
      </c>
      <c r="H56" s="259">
        <v>4.687564415527369</v>
      </c>
      <c r="I56" s="259">
        <v>2.0970333148243347</v>
      </c>
      <c r="J56" s="259">
        <v>0.11203149517762394</v>
      </c>
      <c r="K56" s="259">
        <v>24</v>
      </c>
      <c r="L56" s="259">
        <v>170336.05714755197</v>
      </c>
      <c r="M56" s="259">
        <v>163470.84474755195</v>
      </c>
      <c r="N56" s="272">
        <v>5.9571064665006144E-3</v>
      </c>
      <c r="O56" s="259">
        <v>5.907248769947554E-3</v>
      </c>
      <c r="P56" s="259">
        <v>1</v>
      </c>
      <c r="Q56" s="259">
        <v>9100</v>
      </c>
      <c r="R56" s="259">
        <v>9100</v>
      </c>
      <c r="S56" s="259">
        <v>5.3397165831001021E-5</v>
      </c>
      <c r="T56" s="259">
        <v>5.3397165831001021E-5</v>
      </c>
      <c r="U56" s="259">
        <v>0</v>
      </c>
      <c r="V56" s="259">
        <v>0</v>
      </c>
      <c r="W56" s="259">
        <v>0</v>
      </c>
      <c r="X56" s="259" t="s">
        <v>190</v>
      </c>
      <c r="Y56" s="221"/>
    </row>
    <row r="57" spans="1:25" x14ac:dyDescent="0.2">
      <c r="A57" s="221"/>
      <c r="B57" s="81" t="s">
        <v>663</v>
      </c>
      <c r="C57" s="81" t="s">
        <v>679</v>
      </c>
      <c r="D57" s="81" t="s">
        <v>441</v>
      </c>
      <c r="E57" s="259">
        <v>615.5</v>
      </c>
      <c r="F57" s="259">
        <v>3.65</v>
      </c>
      <c r="G57" s="259">
        <v>1.4</v>
      </c>
      <c r="H57" s="259">
        <v>3.1779686241850342</v>
      </c>
      <c r="I57" s="259">
        <v>3.5105805764777451</v>
      </c>
      <c r="J57" s="259">
        <v>0</v>
      </c>
      <c r="K57" s="259">
        <v>7</v>
      </c>
      <c r="L57" s="259">
        <v>114025.94353261295</v>
      </c>
      <c r="M57" s="259">
        <v>112896.34353261294</v>
      </c>
      <c r="N57" s="272">
        <v>2.8465921138310485E-3</v>
      </c>
      <c r="O57" s="259">
        <v>2.8450664805215915E-3</v>
      </c>
      <c r="P57" s="259">
        <v>0</v>
      </c>
      <c r="Q57" s="259">
        <v>0</v>
      </c>
      <c r="R57" s="259">
        <v>0</v>
      </c>
      <c r="S57" s="259">
        <v>0</v>
      </c>
      <c r="T57" s="259">
        <v>0</v>
      </c>
      <c r="U57" s="259">
        <v>0</v>
      </c>
      <c r="V57" s="259">
        <v>0</v>
      </c>
      <c r="W57" s="259">
        <v>0</v>
      </c>
      <c r="X57" s="259" t="s">
        <v>190</v>
      </c>
      <c r="Y57" s="221"/>
    </row>
    <row r="58" spans="1:25" x14ac:dyDescent="0.2">
      <c r="A58" s="221"/>
      <c r="B58" s="81" t="s">
        <v>526</v>
      </c>
      <c r="C58" s="81" t="s">
        <v>679</v>
      </c>
      <c r="D58" s="81" t="s">
        <v>441</v>
      </c>
      <c r="E58" s="259">
        <v>763</v>
      </c>
      <c r="F58" s="259">
        <v>2.92</v>
      </c>
      <c r="G58" s="259">
        <v>1.25</v>
      </c>
      <c r="H58" s="259">
        <v>3.4104080401031194</v>
      </c>
      <c r="I58" s="259">
        <v>0.9807802038472514</v>
      </c>
      <c r="J58" s="259">
        <v>1.9883986937698284</v>
      </c>
      <c r="K58" s="259">
        <v>11</v>
      </c>
      <c r="L58" s="259">
        <v>46701.031333008417</v>
      </c>
      <c r="M58" s="259">
        <v>38128.520333008411</v>
      </c>
      <c r="N58" s="272">
        <v>2.4498963798426378E-3</v>
      </c>
      <c r="O58" s="259">
        <v>2.3159762879384873E-3</v>
      </c>
      <c r="P58" s="259">
        <v>3</v>
      </c>
      <c r="Q58" s="259">
        <v>94680</v>
      </c>
      <c r="R58" s="259">
        <v>94680</v>
      </c>
      <c r="S58" s="259">
        <v>5.415998248572961E-4</v>
      </c>
      <c r="T58" s="259">
        <v>5.415998248572961E-4</v>
      </c>
      <c r="U58" s="259">
        <v>0</v>
      </c>
      <c r="V58" s="259">
        <v>0</v>
      </c>
      <c r="W58" s="259">
        <v>0</v>
      </c>
      <c r="X58" s="259" t="s">
        <v>190</v>
      </c>
      <c r="Y58" s="221"/>
    </row>
    <row r="59" spans="1:25" x14ac:dyDescent="0.2">
      <c r="A59" s="221"/>
      <c r="B59" s="81" t="s">
        <v>696</v>
      </c>
      <c r="C59" s="81" t="s">
        <v>679</v>
      </c>
      <c r="D59" s="81" t="s">
        <v>441</v>
      </c>
      <c r="E59" s="259">
        <v>916.5</v>
      </c>
      <c r="F59" s="259">
        <v>2.63</v>
      </c>
      <c r="G59" s="259">
        <v>0.5</v>
      </c>
      <c r="H59" s="259">
        <v>2.553042890356525</v>
      </c>
      <c r="I59" s="259">
        <v>0.6694516152878357</v>
      </c>
      <c r="J59" s="259">
        <v>0.20662143889278861</v>
      </c>
      <c r="K59" s="259">
        <v>8</v>
      </c>
      <c r="L59" s="259">
        <v>40921.087116582188</v>
      </c>
      <c r="M59" s="259">
        <v>40921.087116582188</v>
      </c>
      <c r="N59" s="272">
        <v>4.6010370712814838E-3</v>
      </c>
      <c r="O59" s="259">
        <v>4.6010370712814838E-3</v>
      </c>
      <c r="P59" s="259">
        <v>2</v>
      </c>
      <c r="Q59" s="259">
        <v>12630</v>
      </c>
      <c r="R59" s="259">
        <v>12630</v>
      </c>
      <c r="S59" s="259">
        <v>7.7807298782315779E-5</v>
      </c>
      <c r="T59" s="259">
        <v>7.7807298782315779E-5</v>
      </c>
      <c r="U59" s="259">
        <v>0</v>
      </c>
      <c r="V59" s="259">
        <v>0</v>
      </c>
      <c r="W59" s="259">
        <v>0</v>
      </c>
      <c r="X59" s="259" t="s">
        <v>190</v>
      </c>
      <c r="Y59" s="221"/>
    </row>
    <row r="60" spans="1:25" x14ac:dyDescent="0.2">
      <c r="A60" s="221"/>
      <c r="B60" s="81" t="s">
        <v>525</v>
      </c>
      <c r="C60" s="81" t="s">
        <v>679</v>
      </c>
      <c r="D60" s="81" t="s">
        <v>441</v>
      </c>
      <c r="E60" s="259">
        <v>1527</v>
      </c>
      <c r="F60" s="259">
        <v>8.07</v>
      </c>
      <c r="G60" s="259">
        <v>0.2</v>
      </c>
      <c r="H60" s="259">
        <v>3.8570503612247529</v>
      </c>
      <c r="I60" s="259">
        <v>0.3269602518555132</v>
      </c>
      <c r="J60" s="259">
        <v>1.8860167178854594</v>
      </c>
      <c r="K60" s="259">
        <v>16</v>
      </c>
      <c r="L60" s="259">
        <v>32113.245062652481</v>
      </c>
      <c r="M60" s="259">
        <v>31952.095062652479</v>
      </c>
      <c r="N60" s="272">
        <v>2.3606320796833195E-3</v>
      </c>
      <c r="O60" s="259">
        <v>2.3591064463738625E-3</v>
      </c>
      <c r="P60" s="259">
        <v>4</v>
      </c>
      <c r="Q60" s="259">
        <v>185240</v>
      </c>
      <c r="R60" s="259">
        <v>185240</v>
      </c>
      <c r="S60" s="259">
        <v>1.3761212451303692E-3</v>
      </c>
      <c r="T60" s="259">
        <v>1.3761212451303692E-3</v>
      </c>
      <c r="U60" s="259">
        <v>0</v>
      </c>
      <c r="V60" s="259">
        <v>0</v>
      </c>
      <c r="W60" s="259">
        <v>0</v>
      </c>
      <c r="X60" s="259" t="s">
        <v>190</v>
      </c>
      <c r="Y60" s="221"/>
    </row>
    <row r="61" spans="1:25" x14ac:dyDescent="0.2">
      <c r="A61" s="221"/>
      <c r="B61" s="81" t="s">
        <v>600</v>
      </c>
      <c r="C61" s="81" t="s">
        <v>679</v>
      </c>
      <c r="D61" s="81" t="s">
        <v>441</v>
      </c>
      <c r="E61" s="259">
        <v>1485.5</v>
      </c>
      <c r="F61" s="259">
        <v>6</v>
      </c>
      <c r="G61" s="259">
        <v>0.24</v>
      </c>
      <c r="H61" s="259">
        <v>3.6009336289356955</v>
      </c>
      <c r="I61" s="259">
        <v>0.59341989600045519</v>
      </c>
      <c r="J61" s="259">
        <v>1.6811423315468912</v>
      </c>
      <c r="K61" s="259">
        <v>14</v>
      </c>
      <c r="L61" s="259">
        <v>60053.527302272603</v>
      </c>
      <c r="M61" s="259">
        <v>58449.260602272596</v>
      </c>
      <c r="N61" s="272">
        <v>3.2233202378848069E-3</v>
      </c>
      <c r="O61" s="259">
        <v>3.2217946045753499E-3</v>
      </c>
      <c r="P61" s="259">
        <v>5</v>
      </c>
      <c r="Q61" s="259">
        <v>170130</v>
      </c>
      <c r="R61" s="259">
        <v>170130</v>
      </c>
      <c r="S61" s="259">
        <v>6.804324560178987E-4</v>
      </c>
      <c r="T61" s="259">
        <v>6.804324560178987E-4</v>
      </c>
      <c r="U61" s="259">
        <v>0</v>
      </c>
      <c r="V61" s="259">
        <v>0</v>
      </c>
      <c r="W61" s="259">
        <v>0</v>
      </c>
      <c r="X61" s="259" t="s">
        <v>190</v>
      </c>
      <c r="Y61" s="221"/>
    </row>
    <row r="62" spans="1:25" x14ac:dyDescent="0.2">
      <c r="A62" s="221"/>
      <c r="B62" s="81" t="s">
        <v>661</v>
      </c>
      <c r="C62" s="81" t="s">
        <v>679</v>
      </c>
      <c r="D62" s="81" t="s">
        <v>441</v>
      </c>
      <c r="E62" s="259">
        <v>1871</v>
      </c>
      <c r="F62" s="259">
        <v>6.66</v>
      </c>
      <c r="G62" s="259">
        <v>0.33</v>
      </c>
      <c r="H62" s="259">
        <v>4.5910317606191056</v>
      </c>
      <c r="I62" s="259">
        <v>0.82925835361204725</v>
      </c>
      <c r="J62" s="259">
        <v>0.44091745868188087</v>
      </c>
      <c r="K62" s="259">
        <v>16</v>
      </c>
      <c r="L62" s="259">
        <v>62271.846005319443</v>
      </c>
      <c r="M62" s="259">
        <v>57164.782505319446</v>
      </c>
      <c r="N62" s="272">
        <v>3.206099467286787E-3</v>
      </c>
      <c r="O62" s="259">
        <v>3.1804230586886229E-3</v>
      </c>
      <c r="P62" s="259">
        <v>4</v>
      </c>
      <c r="Q62" s="259">
        <v>33110</v>
      </c>
      <c r="R62" s="259">
        <v>33110</v>
      </c>
      <c r="S62" s="259">
        <v>1.632427641119174E-4</v>
      </c>
      <c r="T62" s="259">
        <v>1.632427641119174E-4</v>
      </c>
      <c r="U62" s="259">
        <v>0</v>
      </c>
      <c r="V62" s="259">
        <v>0</v>
      </c>
      <c r="W62" s="259">
        <v>0</v>
      </c>
      <c r="X62" s="259" t="s">
        <v>190</v>
      </c>
      <c r="Y62" s="221"/>
    </row>
    <row r="63" spans="1:25" x14ac:dyDescent="0.2">
      <c r="A63" s="221"/>
      <c r="B63" s="81" t="s">
        <v>537</v>
      </c>
      <c r="C63" s="81" t="s">
        <v>679</v>
      </c>
      <c r="D63" s="81" t="s">
        <v>441</v>
      </c>
      <c r="E63" s="259">
        <v>5367</v>
      </c>
      <c r="F63" s="259">
        <v>19.37</v>
      </c>
      <c r="G63" s="259">
        <v>1.83</v>
      </c>
      <c r="H63" s="259">
        <v>11.383269002500457</v>
      </c>
      <c r="I63" s="259">
        <v>15.78416282738174</v>
      </c>
      <c r="J63" s="259">
        <v>14.634028415717902</v>
      </c>
      <c r="K63" s="259">
        <v>50</v>
      </c>
      <c r="L63" s="259">
        <v>1249339.8402953357</v>
      </c>
      <c r="M63" s="259">
        <v>729649.47769533668</v>
      </c>
      <c r="N63" s="272">
        <v>3.0237762643946387E-2</v>
      </c>
      <c r="O63" s="259">
        <v>2.5607785932738852E-2</v>
      </c>
      <c r="P63" s="259">
        <v>15</v>
      </c>
      <c r="Q63" s="259">
        <v>1158305</v>
      </c>
      <c r="R63" s="259">
        <v>1158305</v>
      </c>
      <c r="S63" s="259">
        <v>3.5287898447744388E-3</v>
      </c>
      <c r="T63" s="259">
        <v>3.5287898447744388E-3</v>
      </c>
      <c r="U63" s="259">
        <v>2</v>
      </c>
      <c r="V63" s="259">
        <v>1.5631638888698184E-2</v>
      </c>
      <c r="W63" s="259">
        <v>1.5631638888698184E-2</v>
      </c>
      <c r="X63" s="259" t="s">
        <v>675</v>
      </c>
      <c r="Y63" s="221"/>
    </row>
    <row r="64" spans="1:25" x14ac:dyDescent="0.2">
      <c r="A64" s="221"/>
      <c r="B64" s="81" t="s">
        <v>697</v>
      </c>
      <c r="C64" s="81" t="s">
        <v>679</v>
      </c>
      <c r="D64" s="81" t="s">
        <v>441</v>
      </c>
      <c r="E64" s="259">
        <v>651.5</v>
      </c>
      <c r="F64" s="259">
        <v>4.3899999999999997</v>
      </c>
      <c r="G64" s="259">
        <v>0.56999999999999995</v>
      </c>
      <c r="H64" s="259">
        <v>2.2482019482244029</v>
      </c>
      <c r="I64" s="259">
        <v>0.20689627171697683</v>
      </c>
      <c r="J64" s="259">
        <v>1.4908184970661464</v>
      </c>
      <c r="K64" s="259">
        <v>3</v>
      </c>
      <c r="L64" s="259">
        <v>7787.6577935181267</v>
      </c>
      <c r="M64" s="259">
        <v>7787.6577935181267</v>
      </c>
      <c r="N64" s="272">
        <v>9.8036735450077878E-4</v>
      </c>
      <c r="O64" s="259">
        <v>9.8036735450077878E-4</v>
      </c>
      <c r="P64" s="259">
        <v>1</v>
      </c>
      <c r="Q64" s="259">
        <v>56115</v>
      </c>
      <c r="R64" s="259">
        <v>56115</v>
      </c>
      <c r="S64" s="259">
        <v>1.9680669691997521E-4</v>
      </c>
      <c r="T64" s="259">
        <v>1.9680669691997521E-4</v>
      </c>
      <c r="U64" s="259">
        <v>0</v>
      </c>
      <c r="V64" s="259">
        <v>0</v>
      </c>
      <c r="W64" s="259">
        <v>0</v>
      </c>
      <c r="X64" s="259" t="s">
        <v>190</v>
      </c>
      <c r="Y64" s="221"/>
    </row>
    <row r="65" spans="1:25" x14ac:dyDescent="0.2">
      <c r="A65" s="221"/>
      <c r="B65" s="81" t="s">
        <v>598</v>
      </c>
      <c r="C65" s="81" t="s">
        <v>679</v>
      </c>
      <c r="D65" s="81" t="s">
        <v>441</v>
      </c>
      <c r="E65" s="259">
        <v>1982</v>
      </c>
      <c r="F65" s="259">
        <v>14.07</v>
      </c>
      <c r="G65" s="259">
        <v>2.46</v>
      </c>
      <c r="H65" s="259">
        <v>6.9364018754357133</v>
      </c>
      <c r="I65" s="259">
        <v>12.626350049960109</v>
      </c>
      <c r="J65" s="259">
        <v>1.5247600196932538</v>
      </c>
      <c r="K65" s="259">
        <v>26</v>
      </c>
      <c r="L65" s="259">
        <v>488406.1205227981</v>
      </c>
      <c r="M65" s="259">
        <v>398857.38522279804</v>
      </c>
      <c r="N65" s="272">
        <v>1.0254608173614954E-2</v>
      </c>
      <c r="O65" s="259">
        <v>1.0192682717584087E-2</v>
      </c>
      <c r="P65" s="259">
        <v>6</v>
      </c>
      <c r="Q65" s="259">
        <v>58980</v>
      </c>
      <c r="R65" s="259">
        <v>58980</v>
      </c>
      <c r="S65" s="259">
        <v>3.0207539527252008E-4</v>
      </c>
      <c r="T65" s="259">
        <v>3.0207539527252008E-4</v>
      </c>
      <c r="U65" s="259">
        <v>0</v>
      </c>
      <c r="V65" s="259">
        <v>0</v>
      </c>
      <c r="W65" s="259">
        <v>0</v>
      </c>
      <c r="X65" s="259" t="s">
        <v>675</v>
      </c>
      <c r="Y65" s="221"/>
    </row>
    <row r="66" spans="1:25" x14ac:dyDescent="0.2">
      <c r="A66" s="221"/>
      <c r="B66" s="81" t="s">
        <v>453</v>
      </c>
      <c r="C66" s="81" t="s">
        <v>679</v>
      </c>
      <c r="D66" s="81" t="s">
        <v>441</v>
      </c>
      <c r="E66" s="259">
        <v>1442.5</v>
      </c>
      <c r="F66" s="259">
        <v>5.01</v>
      </c>
      <c r="G66" s="259">
        <v>1.04</v>
      </c>
      <c r="H66" s="259">
        <v>3.7343015411184992</v>
      </c>
      <c r="I66" s="259">
        <v>1.1269689929524778</v>
      </c>
      <c r="J66" s="259">
        <v>1.4231944208958485</v>
      </c>
      <c r="K66" s="259">
        <v>26</v>
      </c>
      <c r="L66" s="259">
        <v>67003.130379508686</v>
      </c>
      <c r="M66" s="259">
        <v>66953.013679508687</v>
      </c>
      <c r="N66" s="272">
        <v>2.7304913875987723E-3</v>
      </c>
      <c r="O66" s="259">
        <v>2.7289657542893153E-3</v>
      </c>
      <c r="P66" s="259">
        <v>3</v>
      </c>
      <c r="Q66" s="259">
        <v>84615</v>
      </c>
      <c r="R66" s="259">
        <v>84615</v>
      </c>
      <c r="S66" s="259">
        <v>4.2260042671963665E-4</v>
      </c>
      <c r="T66" s="259">
        <v>4.2260042671963665E-4</v>
      </c>
      <c r="U66" s="259">
        <v>5</v>
      </c>
      <c r="V66" s="259">
        <v>1.0821317063979721E-2</v>
      </c>
      <c r="W66" s="259">
        <v>1.0821317063979721E-2</v>
      </c>
      <c r="X66" s="259" t="s">
        <v>190</v>
      </c>
      <c r="Y66" s="221"/>
    </row>
    <row r="67" spans="1:25" x14ac:dyDescent="0.2">
      <c r="A67" s="221"/>
      <c r="B67" s="81" t="s">
        <v>539</v>
      </c>
      <c r="C67" s="81" t="s">
        <v>679</v>
      </c>
      <c r="D67" s="81" t="s">
        <v>441</v>
      </c>
      <c r="E67" s="259">
        <v>3562.5</v>
      </c>
      <c r="F67" s="259">
        <v>13.01</v>
      </c>
      <c r="G67" s="259">
        <v>2.04</v>
      </c>
      <c r="H67" s="259">
        <v>11.300707138755735</v>
      </c>
      <c r="I67" s="259">
        <v>1.8702910224639682</v>
      </c>
      <c r="J67" s="259">
        <v>4.8993535195531628</v>
      </c>
      <c r="K67" s="259">
        <v>47</v>
      </c>
      <c r="L67" s="259">
        <v>99699.283608838567</v>
      </c>
      <c r="M67" s="259">
        <v>92623.95290883859</v>
      </c>
      <c r="N67" s="272">
        <v>5.9485328137973536E-3</v>
      </c>
      <c r="O67" s="259">
        <v>5.8548741849297785E-3</v>
      </c>
      <c r="P67" s="259">
        <v>10</v>
      </c>
      <c r="Q67" s="259">
        <v>261169</v>
      </c>
      <c r="R67" s="259">
        <v>261169</v>
      </c>
      <c r="S67" s="259">
        <v>9.9318728445661904E-4</v>
      </c>
      <c r="T67" s="259">
        <v>9.9318728445661904E-4</v>
      </c>
      <c r="U67" s="259">
        <v>0</v>
      </c>
      <c r="V67" s="259">
        <v>0</v>
      </c>
      <c r="W67" s="259">
        <v>0</v>
      </c>
      <c r="X67" s="259" t="s">
        <v>190</v>
      </c>
      <c r="Y67" s="221"/>
    </row>
    <row r="68" spans="1:25" x14ac:dyDescent="0.2">
      <c r="A68" s="221"/>
      <c r="B68" s="81" t="s">
        <v>698</v>
      </c>
      <c r="C68" s="81" t="s">
        <v>679</v>
      </c>
      <c r="D68" s="81" t="s">
        <v>441</v>
      </c>
      <c r="E68" s="259">
        <v>187</v>
      </c>
      <c r="F68" s="259">
        <v>0</v>
      </c>
      <c r="G68" s="259">
        <v>2.61</v>
      </c>
      <c r="H68" s="259">
        <v>4.6182767802770552</v>
      </c>
      <c r="I68" s="259">
        <v>1.8254621068611875E-2</v>
      </c>
      <c r="J68" s="259">
        <v>0</v>
      </c>
      <c r="K68" s="259">
        <v>1</v>
      </c>
      <c r="L68" s="259">
        <v>134.4333</v>
      </c>
      <c r="M68" s="259">
        <v>134.4333</v>
      </c>
      <c r="N68" s="272">
        <v>1.5256333094571721E-6</v>
      </c>
      <c r="O68" s="259">
        <v>1.5256333094571721E-6</v>
      </c>
      <c r="P68" s="259">
        <v>0</v>
      </c>
      <c r="Q68" s="259">
        <v>0</v>
      </c>
      <c r="R68" s="259">
        <v>0</v>
      </c>
      <c r="S68" s="259">
        <v>0</v>
      </c>
      <c r="T68" s="259">
        <v>0</v>
      </c>
      <c r="U68" s="259">
        <v>0</v>
      </c>
      <c r="V68" s="259">
        <v>0</v>
      </c>
      <c r="W68" s="259">
        <v>0</v>
      </c>
      <c r="X68" s="259" t="s">
        <v>190</v>
      </c>
      <c r="Y68" s="221"/>
    </row>
    <row r="69" spans="1:25" x14ac:dyDescent="0.2">
      <c r="A69" s="221"/>
      <c r="B69" s="81" t="s">
        <v>699</v>
      </c>
      <c r="C69" s="81" t="s">
        <v>679</v>
      </c>
      <c r="D69" s="81" t="s">
        <v>441</v>
      </c>
      <c r="E69" s="259">
        <v>1205.5</v>
      </c>
      <c r="F69" s="259">
        <v>2.2400000000000002</v>
      </c>
      <c r="G69" s="259">
        <v>4.1900000000000004</v>
      </c>
      <c r="H69" s="259">
        <v>4.6833850395125731</v>
      </c>
      <c r="I69" s="259">
        <v>1.6183623100699054</v>
      </c>
      <c r="J69" s="259">
        <v>4.6759337198107493</v>
      </c>
      <c r="K69" s="259">
        <v>11</v>
      </c>
      <c r="L69" s="259">
        <v>59869.178899999999</v>
      </c>
      <c r="M69" s="259">
        <v>59869.178899999999</v>
      </c>
      <c r="N69" s="272">
        <v>3.0167873061206119E-4</v>
      </c>
      <c r="O69" s="259">
        <v>3.0167873061206119E-4</v>
      </c>
      <c r="P69" s="259">
        <v>3</v>
      </c>
      <c r="Q69" s="259">
        <v>172980</v>
      </c>
      <c r="R69" s="259">
        <v>172980</v>
      </c>
      <c r="S69" s="259">
        <v>7.5366285487184301E-4</v>
      </c>
      <c r="T69" s="259">
        <v>7.5366285487184301E-4</v>
      </c>
      <c r="U69" s="259">
        <v>0</v>
      </c>
      <c r="V69" s="259">
        <v>0</v>
      </c>
      <c r="W69" s="259">
        <v>0</v>
      </c>
      <c r="X69" s="259" t="s">
        <v>190</v>
      </c>
      <c r="Y69" s="221"/>
    </row>
    <row r="70" spans="1:25" x14ac:dyDescent="0.2">
      <c r="A70" s="221"/>
      <c r="B70" s="81" t="s">
        <v>555</v>
      </c>
      <c r="C70" s="81" t="s">
        <v>679</v>
      </c>
      <c r="D70" s="81" t="s">
        <v>441</v>
      </c>
      <c r="E70" s="259">
        <v>1673.5</v>
      </c>
      <c r="F70" s="259">
        <v>4.7</v>
      </c>
      <c r="G70" s="259">
        <v>0.66</v>
      </c>
      <c r="H70" s="259">
        <v>4.0240274221932131</v>
      </c>
      <c r="I70" s="259">
        <v>0.63224980370971151</v>
      </c>
      <c r="J70" s="259">
        <v>0.5962708815251595</v>
      </c>
      <c r="K70" s="259">
        <v>22</v>
      </c>
      <c r="L70" s="259">
        <v>48319.688999999998</v>
      </c>
      <c r="M70" s="259">
        <v>37491.944499999998</v>
      </c>
      <c r="N70" s="272">
        <v>7.1739855110604595E-4</v>
      </c>
      <c r="O70" s="259">
        <v>6.1771367066611443E-4</v>
      </c>
      <c r="P70" s="259">
        <v>4</v>
      </c>
      <c r="Q70" s="259">
        <v>45570</v>
      </c>
      <c r="R70" s="259">
        <v>45570</v>
      </c>
      <c r="S70" s="259">
        <v>3.6310072765080695E-4</v>
      </c>
      <c r="T70" s="259">
        <v>3.6310072765080695E-4</v>
      </c>
      <c r="U70" s="259">
        <v>1</v>
      </c>
      <c r="V70" s="259">
        <v>2.4913591943435619E-3</v>
      </c>
      <c r="W70" s="259">
        <v>2.4913591943435619E-3</v>
      </c>
      <c r="X70" s="259" t="s">
        <v>190</v>
      </c>
      <c r="Y70" s="221"/>
    </row>
    <row r="71" spans="1:25" x14ac:dyDescent="0.2">
      <c r="A71" s="221"/>
      <c r="B71" s="81" t="s">
        <v>568</v>
      </c>
      <c r="C71" s="81" t="s">
        <v>679</v>
      </c>
      <c r="D71" s="81" t="s">
        <v>441</v>
      </c>
      <c r="E71" s="259">
        <v>3502</v>
      </c>
      <c r="F71" s="259">
        <v>9.0500000000000007</v>
      </c>
      <c r="G71" s="259">
        <v>2.83</v>
      </c>
      <c r="H71" s="259">
        <v>8.4097743729503058</v>
      </c>
      <c r="I71" s="259">
        <v>2.5217249833965063</v>
      </c>
      <c r="J71" s="259">
        <v>1.3611848168274576</v>
      </c>
      <c r="K71" s="259">
        <v>32</v>
      </c>
      <c r="L71" s="259">
        <v>193318.34939999998</v>
      </c>
      <c r="M71" s="259">
        <v>184884.52939999997</v>
      </c>
      <c r="N71" s="272">
        <v>6.1719953224082724E-3</v>
      </c>
      <c r="O71" s="259">
        <v>6.1246701771489115E-3</v>
      </c>
      <c r="P71" s="259">
        <v>6</v>
      </c>
      <c r="Q71" s="259">
        <v>104350</v>
      </c>
      <c r="R71" s="259">
        <v>104350</v>
      </c>
      <c r="S71" s="259">
        <v>6.9263752249355609E-4</v>
      </c>
      <c r="T71" s="259">
        <v>6.9263752249355609E-4</v>
      </c>
      <c r="U71" s="259">
        <v>1</v>
      </c>
      <c r="V71" s="259">
        <v>5.3214089833866158E-3</v>
      </c>
      <c r="W71" s="259">
        <v>5.3214089833866158E-3</v>
      </c>
      <c r="X71" s="259" t="s">
        <v>190</v>
      </c>
      <c r="Y71" s="221"/>
    </row>
    <row r="72" spans="1:25" x14ac:dyDescent="0.2">
      <c r="A72" s="221"/>
      <c r="B72" s="81" t="s">
        <v>639</v>
      </c>
      <c r="C72" s="81" t="s">
        <v>679</v>
      </c>
      <c r="D72" s="81" t="s">
        <v>441</v>
      </c>
      <c r="E72" s="259">
        <v>2686</v>
      </c>
      <c r="F72" s="259">
        <v>4.13</v>
      </c>
      <c r="G72" s="259">
        <v>1.38</v>
      </c>
      <c r="H72" s="259">
        <v>3.9248271299510757</v>
      </c>
      <c r="I72" s="259">
        <v>0.10139407593765405</v>
      </c>
      <c r="J72" s="259">
        <v>2.3117112543483511</v>
      </c>
      <c r="K72" s="259">
        <v>15</v>
      </c>
      <c r="L72" s="259">
        <v>12014.856600000003</v>
      </c>
      <c r="M72" s="259">
        <v>3628.5666000000001</v>
      </c>
      <c r="N72" s="272">
        <v>2.3769366961342743E-4</v>
      </c>
      <c r="O72" s="259">
        <v>2.0748613008617539E-4</v>
      </c>
      <c r="P72" s="259">
        <v>5</v>
      </c>
      <c r="Q72" s="259">
        <v>273930</v>
      </c>
      <c r="R72" s="259">
        <v>273930</v>
      </c>
      <c r="S72" s="259">
        <v>9.245337855310463E-4</v>
      </c>
      <c r="T72" s="259">
        <v>9.245337855310463E-4</v>
      </c>
      <c r="U72" s="259">
        <v>0</v>
      </c>
      <c r="V72" s="259">
        <v>0</v>
      </c>
      <c r="W72" s="259">
        <v>0</v>
      </c>
      <c r="X72" s="259" t="s">
        <v>190</v>
      </c>
      <c r="Y72" s="221"/>
    </row>
    <row r="73" spans="1:25" x14ac:dyDescent="0.2">
      <c r="A73" s="221"/>
      <c r="B73" s="81" t="s">
        <v>649</v>
      </c>
      <c r="C73" s="81" t="s">
        <v>679</v>
      </c>
      <c r="D73" s="81" t="s">
        <v>441</v>
      </c>
      <c r="E73" s="259">
        <v>153.5</v>
      </c>
      <c r="F73" s="259">
        <v>0</v>
      </c>
      <c r="G73" s="259">
        <v>1.5</v>
      </c>
      <c r="H73" s="259">
        <v>0.28578838324886474</v>
      </c>
      <c r="I73" s="259">
        <v>3.5436214928053476E-3</v>
      </c>
      <c r="J73" s="259">
        <v>0</v>
      </c>
      <c r="K73" s="259">
        <v>3</v>
      </c>
      <c r="L73" s="259">
        <v>787.08339999999998</v>
      </c>
      <c r="M73" s="259">
        <v>567.16669999999999</v>
      </c>
      <c r="N73" s="272">
        <v>6.1025332378286885E-6</v>
      </c>
      <c r="O73" s="259">
        <v>4.5768999283715162E-6</v>
      </c>
      <c r="P73" s="259">
        <v>0</v>
      </c>
      <c r="Q73" s="259">
        <v>0</v>
      </c>
      <c r="R73" s="259">
        <v>0</v>
      </c>
      <c r="S73" s="259">
        <v>0</v>
      </c>
      <c r="T73" s="259">
        <v>0</v>
      </c>
      <c r="U73" s="259">
        <v>0</v>
      </c>
      <c r="V73" s="259">
        <v>0</v>
      </c>
      <c r="W73" s="259">
        <v>0</v>
      </c>
      <c r="X73" s="259" t="s">
        <v>190</v>
      </c>
      <c r="Y73" s="221"/>
    </row>
    <row r="74" spans="1:25" x14ac:dyDescent="0.2">
      <c r="A74" s="221"/>
      <c r="B74" s="81" t="s">
        <v>700</v>
      </c>
      <c r="C74" s="81" t="s">
        <v>679</v>
      </c>
      <c r="D74" s="81" t="s">
        <v>441</v>
      </c>
      <c r="E74" s="259">
        <v>129.5</v>
      </c>
      <c r="F74" s="259">
        <v>0</v>
      </c>
      <c r="G74" s="259">
        <v>1.52</v>
      </c>
      <c r="H74" s="259">
        <v>0.28578838324886474</v>
      </c>
      <c r="I74" s="259">
        <v>0</v>
      </c>
      <c r="J74" s="259">
        <v>0</v>
      </c>
      <c r="K74" s="259">
        <v>0</v>
      </c>
      <c r="L74" s="259">
        <v>0</v>
      </c>
      <c r="M74" s="259">
        <v>0</v>
      </c>
      <c r="N74" s="272">
        <v>0</v>
      </c>
      <c r="O74" s="259">
        <v>0</v>
      </c>
      <c r="P74" s="259">
        <v>0</v>
      </c>
      <c r="Q74" s="259">
        <v>0</v>
      </c>
      <c r="R74" s="259">
        <v>0</v>
      </c>
      <c r="S74" s="259">
        <v>0</v>
      </c>
      <c r="T74" s="259">
        <v>0</v>
      </c>
      <c r="U74" s="259">
        <v>0</v>
      </c>
      <c r="V74" s="259">
        <v>0</v>
      </c>
      <c r="W74" s="259">
        <v>0</v>
      </c>
      <c r="X74" s="259" t="s">
        <v>190</v>
      </c>
      <c r="Y74" s="221"/>
    </row>
    <row r="75" spans="1:25" x14ac:dyDescent="0.2">
      <c r="A75" s="221"/>
      <c r="B75" s="81" t="s">
        <v>701</v>
      </c>
      <c r="C75" s="81" t="s">
        <v>679</v>
      </c>
      <c r="D75" s="81" t="s">
        <v>441</v>
      </c>
      <c r="E75" s="259">
        <v>1775</v>
      </c>
      <c r="F75" s="259">
        <v>5.58</v>
      </c>
      <c r="G75" s="259">
        <v>1.32</v>
      </c>
      <c r="H75" s="259">
        <v>5.8491355771600988</v>
      </c>
      <c r="I75" s="259">
        <v>2.4394051506827763</v>
      </c>
      <c r="J75" s="259">
        <v>2.8038111029672108</v>
      </c>
      <c r="K75" s="259">
        <v>13</v>
      </c>
      <c r="L75" s="259">
        <v>128281.85609999999</v>
      </c>
      <c r="M75" s="259">
        <v>128281.85609999999</v>
      </c>
      <c r="N75" s="272">
        <v>3.2587527490005193E-3</v>
      </c>
      <c r="O75" s="259">
        <v>3.2587527490005193E-3</v>
      </c>
      <c r="P75" s="259">
        <v>5</v>
      </c>
      <c r="Q75" s="259">
        <v>147445</v>
      </c>
      <c r="R75" s="259">
        <v>147445</v>
      </c>
      <c r="S75" s="259">
        <v>5.1566405859652411E-4</v>
      </c>
      <c r="T75" s="259">
        <v>5.1566405859652411E-4</v>
      </c>
      <c r="U75" s="259">
        <v>0</v>
      </c>
      <c r="V75" s="259">
        <v>0</v>
      </c>
      <c r="W75" s="259">
        <v>0</v>
      </c>
      <c r="X75" s="259" t="s">
        <v>190</v>
      </c>
      <c r="Y75" s="221"/>
    </row>
    <row r="76" spans="1:25" x14ac:dyDescent="0.2">
      <c r="A76" s="221"/>
      <c r="B76" s="81" t="s">
        <v>498</v>
      </c>
      <c r="C76" s="81" t="s">
        <v>679</v>
      </c>
      <c r="D76" s="81" t="s">
        <v>441</v>
      </c>
      <c r="E76" s="259">
        <v>1730</v>
      </c>
      <c r="F76" s="259">
        <v>3.9</v>
      </c>
      <c r="G76" s="259">
        <v>1.54</v>
      </c>
      <c r="H76" s="259">
        <v>6.1120606571738714</v>
      </c>
      <c r="I76" s="259">
        <v>0.59882243710565297</v>
      </c>
      <c r="J76" s="259">
        <v>0.29738925035129249</v>
      </c>
      <c r="K76" s="259">
        <v>20</v>
      </c>
      <c r="L76" s="259">
        <v>36848.845699999998</v>
      </c>
      <c r="M76" s="259">
        <v>22971.404599999998</v>
      </c>
      <c r="N76" s="272">
        <v>4.533877069044823E-4</v>
      </c>
      <c r="O76" s="259">
        <v>3.0587422221306845E-4</v>
      </c>
      <c r="P76" s="259">
        <v>2</v>
      </c>
      <c r="Q76" s="259">
        <v>18300</v>
      </c>
      <c r="R76" s="259">
        <v>18300</v>
      </c>
      <c r="S76" s="259">
        <v>1.7544783058757478E-4</v>
      </c>
      <c r="T76" s="259">
        <v>1.7544783058757478E-4</v>
      </c>
      <c r="U76" s="259">
        <v>2</v>
      </c>
      <c r="V76" s="259">
        <v>5.3824343157649031E-3</v>
      </c>
      <c r="W76" s="259">
        <v>5.3824343157649031E-3</v>
      </c>
      <c r="X76" s="259" t="s">
        <v>190</v>
      </c>
      <c r="Y76" s="221"/>
    </row>
    <row r="77" spans="1:25" x14ac:dyDescent="0.2">
      <c r="A77" s="221"/>
      <c r="B77" s="81" t="s">
        <v>702</v>
      </c>
      <c r="C77" s="81" t="s">
        <v>679</v>
      </c>
      <c r="D77" s="81" t="s">
        <v>441</v>
      </c>
      <c r="E77" s="259">
        <v>723</v>
      </c>
      <c r="F77" s="259">
        <v>3.11</v>
      </c>
      <c r="G77" s="259">
        <v>0.56000000000000005</v>
      </c>
      <c r="H77" s="259">
        <v>3.8753159438369997</v>
      </c>
      <c r="I77" s="259">
        <v>1.2612397587901296E-2</v>
      </c>
      <c r="J77" s="259">
        <v>0.11367763705058297</v>
      </c>
      <c r="K77" s="259">
        <v>3</v>
      </c>
      <c r="L77" s="259">
        <v>296.23329999999999</v>
      </c>
      <c r="M77" s="259">
        <v>296.23329999999999</v>
      </c>
      <c r="N77" s="272">
        <v>4.5768999283715162E-6</v>
      </c>
      <c r="O77" s="259">
        <v>4.5768999283715162E-6</v>
      </c>
      <c r="P77" s="259">
        <v>2</v>
      </c>
      <c r="Q77" s="259">
        <v>2670</v>
      </c>
      <c r="R77" s="259">
        <v>2670</v>
      </c>
      <c r="S77" s="259">
        <v>2.2884499641857581E-5</v>
      </c>
      <c r="T77" s="259">
        <v>2.2884499641857581E-5</v>
      </c>
      <c r="U77" s="259">
        <v>2</v>
      </c>
      <c r="V77" s="259">
        <v>2.1328353666211267E-3</v>
      </c>
      <c r="W77" s="259">
        <v>2.1328353666211267E-3</v>
      </c>
      <c r="X77" s="259" t="s">
        <v>190</v>
      </c>
      <c r="Y77" s="221"/>
    </row>
    <row r="78" spans="1:25" x14ac:dyDescent="0.2">
      <c r="A78" s="221"/>
      <c r="B78" s="81" t="s">
        <v>703</v>
      </c>
      <c r="C78" s="81" t="s">
        <v>679</v>
      </c>
      <c r="D78" s="81" t="s">
        <v>441</v>
      </c>
      <c r="E78" s="259">
        <v>1316</v>
      </c>
      <c r="F78" s="259">
        <v>2.88</v>
      </c>
      <c r="G78" s="259">
        <v>0.23</v>
      </c>
      <c r="H78" s="259">
        <v>2.8655559062943294</v>
      </c>
      <c r="I78" s="259">
        <v>9.9869856564529125E-2</v>
      </c>
      <c r="J78" s="259">
        <v>0.45923538318849416</v>
      </c>
      <c r="K78" s="259">
        <v>7</v>
      </c>
      <c r="L78" s="259">
        <v>8507.4210999999996</v>
      </c>
      <c r="M78" s="259">
        <v>8507.4210999999996</v>
      </c>
      <c r="N78" s="272">
        <v>1.2743615033895757E-4</v>
      </c>
      <c r="O78" s="259">
        <v>1.2743615033895757E-4</v>
      </c>
      <c r="P78" s="259">
        <v>1</v>
      </c>
      <c r="Q78" s="259">
        <v>39120</v>
      </c>
      <c r="R78" s="259">
        <v>39120</v>
      </c>
      <c r="S78" s="259">
        <v>2.4867822944151907E-4</v>
      </c>
      <c r="T78" s="259">
        <v>2.4867822944151907E-4</v>
      </c>
      <c r="U78" s="259">
        <v>0</v>
      </c>
      <c r="V78" s="259">
        <v>0</v>
      </c>
      <c r="W78" s="259">
        <v>0</v>
      </c>
      <c r="X78" s="259" t="s">
        <v>190</v>
      </c>
      <c r="Y78" s="221"/>
    </row>
    <row r="79" spans="1:25" x14ac:dyDescent="0.2">
      <c r="A79" s="221"/>
      <c r="B79" s="81" t="s">
        <v>704</v>
      </c>
      <c r="C79" s="81" t="s">
        <v>679</v>
      </c>
      <c r="D79" s="81" t="s">
        <v>441</v>
      </c>
      <c r="E79" s="259">
        <v>2499.5</v>
      </c>
      <c r="F79" s="259">
        <v>4.18</v>
      </c>
      <c r="G79" s="259">
        <v>0.86</v>
      </c>
      <c r="H79" s="259">
        <v>4.0773740637721758</v>
      </c>
      <c r="I79" s="259">
        <v>3.4679174628695318E-2</v>
      </c>
      <c r="J79" s="259">
        <v>0.3170172331200064</v>
      </c>
      <c r="K79" s="259">
        <v>18</v>
      </c>
      <c r="L79" s="259">
        <v>3404.8284999999996</v>
      </c>
      <c r="M79" s="259">
        <v>3404.8284999999996</v>
      </c>
      <c r="N79" s="272">
        <v>4.7081043929848331E-5</v>
      </c>
      <c r="O79" s="259">
        <v>4.7081043929848331E-5</v>
      </c>
      <c r="P79" s="259">
        <v>1</v>
      </c>
      <c r="Q79" s="259">
        <v>31125</v>
      </c>
      <c r="R79" s="259">
        <v>31125</v>
      </c>
      <c r="S79" s="259">
        <v>1.2662756468494527E-4</v>
      </c>
      <c r="T79" s="259">
        <v>1.2662756468494527E-4</v>
      </c>
      <c r="U79" s="259">
        <v>0</v>
      </c>
      <c r="V79" s="259">
        <v>0</v>
      </c>
      <c r="W79" s="259">
        <v>0</v>
      </c>
      <c r="X79" s="259" t="s">
        <v>190</v>
      </c>
      <c r="Y79" s="221"/>
    </row>
    <row r="80" spans="1:25" x14ac:dyDescent="0.2">
      <c r="A80" s="221"/>
      <c r="B80" s="81" t="s">
        <v>705</v>
      </c>
      <c r="C80" s="81" t="s">
        <v>679</v>
      </c>
      <c r="D80" s="81" t="s">
        <v>441</v>
      </c>
      <c r="E80" s="259">
        <v>48.5</v>
      </c>
      <c r="F80" s="259">
        <v>1.53</v>
      </c>
      <c r="G80" s="259">
        <v>0.54</v>
      </c>
      <c r="H80" s="259">
        <v>2.7914347773307426</v>
      </c>
      <c r="I80" s="259">
        <v>0.18027659238476196</v>
      </c>
      <c r="J80" s="259">
        <v>0</v>
      </c>
      <c r="K80" s="259">
        <v>3</v>
      </c>
      <c r="L80" s="259">
        <v>402.93340000000001</v>
      </c>
      <c r="M80" s="259">
        <v>402.93340000000001</v>
      </c>
      <c r="N80" s="272">
        <v>7.62816654728586E-6</v>
      </c>
      <c r="O80" s="259">
        <v>7.62816654728586E-6</v>
      </c>
      <c r="P80" s="259">
        <v>0</v>
      </c>
      <c r="Q80" s="259">
        <v>0</v>
      </c>
      <c r="R80" s="259">
        <v>0</v>
      </c>
      <c r="S80" s="259">
        <v>0</v>
      </c>
      <c r="T80" s="259">
        <v>0</v>
      </c>
      <c r="U80" s="259">
        <v>1</v>
      </c>
      <c r="V80" s="259">
        <v>7.6281665472858605E-5</v>
      </c>
      <c r="W80" s="259">
        <v>7.6281665472858605E-5</v>
      </c>
      <c r="X80" s="259" t="s">
        <v>190</v>
      </c>
      <c r="Y80" s="221"/>
    </row>
    <row r="81" spans="1:25" x14ac:dyDescent="0.2">
      <c r="A81" s="221"/>
      <c r="B81" s="81" t="s">
        <v>706</v>
      </c>
      <c r="C81" s="81" t="s">
        <v>679</v>
      </c>
      <c r="D81" s="81" t="s">
        <v>441</v>
      </c>
      <c r="E81" s="259">
        <v>266.5</v>
      </c>
      <c r="F81" s="259">
        <v>0</v>
      </c>
      <c r="G81" s="259">
        <v>2.57</v>
      </c>
      <c r="H81" s="259">
        <v>4.7825725401197179</v>
      </c>
      <c r="I81" s="259">
        <v>2.6794542365187857E-2</v>
      </c>
      <c r="J81" s="259">
        <v>0</v>
      </c>
      <c r="K81" s="259">
        <v>1</v>
      </c>
      <c r="L81" s="259">
        <v>180.16669999999999</v>
      </c>
      <c r="M81" s="259">
        <v>180.16669999999999</v>
      </c>
      <c r="N81" s="272">
        <v>1.5256333094571721E-6</v>
      </c>
      <c r="O81" s="259">
        <v>1.5256333094571721E-6</v>
      </c>
      <c r="P81" s="259">
        <v>0</v>
      </c>
      <c r="Q81" s="259">
        <v>0</v>
      </c>
      <c r="R81" s="259">
        <v>0</v>
      </c>
      <c r="S81" s="259">
        <v>0</v>
      </c>
      <c r="T81" s="259">
        <v>0</v>
      </c>
      <c r="U81" s="259">
        <v>0</v>
      </c>
      <c r="V81" s="259">
        <v>0</v>
      </c>
      <c r="W81" s="259">
        <v>0</v>
      </c>
      <c r="X81" s="259" t="s">
        <v>190</v>
      </c>
      <c r="Y81" s="221"/>
    </row>
    <row r="82" spans="1:25" x14ac:dyDescent="0.2">
      <c r="A82" s="221"/>
      <c r="B82" s="81" t="s">
        <v>707</v>
      </c>
      <c r="C82" s="81" t="s">
        <v>679</v>
      </c>
      <c r="D82" s="81" t="s">
        <v>441</v>
      </c>
      <c r="E82" s="259">
        <v>914.5</v>
      </c>
      <c r="F82" s="259">
        <v>3.71</v>
      </c>
      <c r="G82" s="259">
        <v>0.36</v>
      </c>
      <c r="H82" s="259">
        <v>2.5566858898585711</v>
      </c>
      <c r="I82" s="259">
        <v>0.10473458275120186</v>
      </c>
      <c r="J82" s="259">
        <v>0.30877179435269142</v>
      </c>
      <c r="K82" s="259">
        <v>6</v>
      </c>
      <c r="L82" s="259">
        <v>6414.2224000000006</v>
      </c>
      <c r="M82" s="259">
        <v>6414.2224000000006</v>
      </c>
      <c r="N82" s="272">
        <v>8.516085133389935E-5</v>
      </c>
      <c r="O82" s="259">
        <v>8.516085133389935E-5</v>
      </c>
      <c r="P82" s="259">
        <v>1</v>
      </c>
      <c r="Q82" s="259">
        <v>18910</v>
      </c>
      <c r="R82" s="259">
        <v>18910</v>
      </c>
      <c r="S82" s="259">
        <v>4.7294632593172335E-5</v>
      </c>
      <c r="T82" s="259">
        <v>4.7294632593172335E-5</v>
      </c>
      <c r="U82" s="259">
        <v>0</v>
      </c>
      <c r="V82" s="259">
        <v>0</v>
      </c>
      <c r="W82" s="259">
        <v>0</v>
      </c>
      <c r="X82" s="259" t="s">
        <v>190</v>
      </c>
      <c r="Y82" s="221"/>
    </row>
    <row r="83" spans="1:25" x14ac:dyDescent="0.2">
      <c r="A83" s="221"/>
      <c r="B83" s="81" t="s">
        <v>708</v>
      </c>
      <c r="C83" s="81" t="s">
        <v>679</v>
      </c>
      <c r="D83" s="81" t="s">
        <v>441</v>
      </c>
      <c r="E83" s="259">
        <v>9.5</v>
      </c>
      <c r="F83" s="259">
        <v>0</v>
      </c>
      <c r="G83" s="259">
        <v>1.67</v>
      </c>
      <c r="H83" s="259">
        <v>2.3549905872068169</v>
      </c>
      <c r="I83" s="259">
        <v>0</v>
      </c>
      <c r="J83" s="259">
        <v>0</v>
      </c>
      <c r="K83" s="259">
        <v>0</v>
      </c>
      <c r="L83" s="259">
        <v>0</v>
      </c>
      <c r="M83" s="259">
        <v>0</v>
      </c>
      <c r="N83" s="272">
        <v>0</v>
      </c>
      <c r="O83" s="259">
        <v>0</v>
      </c>
      <c r="P83" s="259">
        <v>0</v>
      </c>
      <c r="Q83" s="259">
        <v>0</v>
      </c>
      <c r="R83" s="259">
        <v>0</v>
      </c>
      <c r="S83" s="259">
        <v>0</v>
      </c>
      <c r="T83" s="259">
        <v>0</v>
      </c>
      <c r="U83" s="259">
        <v>0</v>
      </c>
      <c r="V83" s="259">
        <v>0</v>
      </c>
      <c r="W83" s="259">
        <v>0</v>
      </c>
      <c r="X83" s="259" t="s">
        <v>190</v>
      </c>
      <c r="Y83" s="221"/>
    </row>
    <row r="84" spans="1:25" x14ac:dyDescent="0.2">
      <c r="A84" s="221"/>
      <c r="B84" s="81" t="s">
        <v>709</v>
      </c>
      <c r="C84" s="81" t="s">
        <v>679</v>
      </c>
      <c r="D84" s="81" t="s">
        <v>441</v>
      </c>
      <c r="E84" s="259">
        <v>65.5</v>
      </c>
      <c r="F84" s="259">
        <v>0.73</v>
      </c>
      <c r="G84" s="259">
        <v>0.56999999999999995</v>
      </c>
      <c r="H84" s="259">
        <v>1.6314137292839135</v>
      </c>
      <c r="I84" s="259">
        <v>0</v>
      </c>
      <c r="J84" s="259">
        <v>0</v>
      </c>
      <c r="K84" s="259">
        <v>0</v>
      </c>
      <c r="L84" s="259">
        <v>0</v>
      </c>
      <c r="M84" s="259">
        <v>0</v>
      </c>
      <c r="N84" s="272">
        <v>0</v>
      </c>
      <c r="O84" s="259">
        <v>0</v>
      </c>
      <c r="P84" s="259">
        <v>0</v>
      </c>
      <c r="Q84" s="259">
        <v>0</v>
      </c>
      <c r="R84" s="259">
        <v>0</v>
      </c>
      <c r="S84" s="259">
        <v>0</v>
      </c>
      <c r="T84" s="259">
        <v>0</v>
      </c>
      <c r="U84" s="259">
        <v>0</v>
      </c>
      <c r="V84" s="259">
        <v>0</v>
      </c>
      <c r="W84" s="259">
        <v>0</v>
      </c>
      <c r="X84" s="259" t="s">
        <v>190</v>
      </c>
      <c r="Y84" s="221"/>
    </row>
    <row r="85" spans="1:25" x14ac:dyDescent="0.2">
      <c r="A85" s="221"/>
      <c r="B85" s="81" t="s">
        <v>667</v>
      </c>
      <c r="C85" s="81" t="s">
        <v>679</v>
      </c>
      <c r="D85" s="81" t="s">
        <v>441</v>
      </c>
      <c r="E85" s="259">
        <v>59.5</v>
      </c>
      <c r="F85" s="259">
        <v>0.99</v>
      </c>
      <c r="G85" s="259">
        <v>0.56000000000000005</v>
      </c>
      <c r="H85" s="259">
        <v>4.2089874869281774</v>
      </c>
      <c r="I85" s="259">
        <v>0.61553417157171364</v>
      </c>
      <c r="J85" s="259">
        <v>0.28868975264701785</v>
      </c>
      <c r="K85" s="259">
        <v>1</v>
      </c>
      <c r="L85" s="259">
        <v>1034.0999999999999</v>
      </c>
      <c r="M85" s="259">
        <v>0</v>
      </c>
      <c r="N85" s="272">
        <v>1.5256333094571721E-6</v>
      </c>
      <c r="O85" s="259">
        <v>0</v>
      </c>
      <c r="P85" s="259">
        <v>1</v>
      </c>
      <c r="Q85" s="259">
        <v>485</v>
      </c>
      <c r="R85" s="259">
        <v>485</v>
      </c>
      <c r="S85" s="259">
        <v>1.5256333094571721E-6</v>
      </c>
      <c r="T85" s="259">
        <v>1.5256333094571721E-6</v>
      </c>
      <c r="U85" s="259">
        <v>0</v>
      </c>
      <c r="V85" s="259">
        <v>0</v>
      </c>
      <c r="W85" s="259">
        <v>0</v>
      </c>
      <c r="X85" s="259" t="s">
        <v>190</v>
      </c>
      <c r="Y85" s="221"/>
    </row>
    <row r="86" spans="1:25" x14ac:dyDescent="0.2">
      <c r="A86" s="221"/>
      <c r="B86" s="81" t="s">
        <v>488</v>
      </c>
      <c r="C86" s="81" t="s">
        <v>679</v>
      </c>
      <c r="D86" s="81" t="s">
        <v>441</v>
      </c>
      <c r="E86" s="259">
        <v>409.5</v>
      </c>
      <c r="F86" s="259">
        <v>1.59</v>
      </c>
      <c r="G86" s="259">
        <v>0.13</v>
      </c>
      <c r="H86" s="259">
        <v>1.3401566313568114</v>
      </c>
      <c r="I86" s="259">
        <v>3.5981788443975849E-3</v>
      </c>
      <c r="J86" s="259">
        <v>0</v>
      </c>
      <c r="K86" s="259">
        <v>1</v>
      </c>
      <c r="L86" s="259">
        <v>167.36670000000001</v>
      </c>
      <c r="M86" s="259">
        <v>0</v>
      </c>
      <c r="N86" s="272">
        <v>1.5256333094571721E-6</v>
      </c>
      <c r="O86" s="259">
        <v>0</v>
      </c>
      <c r="P86" s="259">
        <v>0</v>
      </c>
      <c r="Q86" s="259">
        <v>0</v>
      </c>
      <c r="R86" s="259">
        <v>0</v>
      </c>
      <c r="S86" s="259">
        <v>0</v>
      </c>
      <c r="T86" s="259">
        <v>0</v>
      </c>
      <c r="U86" s="259">
        <v>0</v>
      </c>
      <c r="V86" s="259">
        <v>0</v>
      </c>
      <c r="W86" s="259">
        <v>0</v>
      </c>
      <c r="X86" s="259" t="s">
        <v>190</v>
      </c>
      <c r="Y86" s="221"/>
    </row>
    <row r="87" spans="1:25" x14ac:dyDescent="0.2">
      <c r="A87" s="221"/>
      <c r="B87" s="81" t="s">
        <v>710</v>
      </c>
      <c r="C87" s="81" t="s">
        <v>679</v>
      </c>
      <c r="D87" s="81" t="s">
        <v>441</v>
      </c>
      <c r="E87" s="259">
        <v>2</v>
      </c>
      <c r="F87" s="259">
        <v>0.04</v>
      </c>
      <c r="G87" s="259">
        <v>1.58</v>
      </c>
      <c r="H87" s="259">
        <v>1.967908153642737</v>
      </c>
      <c r="I87" s="259">
        <v>0</v>
      </c>
      <c r="J87" s="259">
        <v>0</v>
      </c>
      <c r="K87" s="259">
        <v>0</v>
      </c>
      <c r="L87" s="259">
        <v>0</v>
      </c>
      <c r="M87" s="259">
        <v>0</v>
      </c>
      <c r="N87" s="272">
        <v>0</v>
      </c>
      <c r="O87" s="259">
        <v>0</v>
      </c>
      <c r="P87" s="259">
        <v>0</v>
      </c>
      <c r="Q87" s="259">
        <v>0</v>
      </c>
      <c r="R87" s="259">
        <v>0</v>
      </c>
      <c r="S87" s="259">
        <v>0</v>
      </c>
      <c r="T87" s="259">
        <v>0</v>
      </c>
      <c r="U87" s="259">
        <v>0</v>
      </c>
      <c r="V87" s="259">
        <v>0</v>
      </c>
      <c r="W87" s="259">
        <v>0</v>
      </c>
      <c r="X87" s="259" t="s">
        <v>190</v>
      </c>
      <c r="Y87" s="221"/>
    </row>
    <row r="88" spans="1:25" x14ac:dyDescent="0.2">
      <c r="A88" s="221"/>
      <c r="B88" s="81" t="s">
        <v>711</v>
      </c>
      <c r="C88" s="81" t="s">
        <v>679</v>
      </c>
      <c r="D88" s="81" t="s">
        <v>441</v>
      </c>
      <c r="E88" s="259">
        <v>278.5</v>
      </c>
      <c r="F88" s="259">
        <v>1.07</v>
      </c>
      <c r="G88" s="259">
        <v>1.07</v>
      </c>
      <c r="H88" s="259">
        <v>3.1712567951607147</v>
      </c>
      <c r="I88" s="259">
        <v>2.0620320903752515E-2</v>
      </c>
      <c r="J88" s="259">
        <v>0</v>
      </c>
      <c r="K88" s="259">
        <v>2</v>
      </c>
      <c r="L88" s="259">
        <v>262.2167</v>
      </c>
      <c r="M88" s="259">
        <v>262.2167</v>
      </c>
      <c r="N88" s="272">
        <v>3.0512666189143443E-6</v>
      </c>
      <c r="O88" s="259">
        <v>3.0512666189143443E-6</v>
      </c>
      <c r="P88" s="259">
        <v>0</v>
      </c>
      <c r="Q88" s="259">
        <v>0</v>
      </c>
      <c r="R88" s="259">
        <v>0</v>
      </c>
      <c r="S88" s="259">
        <v>0</v>
      </c>
      <c r="T88" s="259">
        <v>0</v>
      </c>
      <c r="U88" s="259">
        <v>0</v>
      </c>
      <c r="V88" s="259">
        <v>0</v>
      </c>
      <c r="W88" s="259">
        <v>0</v>
      </c>
      <c r="X88" s="259" t="s">
        <v>190</v>
      </c>
      <c r="Y88" s="221"/>
    </row>
    <row r="89" spans="1:25" x14ac:dyDescent="0.2">
      <c r="A89" s="221"/>
      <c r="B89" s="81" t="s">
        <v>712</v>
      </c>
      <c r="C89" s="81" t="s">
        <v>679</v>
      </c>
      <c r="D89" s="81" t="s">
        <v>441</v>
      </c>
      <c r="E89" s="259">
        <v>1351.5</v>
      </c>
      <c r="F89" s="259">
        <v>3.81</v>
      </c>
      <c r="G89" s="259">
        <v>1.06</v>
      </c>
      <c r="H89" s="259">
        <v>4.0634660679076884</v>
      </c>
      <c r="I89" s="259">
        <v>2.5580709971209141E-2</v>
      </c>
      <c r="J89" s="259">
        <v>0.19718081437923618</v>
      </c>
      <c r="K89" s="259">
        <v>5</v>
      </c>
      <c r="L89" s="259">
        <v>1348.5667000000001</v>
      </c>
      <c r="M89" s="259">
        <v>1348.5667000000001</v>
      </c>
      <c r="N89" s="272">
        <v>1.8765289706323217E-4</v>
      </c>
      <c r="O89" s="259">
        <v>1.8765289706323217E-4</v>
      </c>
      <c r="P89" s="259">
        <v>2</v>
      </c>
      <c r="Q89" s="259">
        <v>10395</v>
      </c>
      <c r="R89" s="259">
        <v>10395</v>
      </c>
      <c r="S89" s="259">
        <v>8.0858565401230111E-5</v>
      </c>
      <c r="T89" s="259">
        <v>8.0858565401230111E-5</v>
      </c>
      <c r="U89" s="259">
        <v>0</v>
      </c>
      <c r="V89" s="259">
        <v>0</v>
      </c>
      <c r="W89" s="259">
        <v>0</v>
      </c>
      <c r="X89" s="259" t="s">
        <v>190</v>
      </c>
      <c r="Y89" s="221"/>
    </row>
    <row r="90" spans="1:25" x14ac:dyDescent="0.2">
      <c r="A90" s="221"/>
      <c r="B90" s="81" t="s">
        <v>713</v>
      </c>
      <c r="C90" s="81" t="s">
        <v>679</v>
      </c>
      <c r="D90" s="81" t="s">
        <v>441</v>
      </c>
      <c r="E90" s="259">
        <v>4</v>
      </c>
      <c r="F90" s="259">
        <v>2.31</v>
      </c>
      <c r="G90" s="259">
        <v>0.87</v>
      </c>
      <c r="H90" s="259">
        <v>12.966536180548804</v>
      </c>
      <c r="I90" s="259">
        <v>31.428422147821436</v>
      </c>
      <c r="J90" s="259">
        <v>0</v>
      </c>
      <c r="K90" s="259">
        <v>1</v>
      </c>
      <c r="L90" s="259">
        <v>1159.8998999999999</v>
      </c>
      <c r="M90" s="259">
        <v>1159.8998999999999</v>
      </c>
      <c r="N90" s="272">
        <v>4.5768999283715162E-6</v>
      </c>
      <c r="O90" s="259">
        <v>4.5768999283715162E-6</v>
      </c>
      <c r="P90" s="259">
        <v>0</v>
      </c>
      <c r="Q90" s="259">
        <v>0</v>
      </c>
      <c r="R90" s="259">
        <v>0</v>
      </c>
      <c r="S90" s="259">
        <v>0</v>
      </c>
      <c r="T90" s="259">
        <v>0</v>
      </c>
      <c r="U90" s="259">
        <v>0</v>
      </c>
      <c r="V90" s="259">
        <v>0</v>
      </c>
      <c r="W90" s="259">
        <v>0</v>
      </c>
      <c r="X90" s="259" t="s">
        <v>675</v>
      </c>
      <c r="Y90" s="221"/>
    </row>
    <row r="91" spans="1:25" x14ac:dyDescent="0.2">
      <c r="A91" s="221"/>
      <c r="B91" s="81" t="s">
        <v>533</v>
      </c>
      <c r="C91" s="81" t="s">
        <v>679</v>
      </c>
      <c r="D91" s="81" t="s">
        <v>441</v>
      </c>
      <c r="E91" s="259">
        <v>3227</v>
      </c>
      <c r="F91" s="259">
        <v>9.43</v>
      </c>
      <c r="G91" s="259">
        <v>3.19</v>
      </c>
      <c r="H91" s="259">
        <v>6.8589211979727533</v>
      </c>
      <c r="I91" s="259">
        <v>3.6845541505665373</v>
      </c>
      <c r="J91" s="259">
        <v>0.82023454655042971</v>
      </c>
      <c r="K91" s="259">
        <v>35</v>
      </c>
      <c r="L91" s="259">
        <v>275431.50760000001</v>
      </c>
      <c r="M91" s="259">
        <v>272077.60310000001</v>
      </c>
      <c r="N91" s="272">
        <v>2.3318542318398151E-3</v>
      </c>
      <c r="O91" s="259">
        <v>2.2850325455725743E-3</v>
      </c>
      <c r="P91" s="259">
        <v>7</v>
      </c>
      <c r="Q91" s="259">
        <v>61315</v>
      </c>
      <c r="R91" s="259">
        <v>61315</v>
      </c>
      <c r="S91" s="259">
        <v>3.7988269405483585E-4</v>
      </c>
      <c r="T91" s="259">
        <v>3.7988269405483585E-4</v>
      </c>
      <c r="U91" s="259">
        <v>1</v>
      </c>
      <c r="V91" s="259">
        <v>4.8728727904062078E-3</v>
      </c>
      <c r="W91" s="259">
        <v>4.8728727904062078E-3</v>
      </c>
      <c r="X91" s="259" t="s">
        <v>190</v>
      </c>
      <c r="Y91" s="221"/>
    </row>
    <row r="92" spans="1:25" x14ac:dyDescent="0.2">
      <c r="A92" s="221"/>
      <c r="B92" s="81" t="s">
        <v>618</v>
      </c>
      <c r="C92" s="81" t="s">
        <v>679</v>
      </c>
      <c r="D92" s="81" t="s">
        <v>441</v>
      </c>
      <c r="E92" s="259">
        <v>822.5</v>
      </c>
      <c r="F92" s="259">
        <v>13.32</v>
      </c>
      <c r="G92" s="259">
        <v>2.2200000000000002</v>
      </c>
      <c r="H92" s="259">
        <v>7.6858021372185448</v>
      </c>
      <c r="I92" s="259">
        <v>5.136285112942292</v>
      </c>
      <c r="J92" s="259">
        <v>4.0159850983464889</v>
      </c>
      <c r="K92" s="259">
        <v>11</v>
      </c>
      <c r="L92" s="259">
        <v>86832.444999999992</v>
      </c>
      <c r="M92" s="259">
        <v>2377.3449999999998</v>
      </c>
      <c r="N92" s="272">
        <v>1.3749465074820871E-3</v>
      </c>
      <c r="O92" s="259">
        <v>3.6966095088147281E-5</v>
      </c>
      <c r="P92" s="259">
        <v>4</v>
      </c>
      <c r="Q92" s="259">
        <v>67893</v>
      </c>
      <c r="R92" s="259">
        <v>67893</v>
      </c>
      <c r="S92" s="259">
        <v>2.5783202929826205E-4</v>
      </c>
      <c r="T92" s="259">
        <v>2.5783202929826205E-4</v>
      </c>
      <c r="U92" s="259">
        <v>0</v>
      </c>
      <c r="V92" s="259">
        <v>0</v>
      </c>
      <c r="W92" s="259">
        <v>0</v>
      </c>
      <c r="X92" s="259" t="s">
        <v>190</v>
      </c>
      <c r="Y92" s="221"/>
    </row>
    <row r="93" spans="1:25" x14ac:dyDescent="0.2">
      <c r="A93" s="221"/>
      <c r="B93" s="81" t="s">
        <v>651</v>
      </c>
      <c r="C93" s="81" t="s">
        <v>679</v>
      </c>
      <c r="D93" s="81" t="s">
        <v>441</v>
      </c>
      <c r="E93" s="259">
        <v>4022</v>
      </c>
      <c r="F93" s="259">
        <v>17.48</v>
      </c>
      <c r="G93" s="259">
        <v>8.27</v>
      </c>
      <c r="H93" s="259">
        <v>10.125165185959466</v>
      </c>
      <c r="I93" s="259">
        <v>7.880931903608376</v>
      </c>
      <c r="J93" s="259">
        <v>1.1659912907536667</v>
      </c>
      <c r="K93" s="259">
        <v>38</v>
      </c>
      <c r="L93" s="259">
        <v>555954.55809999991</v>
      </c>
      <c r="M93" s="259">
        <v>538333.29009999998</v>
      </c>
      <c r="N93" s="272">
        <v>1.9032214510145841E-2</v>
      </c>
      <c r="O93" s="259">
        <v>1.900768232652977E-2</v>
      </c>
      <c r="P93" s="259">
        <v>10</v>
      </c>
      <c r="Q93" s="259">
        <v>82254</v>
      </c>
      <c r="R93" s="259">
        <v>82254</v>
      </c>
      <c r="S93" s="259">
        <v>4.7294632593172331E-4</v>
      </c>
      <c r="T93" s="259">
        <v>4.7294632593172331E-4</v>
      </c>
      <c r="U93" s="259">
        <v>1</v>
      </c>
      <c r="V93" s="259">
        <v>6.1559304036596894E-3</v>
      </c>
      <c r="W93" s="259">
        <v>6.1559304036596894E-3</v>
      </c>
      <c r="X93" s="259" t="s">
        <v>190</v>
      </c>
      <c r="Y93" s="221"/>
    </row>
    <row r="94" spans="1:25" x14ac:dyDescent="0.2">
      <c r="A94" s="221"/>
      <c r="B94" s="81" t="s">
        <v>625</v>
      </c>
      <c r="C94" s="81" t="s">
        <v>679</v>
      </c>
      <c r="D94" s="81" t="s">
        <v>441</v>
      </c>
      <c r="E94" s="259">
        <v>4140</v>
      </c>
      <c r="F94" s="259">
        <v>20.18</v>
      </c>
      <c r="G94" s="259">
        <v>12.3</v>
      </c>
      <c r="H94" s="259">
        <v>8.9269308726866399</v>
      </c>
      <c r="I94" s="259">
        <v>1.8678796551397987</v>
      </c>
      <c r="J94" s="259">
        <v>0.37152353385699133</v>
      </c>
      <c r="K94" s="259">
        <v>24</v>
      </c>
      <c r="L94" s="259">
        <v>157007.58749999999</v>
      </c>
      <c r="M94" s="259">
        <v>157007.58749999999</v>
      </c>
      <c r="N94" s="272">
        <v>1.2408540190139679E-2</v>
      </c>
      <c r="O94" s="259">
        <v>1.2408540190139679E-2</v>
      </c>
      <c r="P94" s="259">
        <v>8</v>
      </c>
      <c r="Q94" s="259">
        <v>31229</v>
      </c>
      <c r="R94" s="259">
        <v>31229</v>
      </c>
      <c r="S94" s="259">
        <v>3.2953679484274914E-4</v>
      </c>
      <c r="T94" s="259">
        <v>3.2953679484274914E-4</v>
      </c>
      <c r="U94" s="259">
        <v>1</v>
      </c>
      <c r="V94" s="259">
        <v>6.1681354701353464E-3</v>
      </c>
      <c r="W94" s="259">
        <v>0</v>
      </c>
      <c r="X94" s="259" t="s">
        <v>190</v>
      </c>
      <c r="Y94" s="221"/>
    </row>
    <row r="95" spans="1:25" x14ac:dyDescent="0.2">
      <c r="A95" s="221"/>
      <c r="B95" s="81" t="s">
        <v>447</v>
      </c>
      <c r="C95" s="81" t="s">
        <v>679</v>
      </c>
      <c r="D95" s="81" t="s">
        <v>441</v>
      </c>
      <c r="E95" s="259">
        <v>4050</v>
      </c>
      <c r="F95" s="259">
        <v>10.14</v>
      </c>
      <c r="G95" s="259">
        <v>3.59</v>
      </c>
      <c r="H95" s="259">
        <v>9.7930152659944323</v>
      </c>
      <c r="I95" s="259">
        <v>4.2371943526605049</v>
      </c>
      <c r="J95" s="259">
        <v>5.8926926039442602</v>
      </c>
      <c r="K95" s="259">
        <v>48</v>
      </c>
      <c r="L95" s="259">
        <v>331408.5955</v>
      </c>
      <c r="M95" s="259">
        <v>278240.33549999999</v>
      </c>
      <c r="N95" s="272">
        <v>4.9806130147200724E-3</v>
      </c>
      <c r="O95" s="259">
        <v>4.6381998747455052E-3</v>
      </c>
      <c r="P95" s="259">
        <v>17</v>
      </c>
      <c r="Q95" s="259">
        <v>460892</v>
      </c>
      <c r="R95" s="259">
        <v>460892</v>
      </c>
      <c r="S95" s="259">
        <v>1.6553121407610317E-3</v>
      </c>
      <c r="T95" s="259">
        <v>1.6553121407610317E-3</v>
      </c>
      <c r="U95" s="259">
        <v>0</v>
      </c>
      <c r="V95" s="259">
        <v>0</v>
      </c>
      <c r="W95" s="259">
        <v>0</v>
      </c>
      <c r="X95" s="259" t="s">
        <v>190</v>
      </c>
      <c r="Y95" s="221"/>
    </row>
    <row r="96" spans="1:25" x14ac:dyDescent="0.2">
      <c r="A96" s="221"/>
      <c r="B96" s="81" t="s">
        <v>562</v>
      </c>
      <c r="C96" s="81" t="s">
        <v>679</v>
      </c>
      <c r="D96" s="81" t="s">
        <v>441</v>
      </c>
      <c r="E96" s="259">
        <v>1839.5</v>
      </c>
      <c r="F96" s="259">
        <v>3.74</v>
      </c>
      <c r="G96" s="259">
        <v>3.82</v>
      </c>
      <c r="H96" s="259">
        <v>4.8558627942467512</v>
      </c>
      <c r="I96" s="259">
        <v>1.6409280919119962</v>
      </c>
      <c r="J96" s="259">
        <v>1.5125792718310915</v>
      </c>
      <c r="K96" s="259">
        <v>16</v>
      </c>
      <c r="L96" s="259">
        <v>105359.96250000001</v>
      </c>
      <c r="M96" s="259">
        <v>102197.89449999999</v>
      </c>
      <c r="N96" s="272">
        <v>7.8618935702946975E-4</v>
      </c>
      <c r="O96" s="259">
        <v>7.6725624765910634E-4</v>
      </c>
      <c r="P96" s="259">
        <v>7</v>
      </c>
      <c r="Q96" s="259">
        <v>97119</v>
      </c>
      <c r="R96" s="259">
        <v>97119</v>
      </c>
      <c r="S96" s="259">
        <v>4.8667702571683787E-4</v>
      </c>
      <c r="T96" s="259">
        <v>4.8667702571683787E-4</v>
      </c>
      <c r="U96" s="259">
        <v>0</v>
      </c>
      <c r="V96" s="259">
        <v>0</v>
      </c>
      <c r="W96" s="259">
        <v>0</v>
      </c>
      <c r="X96" s="259" t="s">
        <v>190</v>
      </c>
      <c r="Y96" s="221"/>
    </row>
    <row r="97" spans="1:25" x14ac:dyDescent="0.2">
      <c r="A97" s="221"/>
      <c r="B97" s="81" t="s">
        <v>714</v>
      </c>
      <c r="C97" s="81" t="s">
        <v>679</v>
      </c>
      <c r="D97" s="81" t="s">
        <v>441</v>
      </c>
      <c r="E97" s="259">
        <v>1</v>
      </c>
      <c r="F97" s="259">
        <v>0.09</v>
      </c>
      <c r="G97" s="259">
        <v>2.92</v>
      </c>
      <c r="H97" s="259">
        <v>7.5422730153481252</v>
      </c>
      <c r="I97" s="259">
        <v>0</v>
      </c>
      <c r="J97" s="259">
        <v>0</v>
      </c>
      <c r="K97" s="259">
        <v>0</v>
      </c>
      <c r="L97" s="259">
        <v>0</v>
      </c>
      <c r="M97" s="259">
        <v>0</v>
      </c>
      <c r="N97" s="272">
        <v>0</v>
      </c>
      <c r="O97" s="259">
        <v>0</v>
      </c>
      <c r="P97" s="259">
        <v>0</v>
      </c>
      <c r="Q97" s="259">
        <v>0</v>
      </c>
      <c r="R97" s="259">
        <v>0</v>
      </c>
      <c r="S97" s="259">
        <v>0</v>
      </c>
      <c r="T97" s="259">
        <v>0</v>
      </c>
      <c r="U97" s="259">
        <v>0</v>
      </c>
      <c r="V97" s="259">
        <v>0</v>
      </c>
      <c r="W97" s="259">
        <v>0</v>
      </c>
      <c r="X97" s="259" t="s">
        <v>190</v>
      </c>
      <c r="Y97" s="221"/>
    </row>
    <row r="98" spans="1:25" x14ac:dyDescent="0.2">
      <c r="A98" s="221"/>
      <c r="B98" s="81" t="s">
        <v>455</v>
      </c>
      <c r="C98" s="81" t="s">
        <v>679</v>
      </c>
      <c r="D98" s="81" t="s">
        <v>441</v>
      </c>
      <c r="E98" s="259">
        <v>2530.5</v>
      </c>
      <c r="F98" s="259">
        <v>10.51</v>
      </c>
      <c r="G98" s="259">
        <v>1.93</v>
      </c>
      <c r="H98" s="259">
        <v>8.7095742480195035</v>
      </c>
      <c r="I98" s="259">
        <v>3.8112452661698972</v>
      </c>
      <c r="J98" s="259">
        <v>2.3458629727012426</v>
      </c>
      <c r="K98" s="259">
        <v>20</v>
      </c>
      <c r="L98" s="259">
        <v>244520.44960000002</v>
      </c>
      <c r="M98" s="259">
        <v>231242.62950000001</v>
      </c>
      <c r="N98" s="272">
        <v>1.5968193596764438E-3</v>
      </c>
      <c r="O98" s="259">
        <v>1.4408386101175423E-3</v>
      </c>
      <c r="P98" s="259">
        <v>7</v>
      </c>
      <c r="Q98" s="259">
        <v>150505</v>
      </c>
      <c r="R98" s="259">
        <v>150505</v>
      </c>
      <c r="S98" s="259">
        <v>7.2772708861107102E-4</v>
      </c>
      <c r="T98" s="259">
        <v>7.2772708861107102E-4</v>
      </c>
      <c r="U98" s="259">
        <v>3</v>
      </c>
      <c r="V98" s="259">
        <v>9.1019283242214886E-3</v>
      </c>
      <c r="W98" s="259">
        <v>9.1019283242214886E-3</v>
      </c>
      <c r="X98" s="259" t="s">
        <v>190</v>
      </c>
      <c r="Y98" s="221"/>
    </row>
    <row r="99" spans="1:25" x14ac:dyDescent="0.2">
      <c r="A99" s="221"/>
      <c r="B99" s="81" t="s">
        <v>715</v>
      </c>
      <c r="C99" s="81" t="s">
        <v>679</v>
      </c>
      <c r="D99" s="81" t="s">
        <v>441</v>
      </c>
      <c r="E99" s="259">
        <v>414</v>
      </c>
      <c r="F99" s="259">
        <v>4.7300000000000004</v>
      </c>
      <c r="G99" s="259">
        <v>9.48</v>
      </c>
      <c r="H99" s="259">
        <v>5.6820355420643249</v>
      </c>
      <c r="I99" s="259">
        <v>2.4423628604316742E-2</v>
      </c>
      <c r="J99" s="259">
        <v>0</v>
      </c>
      <c r="K99" s="259">
        <v>3</v>
      </c>
      <c r="L99" s="259">
        <v>267.01659999999998</v>
      </c>
      <c r="M99" s="259">
        <v>267.01659999999998</v>
      </c>
      <c r="N99" s="272">
        <v>4.5768999283715162E-6</v>
      </c>
      <c r="O99" s="259">
        <v>4.5768999283715162E-6</v>
      </c>
      <c r="P99" s="259">
        <v>0</v>
      </c>
      <c r="Q99" s="259">
        <v>0</v>
      </c>
      <c r="R99" s="259">
        <v>0</v>
      </c>
      <c r="S99" s="259">
        <v>0</v>
      </c>
      <c r="T99" s="259">
        <v>0</v>
      </c>
      <c r="U99" s="259">
        <v>0</v>
      </c>
      <c r="V99" s="259">
        <v>0</v>
      </c>
      <c r="W99" s="259">
        <v>0</v>
      </c>
      <c r="X99" s="259" t="s">
        <v>190</v>
      </c>
      <c r="Y99" s="221"/>
    </row>
    <row r="100" spans="1:25" x14ac:dyDescent="0.2">
      <c r="A100" s="221"/>
      <c r="B100" s="81" t="s">
        <v>561</v>
      </c>
      <c r="C100" s="81" t="s">
        <v>679</v>
      </c>
      <c r="D100" s="81" t="s">
        <v>441</v>
      </c>
      <c r="E100" s="259">
        <v>3952.5</v>
      </c>
      <c r="F100" s="259">
        <v>28.78</v>
      </c>
      <c r="G100" s="259">
        <v>6.29</v>
      </c>
      <c r="H100" s="259">
        <v>11.806869809654019</v>
      </c>
      <c r="I100" s="259">
        <v>8.404675770972311</v>
      </c>
      <c r="J100" s="259">
        <v>3.7616817409013659</v>
      </c>
      <c r="K100" s="259">
        <v>37</v>
      </c>
      <c r="L100" s="259">
        <v>437225.34500000009</v>
      </c>
      <c r="M100" s="259">
        <v>422347.59790000011</v>
      </c>
      <c r="N100" s="272">
        <v>9.3538408962790566E-3</v>
      </c>
      <c r="O100" s="259">
        <v>9.255559598483825E-3</v>
      </c>
      <c r="P100" s="259">
        <v>13</v>
      </c>
      <c r="Q100" s="259">
        <v>195689</v>
      </c>
      <c r="R100" s="259">
        <v>195689</v>
      </c>
      <c r="S100" s="259">
        <v>9.3979011862561793E-4</v>
      </c>
      <c r="T100" s="259">
        <v>9.3979011862561793E-4</v>
      </c>
      <c r="U100" s="259">
        <v>1</v>
      </c>
      <c r="V100" s="259">
        <v>5.6906122442752513E-3</v>
      </c>
      <c r="W100" s="259">
        <v>5.6906122442752513E-3</v>
      </c>
      <c r="X100" s="259" t="s">
        <v>190</v>
      </c>
      <c r="Y100" s="221"/>
    </row>
    <row r="101" spans="1:25" x14ac:dyDescent="0.2">
      <c r="A101" s="221"/>
      <c r="B101" s="81" t="s">
        <v>450</v>
      </c>
      <c r="C101" s="81" t="s">
        <v>679</v>
      </c>
      <c r="D101" s="81" t="s">
        <v>441</v>
      </c>
      <c r="E101" s="259">
        <v>2303</v>
      </c>
      <c r="F101" s="259">
        <v>18.309999999999999</v>
      </c>
      <c r="G101" s="259">
        <v>6.15</v>
      </c>
      <c r="H101" s="259">
        <v>10.119448487993761</v>
      </c>
      <c r="I101" s="259">
        <v>8.0641737030162908</v>
      </c>
      <c r="J101" s="259">
        <v>6.4328857829649939</v>
      </c>
      <c r="K101" s="259">
        <v>34</v>
      </c>
      <c r="L101" s="259">
        <v>335465.80439999991</v>
      </c>
      <c r="M101" s="259">
        <v>330036.42209999997</v>
      </c>
      <c r="N101" s="272">
        <v>7.2344005901149632E-3</v>
      </c>
      <c r="O101" s="259">
        <v>7.1956189913885624E-3</v>
      </c>
      <c r="P101" s="259">
        <v>42</v>
      </c>
      <c r="Q101" s="259">
        <v>267605</v>
      </c>
      <c r="R101" s="259">
        <v>267605</v>
      </c>
      <c r="S101" s="259">
        <v>1.2647500135399955E-3</v>
      </c>
      <c r="T101" s="259">
        <v>1.2647500135399955E-3</v>
      </c>
      <c r="U101" s="259">
        <v>0</v>
      </c>
      <c r="V101" s="259">
        <v>0</v>
      </c>
      <c r="W101" s="259">
        <v>0</v>
      </c>
      <c r="X101" s="259" t="s">
        <v>190</v>
      </c>
      <c r="Y101" s="221"/>
    </row>
    <row r="102" spans="1:25" x14ac:dyDescent="0.2">
      <c r="A102" s="221"/>
      <c r="B102" s="81" t="s">
        <v>489</v>
      </c>
      <c r="C102" s="81" t="s">
        <v>679</v>
      </c>
      <c r="D102" s="81" t="s">
        <v>441</v>
      </c>
      <c r="E102" s="259">
        <v>3734</v>
      </c>
      <c r="F102" s="259">
        <v>14.21</v>
      </c>
      <c r="G102" s="259">
        <v>4.3099999999999996</v>
      </c>
      <c r="H102" s="259">
        <v>8.7654469467904921</v>
      </c>
      <c r="I102" s="259">
        <v>7.7921019562483789</v>
      </c>
      <c r="J102" s="259">
        <v>1.5599403879290059</v>
      </c>
      <c r="K102" s="259">
        <v>31</v>
      </c>
      <c r="L102" s="259">
        <v>661529.78059999994</v>
      </c>
      <c r="M102" s="259">
        <v>643678.18719999993</v>
      </c>
      <c r="N102" s="272">
        <v>1.7220952132492098E-2</v>
      </c>
      <c r="O102" s="259">
        <v>1.713981895309517E-2</v>
      </c>
      <c r="P102" s="259">
        <v>15</v>
      </c>
      <c r="Q102" s="259">
        <v>132435</v>
      </c>
      <c r="R102" s="259">
        <v>132435</v>
      </c>
      <c r="S102" s="259">
        <v>9.3979011862561793E-4</v>
      </c>
      <c r="T102" s="259">
        <v>9.3979011862561793E-4</v>
      </c>
      <c r="U102" s="259">
        <v>0</v>
      </c>
      <c r="V102" s="259">
        <v>0</v>
      </c>
      <c r="W102" s="259">
        <v>0</v>
      </c>
      <c r="X102" s="259" t="s">
        <v>190</v>
      </c>
      <c r="Y102" s="221"/>
    </row>
    <row r="103" spans="1:25" x14ac:dyDescent="0.2">
      <c r="A103" s="221"/>
      <c r="B103" s="81" t="s">
        <v>716</v>
      </c>
      <c r="C103" s="81" t="s">
        <v>679</v>
      </c>
      <c r="D103" s="81" t="s">
        <v>441</v>
      </c>
      <c r="E103" s="259">
        <v>1466.5</v>
      </c>
      <c r="F103" s="259">
        <v>4.09</v>
      </c>
      <c r="G103" s="259">
        <v>1.51</v>
      </c>
      <c r="H103" s="259">
        <v>6.7827109624397233</v>
      </c>
      <c r="I103" s="259">
        <v>0.12434398716289095</v>
      </c>
      <c r="J103" s="259">
        <v>7.183187679762522</v>
      </c>
      <c r="K103" s="259">
        <v>7</v>
      </c>
      <c r="L103" s="259">
        <v>3407.8156000000004</v>
      </c>
      <c r="M103" s="259">
        <v>3407.8156000000004</v>
      </c>
      <c r="N103" s="272">
        <v>5.9499699068829707E-5</v>
      </c>
      <c r="O103" s="259">
        <v>5.9499699068829707E-5</v>
      </c>
      <c r="P103" s="259">
        <v>5</v>
      </c>
      <c r="Q103" s="259">
        <v>196865</v>
      </c>
      <c r="R103" s="259">
        <v>196865</v>
      </c>
      <c r="S103" s="259">
        <v>6.7432992278007001E-4</v>
      </c>
      <c r="T103" s="259">
        <v>6.7432992278007001E-4</v>
      </c>
      <c r="U103" s="259">
        <v>2</v>
      </c>
      <c r="V103" s="259">
        <v>4.4517979969960278E-3</v>
      </c>
      <c r="W103" s="259">
        <v>4.4517979969960278E-3</v>
      </c>
      <c r="X103" s="259" t="s">
        <v>190</v>
      </c>
      <c r="Y103" s="221"/>
    </row>
    <row r="104" spans="1:25" x14ac:dyDescent="0.2">
      <c r="A104" s="221"/>
      <c r="B104" s="81" t="s">
        <v>464</v>
      </c>
      <c r="C104" s="81" t="s">
        <v>679</v>
      </c>
      <c r="D104" s="81" t="s">
        <v>441</v>
      </c>
      <c r="E104" s="259">
        <v>4016.5</v>
      </c>
      <c r="F104" s="259">
        <v>13.88</v>
      </c>
      <c r="G104" s="259">
        <v>10.5</v>
      </c>
      <c r="H104" s="259">
        <v>11.242279601613987</v>
      </c>
      <c r="I104" s="259">
        <v>9.0230408496467867</v>
      </c>
      <c r="J104" s="259">
        <v>7.1239798686029809</v>
      </c>
      <c r="K104" s="259">
        <v>48</v>
      </c>
      <c r="L104" s="259">
        <v>660491.24309999985</v>
      </c>
      <c r="M104" s="259">
        <v>660491.24309999985</v>
      </c>
      <c r="N104" s="272">
        <v>1.7744152819637343E-2</v>
      </c>
      <c r="O104" s="259">
        <v>1.7744152819637343E-2</v>
      </c>
      <c r="P104" s="259">
        <v>58</v>
      </c>
      <c r="Q104" s="259">
        <v>521479</v>
      </c>
      <c r="R104" s="259">
        <v>521479</v>
      </c>
      <c r="S104" s="259">
        <v>2.6927427911919086E-3</v>
      </c>
      <c r="T104" s="259">
        <v>2.6927427911919086E-3</v>
      </c>
      <c r="U104" s="259">
        <v>1</v>
      </c>
      <c r="V104" s="259">
        <v>5.9774313064531997E-3</v>
      </c>
      <c r="W104" s="259">
        <v>5.9774313064531997E-3</v>
      </c>
      <c r="X104" s="259" t="s">
        <v>675</v>
      </c>
      <c r="Y104" s="221"/>
    </row>
    <row r="105" spans="1:25" x14ac:dyDescent="0.2">
      <c r="A105" s="221"/>
      <c r="B105" s="81" t="s">
        <v>541</v>
      </c>
      <c r="C105" s="81" t="s">
        <v>679</v>
      </c>
      <c r="D105" s="81" t="s">
        <v>441</v>
      </c>
      <c r="E105" s="259">
        <v>3955.5</v>
      </c>
      <c r="F105" s="259">
        <v>13.83</v>
      </c>
      <c r="G105" s="259">
        <v>10.42</v>
      </c>
      <c r="H105" s="259">
        <v>10.952681636889197</v>
      </c>
      <c r="I105" s="259">
        <v>5.1188111693703657</v>
      </c>
      <c r="J105" s="259">
        <v>2.6572473995708705</v>
      </c>
      <c r="K105" s="259">
        <v>21</v>
      </c>
      <c r="L105" s="259">
        <v>356274.22930000001</v>
      </c>
      <c r="M105" s="259">
        <v>354784.11430000002</v>
      </c>
      <c r="N105" s="272">
        <v>1.2030595050387853E-2</v>
      </c>
      <c r="O105" s="259">
        <v>1.2002904805821207E-2</v>
      </c>
      <c r="P105" s="259">
        <v>18</v>
      </c>
      <c r="Q105" s="259">
        <v>184947</v>
      </c>
      <c r="R105" s="259">
        <v>184947</v>
      </c>
      <c r="S105" s="259">
        <v>1.4661336103883424E-3</v>
      </c>
      <c r="T105" s="259">
        <v>1.4661336103883424E-3</v>
      </c>
      <c r="U105" s="259">
        <v>1</v>
      </c>
      <c r="V105" s="259">
        <v>5.7760477096048535E-3</v>
      </c>
      <c r="W105" s="259">
        <v>5.7760477096048535E-3</v>
      </c>
      <c r="X105" s="259" t="s">
        <v>190</v>
      </c>
      <c r="Y105" s="221"/>
    </row>
    <row r="106" spans="1:25" x14ac:dyDescent="0.2">
      <c r="A106" s="221"/>
      <c r="B106" s="81" t="s">
        <v>556</v>
      </c>
      <c r="C106" s="81" t="s">
        <v>679</v>
      </c>
      <c r="D106" s="81" t="s">
        <v>441</v>
      </c>
      <c r="E106" s="259">
        <v>3188.5</v>
      </c>
      <c r="F106" s="259">
        <v>11.17</v>
      </c>
      <c r="G106" s="259">
        <v>2.62</v>
      </c>
      <c r="H106" s="259">
        <v>8.9724853735223764</v>
      </c>
      <c r="I106" s="259">
        <v>1.0173853721995589</v>
      </c>
      <c r="J106" s="259">
        <v>0.53448255479520301</v>
      </c>
      <c r="K106" s="259">
        <v>21</v>
      </c>
      <c r="L106" s="259">
        <v>59331.968399999998</v>
      </c>
      <c r="M106" s="259">
        <v>55927.582499999997</v>
      </c>
      <c r="N106" s="272">
        <v>2.9803246700245856E-4</v>
      </c>
      <c r="O106" s="259">
        <v>2.5320936037060684E-4</v>
      </c>
      <c r="P106" s="259">
        <v>3</v>
      </c>
      <c r="Q106" s="259">
        <v>31170</v>
      </c>
      <c r="R106" s="259">
        <v>31170</v>
      </c>
      <c r="S106" s="259">
        <v>1.5256333094571721E-4</v>
      </c>
      <c r="T106" s="259">
        <v>1.5256333094571721E-4</v>
      </c>
      <c r="U106" s="259">
        <v>2</v>
      </c>
      <c r="V106" s="259">
        <v>9.1644792899092317E-3</v>
      </c>
      <c r="W106" s="259">
        <v>9.1644792899092317E-3</v>
      </c>
      <c r="X106" s="259" t="s">
        <v>190</v>
      </c>
      <c r="Y106" s="221"/>
    </row>
    <row r="107" spans="1:25" x14ac:dyDescent="0.2">
      <c r="A107" s="221"/>
      <c r="B107" s="81" t="s">
        <v>491</v>
      </c>
      <c r="C107" s="81" t="s">
        <v>679</v>
      </c>
      <c r="D107" s="81" t="s">
        <v>441</v>
      </c>
      <c r="E107" s="259">
        <v>4531.5</v>
      </c>
      <c r="F107" s="259">
        <v>13.79</v>
      </c>
      <c r="G107" s="259">
        <v>2.58</v>
      </c>
      <c r="H107" s="259">
        <v>11.262602020989222</v>
      </c>
      <c r="I107" s="259">
        <v>30.374792320815072</v>
      </c>
      <c r="J107" s="259">
        <v>6.2437886927007185</v>
      </c>
      <c r="K107" s="259">
        <v>37</v>
      </c>
      <c r="L107" s="259">
        <v>2311388.7916000006</v>
      </c>
      <c r="M107" s="259">
        <v>98702.409199999995</v>
      </c>
      <c r="N107" s="272">
        <v>1.1081590106573115E-2</v>
      </c>
      <c r="O107" s="259">
        <v>1.2580372269783838E-3</v>
      </c>
      <c r="P107" s="259">
        <v>8</v>
      </c>
      <c r="Q107" s="259">
        <v>475125</v>
      </c>
      <c r="R107" s="259">
        <v>475125</v>
      </c>
      <c r="S107" s="259">
        <v>2.3433727633262163E-3</v>
      </c>
      <c r="T107" s="259">
        <v>2.3433727633262163E-3</v>
      </c>
      <c r="U107" s="259">
        <v>0</v>
      </c>
      <c r="V107" s="259">
        <v>0</v>
      </c>
      <c r="W107" s="259">
        <v>0</v>
      </c>
      <c r="X107" s="259" t="s">
        <v>675</v>
      </c>
      <c r="Y107" s="221"/>
    </row>
    <row r="108" spans="1:25" x14ac:dyDescent="0.2">
      <c r="A108" s="221"/>
      <c r="B108" s="81" t="s">
        <v>467</v>
      </c>
      <c r="C108" s="81" t="s">
        <v>679</v>
      </c>
      <c r="D108" s="81" t="s">
        <v>441</v>
      </c>
      <c r="E108" s="259">
        <v>1816</v>
      </c>
      <c r="F108" s="259">
        <v>4.47</v>
      </c>
      <c r="G108" s="259">
        <v>2.59</v>
      </c>
      <c r="H108" s="259">
        <v>6.3800669234694087</v>
      </c>
      <c r="I108" s="259">
        <v>2.0047887696167184</v>
      </c>
      <c r="J108" s="259">
        <v>3.2147131208973896</v>
      </c>
      <c r="K108" s="259">
        <v>11</v>
      </c>
      <c r="L108" s="259">
        <v>81739.070999999996</v>
      </c>
      <c r="M108" s="259">
        <v>74603.691000000006</v>
      </c>
      <c r="N108" s="272">
        <v>1.0025241603104969E-3</v>
      </c>
      <c r="O108" s="259">
        <v>8.8218220486051518E-4</v>
      </c>
      <c r="P108" s="259">
        <v>4</v>
      </c>
      <c r="Q108" s="259">
        <v>131070</v>
      </c>
      <c r="R108" s="259">
        <v>131070</v>
      </c>
      <c r="S108" s="259">
        <v>3.1428046174817746E-4</v>
      </c>
      <c r="T108" s="259">
        <v>3.1428046174817746E-4</v>
      </c>
      <c r="U108" s="259">
        <v>0</v>
      </c>
      <c r="V108" s="259">
        <v>0</v>
      </c>
      <c r="W108" s="259">
        <v>0</v>
      </c>
      <c r="X108" s="259" t="s">
        <v>190</v>
      </c>
      <c r="Y108" s="221"/>
    </row>
    <row r="109" spans="1:25" x14ac:dyDescent="0.2">
      <c r="A109" s="221"/>
      <c r="B109" s="81" t="s">
        <v>477</v>
      </c>
      <c r="C109" s="81" t="s">
        <v>679</v>
      </c>
      <c r="D109" s="81" t="s">
        <v>441</v>
      </c>
      <c r="E109" s="259">
        <v>1455.5</v>
      </c>
      <c r="F109" s="259">
        <v>5.52</v>
      </c>
      <c r="G109" s="259">
        <v>1.98</v>
      </c>
      <c r="H109" s="259">
        <v>6.7230135648060001</v>
      </c>
      <c r="I109" s="259">
        <v>0.55789038018211801</v>
      </c>
      <c r="J109" s="259">
        <v>0.76756795446111281</v>
      </c>
      <c r="K109" s="259">
        <v>9</v>
      </c>
      <c r="L109" s="259">
        <v>19275.495800000001</v>
      </c>
      <c r="M109" s="259">
        <v>19169.2791</v>
      </c>
      <c r="N109" s="272">
        <v>1.4304337909470445E-4</v>
      </c>
      <c r="O109" s="259">
        <v>1.415177457852473E-4</v>
      </c>
      <c r="P109" s="259">
        <v>1</v>
      </c>
      <c r="Q109" s="259">
        <v>26520</v>
      </c>
      <c r="R109" s="259">
        <v>26520</v>
      </c>
      <c r="S109" s="259">
        <v>1.037430650430877E-4</v>
      </c>
      <c r="T109" s="259">
        <v>1.037430650430877E-4</v>
      </c>
      <c r="U109" s="259">
        <v>0</v>
      </c>
      <c r="V109" s="259">
        <v>0</v>
      </c>
      <c r="W109" s="259">
        <v>0</v>
      </c>
      <c r="X109" s="259" t="s">
        <v>190</v>
      </c>
      <c r="Y109" s="221"/>
    </row>
    <row r="110" spans="1:25" x14ac:dyDescent="0.2">
      <c r="A110" s="221"/>
      <c r="B110" s="81" t="s">
        <v>717</v>
      </c>
      <c r="C110" s="81" t="s">
        <v>679</v>
      </c>
      <c r="D110" s="81" t="s">
        <v>441</v>
      </c>
      <c r="E110" s="259">
        <v>2919</v>
      </c>
      <c r="F110" s="259">
        <v>11.15</v>
      </c>
      <c r="G110" s="259">
        <v>1.02</v>
      </c>
      <c r="H110" s="259">
        <v>6.2657515701698623</v>
      </c>
      <c r="I110" s="259">
        <v>8.5976543720967484</v>
      </c>
      <c r="J110" s="259">
        <v>0.94630658190954575</v>
      </c>
      <c r="K110" s="259">
        <v>19</v>
      </c>
      <c r="L110" s="259">
        <v>666420.33379999991</v>
      </c>
      <c r="M110" s="259">
        <v>666420.33379999991</v>
      </c>
      <c r="N110" s="272">
        <v>3.6417935040059311E-3</v>
      </c>
      <c r="O110" s="259">
        <v>3.6417935040059311E-3</v>
      </c>
      <c r="P110" s="259">
        <v>6</v>
      </c>
      <c r="Q110" s="259">
        <v>73350</v>
      </c>
      <c r="R110" s="259">
        <v>73350</v>
      </c>
      <c r="S110" s="259">
        <v>2.7919089563066248E-4</v>
      </c>
      <c r="T110" s="259">
        <v>2.7919089563066248E-4</v>
      </c>
      <c r="U110" s="259">
        <v>1</v>
      </c>
      <c r="V110" s="259">
        <v>3.8217114401902161E-3</v>
      </c>
      <c r="W110" s="259">
        <v>3.8217114401902161E-3</v>
      </c>
      <c r="X110" s="259" t="s">
        <v>190</v>
      </c>
      <c r="Y110" s="221"/>
    </row>
    <row r="111" spans="1:25" x14ac:dyDescent="0.2">
      <c r="A111" s="221"/>
      <c r="B111" s="81" t="s">
        <v>534</v>
      </c>
      <c r="C111" s="81" t="s">
        <v>679</v>
      </c>
      <c r="D111" s="81" t="s">
        <v>441</v>
      </c>
      <c r="E111" s="259">
        <v>3207.5</v>
      </c>
      <c r="F111" s="259">
        <v>13.89</v>
      </c>
      <c r="G111" s="259">
        <v>1.64</v>
      </c>
      <c r="H111" s="259">
        <v>5.8564390193028171</v>
      </c>
      <c r="I111" s="259">
        <v>7.3006683383913957</v>
      </c>
      <c r="J111" s="259">
        <v>5.0412613055324842</v>
      </c>
      <c r="K111" s="259">
        <v>24</v>
      </c>
      <c r="L111" s="259">
        <v>912022.13510000007</v>
      </c>
      <c r="M111" s="259">
        <v>86518.474000000017</v>
      </c>
      <c r="N111" s="272">
        <v>1.0291998587263556E-2</v>
      </c>
      <c r="O111" s="259">
        <v>8.1055372098150084E-4</v>
      </c>
      <c r="P111" s="259">
        <v>10</v>
      </c>
      <c r="Q111" s="259">
        <v>629770</v>
      </c>
      <c r="R111" s="259">
        <v>629770</v>
      </c>
      <c r="S111" s="259">
        <v>2.7400374237850811E-3</v>
      </c>
      <c r="T111" s="259">
        <v>2.7400374237850811E-3</v>
      </c>
      <c r="U111" s="259">
        <v>0</v>
      </c>
      <c r="V111" s="259">
        <v>0</v>
      </c>
      <c r="W111" s="259">
        <v>0</v>
      </c>
      <c r="X111" s="259" t="s">
        <v>675</v>
      </c>
      <c r="Y111" s="221"/>
    </row>
    <row r="112" spans="1:25" x14ac:dyDescent="0.2">
      <c r="A112" s="221"/>
      <c r="B112" s="81" t="s">
        <v>614</v>
      </c>
      <c r="C112" s="81" t="s">
        <v>679</v>
      </c>
      <c r="D112" s="81" t="s">
        <v>441</v>
      </c>
      <c r="E112" s="259">
        <v>4274.5</v>
      </c>
      <c r="F112" s="259">
        <v>21.78</v>
      </c>
      <c r="G112" s="259">
        <v>10.52</v>
      </c>
      <c r="H112" s="259">
        <v>10.889959599017722</v>
      </c>
      <c r="I112" s="259">
        <v>7.5810023096688557</v>
      </c>
      <c r="J112" s="259">
        <v>3.1598130035764727</v>
      </c>
      <c r="K112" s="259">
        <v>37</v>
      </c>
      <c r="L112" s="259">
        <v>687488.85120000003</v>
      </c>
      <c r="M112" s="259">
        <v>423951.75930000009</v>
      </c>
      <c r="N112" s="272">
        <v>4.3789184938032594E-3</v>
      </c>
      <c r="O112" s="259">
        <v>2.3605056253914207E-3</v>
      </c>
      <c r="P112" s="259">
        <v>7</v>
      </c>
      <c r="Q112" s="259">
        <v>286550</v>
      </c>
      <c r="R112" s="259">
        <v>286550</v>
      </c>
      <c r="S112" s="259">
        <v>1.5988637083111162E-3</v>
      </c>
      <c r="T112" s="259">
        <v>1.5988637083111162E-3</v>
      </c>
      <c r="U112" s="259">
        <v>2</v>
      </c>
      <c r="V112" s="259">
        <v>1.1706184383464881E-2</v>
      </c>
      <c r="W112" s="259">
        <v>1.1706184383464881E-2</v>
      </c>
      <c r="X112" s="259" t="s">
        <v>190</v>
      </c>
      <c r="Y112" s="221"/>
    </row>
    <row r="113" spans="1:25" x14ac:dyDescent="0.2">
      <c r="A113" s="221"/>
      <c r="B113" s="81" t="s">
        <v>459</v>
      </c>
      <c r="C113" s="81" t="s">
        <v>679</v>
      </c>
      <c r="D113" s="81" t="s">
        <v>460</v>
      </c>
      <c r="E113" s="259">
        <v>3170</v>
      </c>
      <c r="F113" s="259">
        <v>130.16</v>
      </c>
      <c r="G113" s="259">
        <v>5.39</v>
      </c>
      <c r="H113" s="259">
        <v>6.604410106594222</v>
      </c>
      <c r="I113" s="259">
        <v>26.208984923421927</v>
      </c>
      <c r="J113" s="259">
        <v>21.029394054665989</v>
      </c>
      <c r="K113" s="259">
        <v>115</v>
      </c>
      <c r="L113" s="259">
        <v>1448867.7034999998</v>
      </c>
      <c r="M113" s="259">
        <v>1135478.2282</v>
      </c>
      <c r="N113" s="272">
        <v>2.8417529221599007E-2</v>
      </c>
      <c r="O113" s="259">
        <v>2.1693910663490294E-2</v>
      </c>
      <c r="P113" s="259">
        <v>53</v>
      </c>
      <c r="Q113" s="259">
        <v>1162533</v>
      </c>
      <c r="R113" s="259">
        <v>1162533</v>
      </c>
      <c r="S113" s="259">
        <v>4.8011680248617201E-3</v>
      </c>
      <c r="T113" s="259">
        <v>4.8011680248617201E-3</v>
      </c>
      <c r="U113" s="259">
        <v>4</v>
      </c>
      <c r="V113" s="259">
        <v>1.802993445116486E-2</v>
      </c>
      <c r="W113" s="259">
        <v>1.802993445116486E-2</v>
      </c>
      <c r="X113" s="259" t="s">
        <v>675</v>
      </c>
      <c r="Y113" s="221"/>
    </row>
    <row r="114" spans="1:25" x14ac:dyDescent="0.2">
      <c r="A114" s="221"/>
      <c r="B114" s="81" t="s">
        <v>494</v>
      </c>
      <c r="C114" s="81" t="s">
        <v>679</v>
      </c>
      <c r="D114" s="81" t="s">
        <v>441</v>
      </c>
      <c r="E114" s="259">
        <v>3189</v>
      </c>
      <c r="F114" s="259">
        <v>15.93</v>
      </c>
      <c r="G114" s="259">
        <v>1.78</v>
      </c>
      <c r="H114" s="259">
        <v>7.1342041602651154</v>
      </c>
      <c r="I114" s="259">
        <v>14.340529506839975</v>
      </c>
      <c r="J114" s="259">
        <v>1.7563028037493427</v>
      </c>
      <c r="K114" s="259">
        <v>40</v>
      </c>
      <c r="L114" s="259">
        <v>1175671.6877999995</v>
      </c>
      <c r="M114" s="259">
        <v>729344.95700000017</v>
      </c>
      <c r="N114" s="272">
        <v>1.7006478601848611E-2</v>
      </c>
      <c r="O114" s="259">
        <v>1.2107090304524037E-2</v>
      </c>
      <c r="P114" s="259">
        <v>8</v>
      </c>
      <c r="Q114" s="259">
        <v>143986</v>
      </c>
      <c r="R114" s="259">
        <v>143986</v>
      </c>
      <c r="S114" s="259">
        <v>6.4229162328146943E-4</v>
      </c>
      <c r="T114" s="259">
        <v>6.4229162328146943E-4</v>
      </c>
      <c r="U114" s="259">
        <v>0</v>
      </c>
      <c r="V114" s="259">
        <v>0</v>
      </c>
      <c r="W114" s="259">
        <v>0</v>
      </c>
      <c r="X114" s="259" t="s">
        <v>675</v>
      </c>
      <c r="Y114" s="221"/>
    </row>
    <row r="115" spans="1:25" x14ac:dyDescent="0.2">
      <c r="A115" s="221"/>
      <c r="B115" s="81" t="s">
        <v>519</v>
      </c>
      <c r="C115" s="81" t="s">
        <v>679</v>
      </c>
      <c r="D115" s="81" t="s">
        <v>460</v>
      </c>
      <c r="E115" s="259">
        <v>1816.5</v>
      </c>
      <c r="F115" s="259">
        <v>41.46</v>
      </c>
      <c r="G115" s="259">
        <v>7.83</v>
      </c>
      <c r="H115" s="259">
        <v>5.1259197922067532</v>
      </c>
      <c r="I115" s="259">
        <v>2.2596238239179667</v>
      </c>
      <c r="J115" s="259">
        <v>3.5456119248171376</v>
      </c>
      <c r="K115" s="259">
        <v>26</v>
      </c>
      <c r="L115" s="259">
        <v>154454.48139999996</v>
      </c>
      <c r="M115" s="259">
        <v>144044.69459999996</v>
      </c>
      <c r="N115" s="272">
        <v>5.1944457793735906E-3</v>
      </c>
      <c r="O115" s="259">
        <v>5.0645533594064068E-3</v>
      </c>
      <c r="P115" s="259">
        <v>16</v>
      </c>
      <c r="Q115" s="259">
        <v>242357</v>
      </c>
      <c r="R115" s="259">
        <v>242357</v>
      </c>
      <c r="S115" s="259">
        <v>1.081674016405135E-3</v>
      </c>
      <c r="T115" s="259">
        <v>1.081674016405135E-3</v>
      </c>
      <c r="U115" s="259">
        <v>5</v>
      </c>
      <c r="V115" s="259">
        <v>1.3067049295500678E-2</v>
      </c>
      <c r="W115" s="259">
        <v>1.0453639436400543E-2</v>
      </c>
      <c r="X115" s="259" t="s">
        <v>190</v>
      </c>
      <c r="Y115" s="221"/>
    </row>
    <row r="116" spans="1:25" x14ac:dyDescent="0.2">
      <c r="A116" s="221"/>
      <c r="B116" s="81" t="s">
        <v>718</v>
      </c>
      <c r="C116" s="81" t="s">
        <v>679</v>
      </c>
      <c r="D116" s="81" t="s">
        <v>441</v>
      </c>
      <c r="E116" s="259">
        <v>3381.5</v>
      </c>
      <c r="F116" s="259">
        <v>5.89</v>
      </c>
      <c r="G116" s="259">
        <v>10.8</v>
      </c>
      <c r="H116" s="259">
        <v>6.0587137248759326</v>
      </c>
      <c r="I116" s="259">
        <v>0.11788504695537363</v>
      </c>
      <c r="J116" s="259">
        <v>1.2331100944835189</v>
      </c>
      <c r="K116" s="259">
        <v>14</v>
      </c>
      <c r="L116" s="259">
        <v>13057.0172</v>
      </c>
      <c r="M116" s="259">
        <v>13057.0172</v>
      </c>
      <c r="N116" s="272">
        <v>1.3361496524225911E-4</v>
      </c>
      <c r="O116" s="259">
        <v>1.3361496524225911E-4</v>
      </c>
      <c r="P116" s="259">
        <v>4</v>
      </c>
      <c r="Q116" s="259">
        <v>136580</v>
      </c>
      <c r="R116" s="259">
        <v>136580</v>
      </c>
      <c r="S116" s="259">
        <v>5.7363812435589669E-4</v>
      </c>
      <c r="T116" s="259">
        <v>5.7363812435589669E-4</v>
      </c>
      <c r="U116" s="259">
        <v>0</v>
      </c>
      <c r="V116" s="259">
        <v>0</v>
      </c>
      <c r="W116" s="259">
        <v>0</v>
      </c>
      <c r="X116" s="259" t="s">
        <v>190</v>
      </c>
      <c r="Y116" s="221"/>
    </row>
    <row r="117" spans="1:25" x14ac:dyDescent="0.2">
      <c r="A117" s="221"/>
      <c r="B117" s="81" t="s">
        <v>626</v>
      </c>
      <c r="C117" s="81" t="s">
        <v>679</v>
      </c>
      <c r="D117" s="81" t="s">
        <v>441</v>
      </c>
      <c r="E117" s="259">
        <v>2481</v>
      </c>
      <c r="F117" s="259">
        <v>9.09</v>
      </c>
      <c r="G117" s="259">
        <v>0.68</v>
      </c>
      <c r="H117" s="259">
        <v>7.811549142135636</v>
      </c>
      <c r="I117" s="259">
        <v>10.446094444495367</v>
      </c>
      <c r="J117" s="259">
        <v>2.1878883735694701</v>
      </c>
      <c r="K117" s="259">
        <v>24</v>
      </c>
      <c r="L117" s="259">
        <v>725319.65373832441</v>
      </c>
      <c r="M117" s="259">
        <v>359817.18363832444</v>
      </c>
      <c r="N117" s="272">
        <v>1.163572479230736E-2</v>
      </c>
      <c r="O117" s="259">
        <v>7.9787817495385188E-3</v>
      </c>
      <c r="P117" s="259">
        <v>6</v>
      </c>
      <c r="Q117" s="259">
        <v>151915</v>
      </c>
      <c r="R117" s="259">
        <v>151915</v>
      </c>
      <c r="S117" s="259">
        <v>7.1552202213541374E-4</v>
      </c>
      <c r="T117" s="259">
        <v>7.1552202213541374E-4</v>
      </c>
      <c r="U117" s="259">
        <v>0</v>
      </c>
      <c r="V117" s="259">
        <v>0</v>
      </c>
      <c r="W117" s="259">
        <v>0</v>
      </c>
      <c r="X117" s="259" t="s">
        <v>675</v>
      </c>
      <c r="Y117" s="221"/>
    </row>
    <row r="118" spans="1:25" x14ac:dyDescent="0.2">
      <c r="A118" s="221"/>
      <c r="B118" s="81" t="s">
        <v>499</v>
      </c>
      <c r="C118" s="81" t="s">
        <v>679</v>
      </c>
      <c r="D118" s="81" t="s">
        <v>441</v>
      </c>
      <c r="E118" s="259">
        <v>4385</v>
      </c>
      <c r="F118" s="259">
        <v>7.72</v>
      </c>
      <c r="G118" s="259">
        <v>17.690000000000001</v>
      </c>
      <c r="H118" s="259">
        <v>10.021645972593523</v>
      </c>
      <c r="I118" s="259">
        <v>7.9587756993927057</v>
      </c>
      <c r="J118" s="259">
        <v>0.98658475119232114</v>
      </c>
      <c r="K118" s="259">
        <v>31</v>
      </c>
      <c r="L118" s="259">
        <v>718285.36516249587</v>
      </c>
      <c r="M118" s="259">
        <v>698131.34196249582</v>
      </c>
      <c r="N118" s="272">
        <v>1.7549783668081728E-2</v>
      </c>
      <c r="O118" s="259">
        <v>1.7428953509972724E-2</v>
      </c>
      <c r="P118" s="259">
        <v>4</v>
      </c>
      <c r="Q118" s="259">
        <v>89040</v>
      </c>
      <c r="R118" s="259">
        <v>89040</v>
      </c>
      <c r="S118" s="259">
        <v>5.6600995780861087E-4</v>
      </c>
      <c r="T118" s="259">
        <v>5.6600995780861087E-4</v>
      </c>
      <c r="U118" s="259">
        <v>0</v>
      </c>
      <c r="V118" s="259">
        <v>0</v>
      </c>
      <c r="W118" s="259">
        <v>0</v>
      </c>
      <c r="X118" s="259" t="s">
        <v>190</v>
      </c>
      <c r="Y118" s="221"/>
    </row>
    <row r="119" spans="1:25" x14ac:dyDescent="0.2">
      <c r="A119" s="221"/>
      <c r="B119" s="81" t="s">
        <v>719</v>
      </c>
      <c r="C119" s="81" t="s">
        <v>679</v>
      </c>
      <c r="D119" s="81" t="s">
        <v>441</v>
      </c>
      <c r="E119" s="259">
        <v>69.5</v>
      </c>
      <c r="F119" s="259">
        <v>4.24</v>
      </c>
      <c r="G119" s="259">
        <v>0.55000000000000004</v>
      </c>
      <c r="H119" s="259">
        <v>9.0918813316657321</v>
      </c>
      <c r="I119" s="259">
        <v>0</v>
      </c>
      <c r="J119" s="259">
        <v>6.4903099488554465</v>
      </c>
      <c r="K119" s="259">
        <v>0</v>
      </c>
      <c r="L119" s="259">
        <v>0</v>
      </c>
      <c r="M119" s="259">
        <v>0</v>
      </c>
      <c r="N119" s="272">
        <v>0</v>
      </c>
      <c r="O119" s="259">
        <v>0</v>
      </c>
      <c r="P119" s="259">
        <v>2</v>
      </c>
      <c r="Q119" s="259">
        <v>6870</v>
      </c>
      <c r="R119" s="259">
        <v>6870</v>
      </c>
      <c r="S119" s="259">
        <v>4.2717732664800815E-5</v>
      </c>
      <c r="T119" s="259">
        <v>4.2717732664800815E-5</v>
      </c>
      <c r="U119" s="259">
        <v>0</v>
      </c>
      <c r="V119" s="259">
        <v>0</v>
      </c>
      <c r="W119" s="259">
        <v>0</v>
      </c>
      <c r="X119" s="259" t="s">
        <v>190</v>
      </c>
      <c r="Y119" s="221"/>
    </row>
    <row r="120" spans="1:25" x14ac:dyDescent="0.2">
      <c r="A120" s="221"/>
      <c r="B120" s="81" t="s">
        <v>720</v>
      </c>
      <c r="C120" s="81" t="s">
        <v>679</v>
      </c>
      <c r="D120" s="81" t="s">
        <v>441</v>
      </c>
      <c r="E120" s="259">
        <v>578.5</v>
      </c>
      <c r="F120" s="259">
        <v>5.75</v>
      </c>
      <c r="G120" s="259">
        <v>3.21</v>
      </c>
      <c r="H120" s="259">
        <v>7.2453076503056542</v>
      </c>
      <c r="I120" s="259">
        <v>0.31793791784968006</v>
      </c>
      <c r="J120" s="259">
        <v>0.19510965921507764</v>
      </c>
      <c r="K120" s="259">
        <v>6</v>
      </c>
      <c r="L120" s="259">
        <v>4578.9919</v>
      </c>
      <c r="M120" s="259">
        <v>4578.9919</v>
      </c>
      <c r="N120" s="272">
        <v>6.6029409633306402E-5</v>
      </c>
      <c r="O120" s="259">
        <v>6.6029409633306402E-5</v>
      </c>
      <c r="P120" s="259">
        <v>3</v>
      </c>
      <c r="Q120" s="259">
        <v>2810</v>
      </c>
      <c r="R120" s="259">
        <v>2810</v>
      </c>
      <c r="S120" s="259">
        <v>1.8307599713486065E-5</v>
      </c>
      <c r="T120" s="259">
        <v>1.8307599713486065E-5</v>
      </c>
      <c r="U120" s="259">
        <v>0</v>
      </c>
      <c r="V120" s="259">
        <v>0</v>
      </c>
      <c r="W120" s="259">
        <v>0</v>
      </c>
      <c r="X120" s="259" t="s">
        <v>190</v>
      </c>
      <c r="Y120" s="221"/>
    </row>
    <row r="121" spans="1:25" s="221" customFormat="1" x14ac:dyDescent="0.2">
      <c r="B121" s="81" t="s">
        <v>507</v>
      </c>
      <c r="C121" s="81" t="s">
        <v>679</v>
      </c>
      <c r="D121" s="81" t="s">
        <v>441</v>
      </c>
      <c r="E121" s="259">
        <v>4465</v>
      </c>
      <c r="F121" s="259">
        <v>8.2799999999999994</v>
      </c>
      <c r="G121" s="259">
        <v>13.57</v>
      </c>
      <c r="H121" s="259">
        <v>10.64326826668524</v>
      </c>
      <c r="I121" s="259">
        <v>0.4044980036347145</v>
      </c>
      <c r="J121" s="259">
        <v>2.529411955978798</v>
      </c>
      <c r="K121" s="259">
        <v>23</v>
      </c>
      <c r="L121" s="259">
        <v>34451.412199999999</v>
      </c>
      <c r="M121" s="259">
        <v>33281.034200000002</v>
      </c>
      <c r="N121" s="272">
        <v>5.4296374103595078E-3</v>
      </c>
      <c r="O121" s="259">
        <v>5.4064782967219484E-3</v>
      </c>
      <c r="P121" s="259">
        <v>3</v>
      </c>
      <c r="Q121" s="259">
        <v>215432</v>
      </c>
      <c r="R121" s="259">
        <v>215432</v>
      </c>
      <c r="S121" s="259">
        <v>1.2388142472792238E-3</v>
      </c>
      <c r="T121" s="259">
        <v>1.2388142472792238E-3</v>
      </c>
      <c r="U121" s="259">
        <v>1</v>
      </c>
      <c r="V121" s="259">
        <v>6.8211065265830163E-3</v>
      </c>
      <c r="W121" s="259">
        <v>6.8211065265830163E-3</v>
      </c>
      <c r="X121" s="259" t="s">
        <v>190</v>
      </c>
    </row>
    <row r="122" spans="1:25" s="221" customFormat="1" x14ac:dyDescent="0.2">
      <c r="B122" s="81" t="s">
        <v>622</v>
      </c>
      <c r="C122" s="81" t="s">
        <v>679</v>
      </c>
      <c r="D122" s="81" t="s">
        <v>441</v>
      </c>
      <c r="E122" s="259">
        <v>195</v>
      </c>
      <c r="F122" s="259">
        <v>6.83</v>
      </c>
      <c r="G122" s="259">
        <v>3.44</v>
      </c>
      <c r="H122" s="259">
        <v>5.7889294213164497</v>
      </c>
      <c r="I122" s="259">
        <v>12.269060237241627</v>
      </c>
      <c r="J122" s="259">
        <v>1.2410753155339795</v>
      </c>
      <c r="K122" s="259">
        <v>4</v>
      </c>
      <c r="L122" s="259">
        <v>61470.0942</v>
      </c>
      <c r="M122" s="259">
        <v>29978.266100000001</v>
      </c>
      <c r="N122" s="272">
        <v>6.2703529018689769E-4</v>
      </c>
      <c r="O122" s="259">
        <v>3.2648552822383479E-4</v>
      </c>
      <c r="P122" s="259">
        <v>3</v>
      </c>
      <c r="Q122" s="259">
        <v>6218</v>
      </c>
      <c r="R122" s="259">
        <v>6218</v>
      </c>
      <c r="S122" s="259">
        <v>1.6781966404028892E-5</v>
      </c>
      <c r="T122" s="259">
        <v>1.6781966404028892E-5</v>
      </c>
      <c r="U122" s="259">
        <v>0</v>
      </c>
      <c r="V122" s="259">
        <v>0</v>
      </c>
      <c r="W122" s="259">
        <v>0</v>
      </c>
      <c r="X122" s="259" t="s">
        <v>675</v>
      </c>
    </row>
    <row r="123" spans="1:25" s="221" customFormat="1" x14ac:dyDescent="0.2">
      <c r="B123" s="81" t="s">
        <v>457</v>
      </c>
      <c r="C123" s="81" t="s">
        <v>679</v>
      </c>
      <c r="D123" s="81" t="s">
        <v>441</v>
      </c>
      <c r="E123" s="259">
        <v>958</v>
      </c>
      <c r="F123" s="259">
        <v>7.84</v>
      </c>
      <c r="G123" s="259">
        <v>1.77</v>
      </c>
      <c r="H123" s="259">
        <v>7.9788339180452397</v>
      </c>
      <c r="I123" s="259">
        <v>13.056307642689246</v>
      </c>
      <c r="J123" s="259">
        <v>3.2639744654384093</v>
      </c>
      <c r="K123" s="259">
        <v>14</v>
      </c>
      <c r="L123" s="259">
        <v>276804.68769999995</v>
      </c>
      <c r="M123" s="259">
        <v>275789.15120000002</v>
      </c>
      <c r="N123" s="272">
        <v>4.5973281583851482E-3</v>
      </c>
      <c r="O123" s="259">
        <v>4.5711330344617683E-3</v>
      </c>
      <c r="P123" s="259">
        <v>5</v>
      </c>
      <c r="Q123" s="259">
        <v>69199</v>
      </c>
      <c r="R123" s="259">
        <v>69199</v>
      </c>
      <c r="S123" s="259">
        <v>2.3189626303749016E-4</v>
      </c>
      <c r="T123" s="259">
        <v>2.3189626303749016E-4</v>
      </c>
      <c r="U123" s="259">
        <v>3</v>
      </c>
      <c r="V123" s="259">
        <v>4.3999264644744842E-3</v>
      </c>
      <c r="W123" s="259">
        <v>4.3999264644744842E-3</v>
      </c>
      <c r="X123" s="259" t="s">
        <v>675</v>
      </c>
    </row>
    <row r="124" spans="1:25" s="221" customFormat="1" x14ac:dyDescent="0.2">
      <c r="B124" s="81" t="s">
        <v>721</v>
      </c>
      <c r="C124" s="81" t="s">
        <v>679</v>
      </c>
      <c r="D124" s="81" t="s">
        <v>441</v>
      </c>
      <c r="E124" s="259">
        <v>156</v>
      </c>
      <c r="F124" s="259">
        <v>6.71</v>
      </c>
      <c r="G124" s="259">
        <v>1.23</v>
      </c>
      <c r="H124" s="259">
        <v>5.1822960162460801</v>
      </c>
      <c r="I124" s="259">
        <v>0</v>
      </c>
      <c r="J124" s="259">
        <v>20.95064521579917</v>
      </c>
      <c r="K124" s="259">
        <v>0</v>
      </c>
      <c r="L124" s="259">
        <v>0</v>
      </c>
      <c r="M124" s="259">
        <v>0</v>
      </c>
      <c r="N124" s="272">
        <v>0</v>
      </c>
      <c r="O124" s="259">
        <v>0</v>
      </c>
      <c r="P124" s="259">
        <v>4</v>
      </c>
      <c r="Q124" s="259">
        <v>99613</v>
      </c>
      <c r="R124" s="259">
        <v>99613</v>
      </c>
      <c r="S124" s="259">
        <v>3.4021622800894935E-4</v>
      </c>
      <c r="T124" s="259">
        <v>3.4021622800894935E-4</v>
      </c>
      <c r="U124" s="259">
        <v>0</v>
      </c>
      <c r="V124" s="259">
        <v>0</v>
      </c>
      <c r="W124" s="259">
        <v>0</v>
      </c>
      <c r="X124" s="259" t="s">
        <v>675</v>
      </c>
    </row>
    <row r="125" spans="1:25" s="221" customFormat="1" x14ac:dyDescent="0.2">
      <c r="B125" s="81" t="s">
        <v>722</v>
      </c>
      <c r="C125" s="81" t="s">
        <v>679</v>
      </c>
      <c r="D125" s="81" t="s">
        <v>441</v>
      </c>
      <c r="E125" s="259">
        <v>1022</v>
      </c>
      <c r="F125" s="259">
        <v>5.8</v>
      </c>
      <c r="G125" s="259">
        <v>1.03</v>
      </c>
      <c r="H125" s="259">
        <v>5.2204011340125964</v>
      </c>
      <c r="I125" s="259">
        <v>14.347346889065008</v>
      </c>
      <c r="J125" s="259">
        <v>2.210547382284985</v>
      </c>
      <c r="K125" s="259">
        <v>8</v>
      </c>
      <c r="L125" s="259">
        <v>465907.20349999995</v>
      </c>
      <c r="M125" s="259">
        <v>465907.20349999995</v>
      </c>
      <c r="N125" s="272">
        <v>1.170404849683164E-3</v>
      </c>
      <c r="O125" s="259">
        <v>1.170404849683164E-3</v>
      </c>
      <c r="P125" s="259">
        <v>6</v>
      </c>
      <c r="Q125" s="259">
        <v>71784</v>
      </c>
      <c r="R125" s="259">
        <v>71784</v>
      </c>
      <c r="S125" s="259">
        <v>3.9208776053049324E-4</v>
      </c>
      <c r="T125" s="259">
        <v>3.9208776053049324E-4</v>
      </c>
      <c r="U125" s="259">
        <v>0</v>
      </c>
      <c r="V125" s="259">
        <v>0</v>
      </c>
      <c r="W125" s="259">
        <v>0</v>
      </c>
      <c r="X125" s="259" t="s">
        <v>675</v>
      </c>
    </row>
    <row r="126" spans="1:25" s="221" customFormat="1" x14ac:dyDescent="0.2">
      <c r="B126" s="81" t="s">
        <v>723</v>
      </c>
      <c r="C126" s="81" t="s">
        <v>679</v>
      </c>
      <c r="D126" s="81" t="s">
        <v>441</v>
      </c>
      <c r="E126" s="259">
        <v>786</v>
      </c>
      <c r="F126" s="259">
        <v>4.47</v>
      </c>
      <c r="G126" s="259">
        <v>3.32</v>
      </c>
      <c r="H126" s="259">
        <v>10.36459203249216</v>
      </c>
      <c r="I126" s="259">
        <v>5.9977725773345307</v>
      </c>
      <c r="J126" s="259">
        <v>6.0659562142154311</v>
      </c>
      <c r="K126" s="259">
        <v>6</v>
      </c>
      <c r="L126" s="259">
        <v>71124.149307667452</v>
      </c>
      <c r="M126" s="259">
        <v>71124.149307667452</v>
      </c>
      <c r="N126" s="272">
        <v>2.482676950289787E-3</v>
      </c>
      <c r="O126" s="259">
        <v>2.482676950289787E-3</v>
      </c>
      <c r="P126" s="259">
        <v>9</v>
      </c>
      <c r="Q126" s="259">
        <v>71932.7</v>
      </c>
      <c r="R126" s="259">
        <v>71932.7</v>
      </c>
      <c r="S126" s="259">
        <v>4.6989505931280896E-4</v>
      </c>
      <c r="T126" s="259">
        <v>4.6989505931280896E-4</v>
      </c>
      <c r="U126" s="259">
        <v>0</v>
      </c>
      <c r="V126" s="259">
        <v>0</v>
      </c>
      <c r="W126" s="259">
        <v>0</v>
      </c>
      <c r="X126" s="259" t="s">
        <v>190</v>
      </c>
    </row>
    <row r="127" spans="1:25" s="221" customFormat="1" x14ac:dyDescent="0.2">
      <c r="B127" s="81" t="s">
        <v>724</v>
      </c>
      <c r="C127" s="81" t="s">
        <v>679</v>
      </c>
      <c r="D127" s="81" t="s">
        <v>441</v>
      </c>
      <c r="E127" s="259">
        <v>335.5</v>
      </c>
      <c r="F127" s="259">
        <v>2.12</v>
      </c>
      <c r="G127" s="259">
        <v>7.29</v>
      </c>
      <c r="H127" s="259">
        <v>7.1256570223383608</v>
      </c>
      <c r="I127" s="259">
        <v>0.1170519406058152</v>
      </c>
      <c r="J127" s="259">
        <v>0.59181858305860791</v>
      </c>
      <c r="K127" s="259">
        <v>3</v>
      </c>
      <c r="L127" s="259">
        <v>925.62670000000003</v>
      </c>
      <c r="M127" s="259">
        <v>925.62670000000003</v>
      </c>
      <c r="N127" s="272">
        <v>5.5685615795186781E-6</v>
      </c>
      <c r="O127" s="259">
        <v>5.5685615795186781E-6</v>
      </c>
      <c r="P127" s="259">
        <v>2</v>
      </c>
      <c r="Q127" s="259">
        <v>4680</v>
      </c>
      <c r="R127" s="259">
        <v>4680</v>
      </c>
      <c r="S127" s="259">
        <v>5.4922799140458194E-5</v>
      </c>
      <c r="T127" s="259">
        <v>5.4922799140458194E-5</v>
      </c>
      <c r="U127" s="259">
        <v>0</v>
      </c>
      <c r="V127" s="259">
        <v>0</v>
      </c>
      <c r="W127" s="259">
        <v>0</v>
      </c>
      <c r="X127" s="259" t="s">
        <v>190</v>
      </c>
    </row>
    <row r="128" spans="1:25" s="221" customFormat="1" x14ac:dyDescent="0.2">
      <c r="B128" s="81" t="s">
        <v>725</v>
      </c>
      <c r="C128" s="81" t="s">
        <v>679</v>
      </c>
      <c r="D128" s="81" t="s">
        <v>441</v>
      </c>
      <c r="E128" s="259">
        <v>88.5</v>
      </c>
      <c r="F128" s="259">
        <v>5.36</v>
      </c>
      <c r="G128" s="259">
        <v>2.02</v>
      </c>
      <c r="H128" s="259">
        <v>6.984669365765753</v>
      </c>
      <c r="I128" s="259">
        <v>4.6566435987542008</v>
      </c>
      <c r="J128" s="259">
        <v>29.436241102835869</v>
      </c>
      <c r="K128" s="259">
        <v>4</v>
      </c>
      <c r="L128" s="259">
        <v>6718.6672915121762</v>
      </c>
      <c r="M128" s="259">
        <v>6718.6672915121762</v>
      </c>
      <c r="N128" s="272">
        <v>2.6270950293594465E-4</v>
      </c>
      <c r="O128" s="259">
        <v>2.6270950293594465E-4</v>
      </c>
      <c r="P128" s="259">
        <v>7</v>
      </c>
      <c r="Q128" s="259">
        <v>42471</v>
      </c>
      <c r="R128" s="259">
        <v>42471</v>
      </c>
      <c r="S128" s="259">
        <v>3.5394692779406391E-4</v>
      </c>
      <c r="T128" s="259">
        <v>3.5394692779406391E-4</v>
      </c>
      <c r="U128" s="259">
        <v>0</v>
      </c>
      <c r="V128" s="259">
        <v>0</v>
      </c>
      <c r="W128" s="259">
        <v>0</v>
      </c>
      <c r="X128" s="259" t="s">
        <v>675</v>
      </c>
    </row>
    <row r="129" spans="2:24" s="221" customFormat="1" x14ac:dyDescent="0.2">
      <c r="B129" s="81" t="s">
        <v>726</v>
      </c>
      <c r="C129" s="81" t="s">
        <v>679</v>
      </c>
      <c r="D129" s="81" t="s">
        <v>441</v>
      </c>
      <c r="E129" s="259">
        <v>1</v>
      </c>
      <c r="F129" s="259">
        <v>0</v>
      </c>
      <c r="G129" s="259">
        <v>0.53</v>
      </c>
      <c r="H129" s="259">
        <v>11.829452859795206</v>
      </c>
      <c r="I129" s="259">
        <v>0</v>
      </c>
      <c r="J129" s="259">
        <v>0</v>
      </c>
      <c r="K129" s="259">
        <v>0</v>
      </c>
      <c r="L129" s="259">
        <v>0</v>
      </c>
      <c r="M129" s="259">
        <v>0</v>
      </c>
      <c r="N129" s="272">
        <v>0</v>
      </c>
      <c r="O129" s="259">
        <v>0</v>
      </c>
      <c r="P129" s="259">
        <v>0</v>
      </c>
      <c r="Q129" s="259">
        <v>0</v>
      </c>
      <c r="R129" s="259">
        <v>0</v>
      </c>
      <c r="S129" s="259">
        <v>0</v>
      </c>
      <c r="T129" s="259">
        <v>0</v>
      </c>
      <c r="U129" s="259">
        <v>0</v>
      </c>
      <c r="V129" s="259">
        <v>0</v>
      </c>
      <c r="W129" s="259">
        <v>0</v>
      </c>
      <c r="X129" s="259" t="s">
        <v>190</v>
      </c>
    </row>
    <row r="130" spans="2:24" s="221" customFormat="1" x14ac:dyDescent="0.2">
      <c r="B130" s="81" t="s">
        <v>612</v>
      </c>
      <c r="C130" s="81" t="s">
        <v>679</v>
      </c>
      <c r="D130" s="81" t="s">
        <v>441</v>
      </c>
      <c r="E130" s="259">
        <v>143.5</v>
      </c>
      <c r="F130" s="259">
        <v>2.87</v>
      </c>
      <c r="G130" s="259">
        <v>2.11</v>
      </c>
      <c r="H130" s="259">
        <v>5.8084901569716783</v>
      </c>
      <c r="I130" s="259">
        <v>6.8199350427768285E-2</v>
      </c>
      <c r="J130" s="259">
        <v>1.6519417753822365</v>
      </c>
      <c r="K130" s="259">
        <v>2</v>
      </c>
      <c r="L130" s="259">
        <v>230.36669999999998</v>
      </c>
      <c r="M130" s="259">
        <v>147.94999999999999</v>
      </c>
      <c r="N130" s="272">
        <v>3.0512666189143443E-6</v>
      </c>
      <c r="O130" s="259">
        <v>1.5256333094571721E-6</v>
      </c>
      <c r="P130" s="259">
        <v>1</v>
      </c>
      <c r="Q130" s="259">
        <v>5580</v>
      </c>
      <c r="R130" s="259">
        <v>5580</v>
      </c>
      <c r="S130" s="259">
        <v>4.5768999283715162E-5</v>
      </c>
      <c r="T130" s="259">
        <v>4.5768999283715162E-5</v>
      </c>
      <c r="U130" s="259">
        <v>0</v>
      </c>
      <c r="V130" s="259">
        <v>0</v>
      </c>
      <c r="W130" s="259">
        <v>0</v>
      </c>
      <c r="X130" s="259" t="s">
        <v>190</v>
      </c>
    </row>
    <row r="131" spans="2:24" s="221" customFormat="1" x14ac:dyDescent="0.2">
      <c r="B131" s="81" t="s">
        <v>727</v>
      </c>
      <c r="C131" s="81" t="s">
        <v>679</v>
      </c>
      <c r="D131" s="81" t="s">
        <v>441</v>
      </c>
      <c r="E131" s="259">
        <v>216.5</v>
      </c>
      <c r="F131" s="259">
        <v>4.2</v>
      </c>
      <c r="G131" s="259">
        <v>2.54</v>
      </c>
      <c r="H131" s="259">
        <v>10.576709901191945</v>
      </c>
      <c r="I131" s="259">
        <v>0.15539452425833403</v>
      </c>
      <c r="J131" s="259">
        <v>17.09777485709715</v>
      </c>
      <c r="K131" s="259">
        <v>7</v>
      </c>
      <c r="L131" s="259">
        <v>337.6499</v>
      </c>
      <c r="M131" s="259">
        <v>337.6499</v>
      </c>
      <c r="N131" s="272">
        <v>5.0345899212086675E-5</v>
      </c>
      <c r="O131" s="259">
        <v>5.0345899212086675E-5</v>
      </c>
      <c r="P131" s="259">
        <v>4</v>
      </c>
      <c r="Q131" s="259">
        <v>37151</v>
      </c>
      <c r="R131" s="259">
        <v>37151</v>
      </c>
      <c r="S131" s="259">
        <v>1.3578136454168831E-4</v>
      </c>
      <c r="T131" s="259">
        <v>1.3578136454168831E-4</v>
      </c>
      <c r="U131" s="259">
        <v>0</v>
      </c>
      <c r="V131" s="259">
        <v>0</v>
      </c>
      <c r="W131" s="259">
        <v>0</v>
      </c>
      <c r="X131" s="259" t="s">
        <v>190</v>
      </c>
    </row>
    <row r="132" spans="2:24" s="221" customFormat="1" x14ac:dyDescent="0.2">
      <c r="B132" s="81" t="s">
        <v>728</v>
      </c>
      <c r="C132" s="81" t="s">
        <v>679</v>
      </c>
      <c r="D132" s="81" t="s">
        <v>441</v>
      </c>
      <c r="E132" s="259">
        <v>10.5</v>
      </c>
      <c r="F132" s="259">
        <v>1.8</v>
      </c>
      <c r="G132" s="259">
        <v>0.42</v>
      </c>
      <c r="H132" s="259">
        <v>6.602518688929206</v>
      </c>
      <c r="I132" s="259">
        <v>0</v>
      </c>
      <c r="J132" s="259">
        <v>0</v>
      </c>
      <c r="K132" s="259">
        <v>0</v>
      </c>
      <c r="L132" s="259">
        <v>0</v>
      </c>
      <c r="M132" s="259">
        <v>0</v>
      </c>
      <c r="N132" s="272">
        <v>0</v>
      </c>
      <c r="O132" s="259">
        <v>0</v>
      </c>
      <c r="P132" s="259">
        <v>0</v>
      </c>
      <c r="Q132" s="259">
        <v>0</v>
      </c>
      <c r="R132" s="259">
        <v>0</v>
      </c>
      <c r="S132" s="259">
        <v>0</v>
      </c>
      <c r="T132" s="259">
        <v>0</v>
      </c>
      <c r="U132" s="259">
        <v>0</v>
      </c>
      <c r="V132" s="259">
        <v>0</v>
      </c>
      <c r="W132" s="259">
        <v>0</v>
      </c>
      <c r="X132" s="259" t="s">
        <v>190</v>
      </c>
    </row>
    <row r="133" spans="2:24" s="221" customFormat="1" x14ac:dyDescent="0.2">
      <c r="B133" s="81" t="s">
        <v>729</v>
      </c>
      <c r="C133" s="81" t="s">
        <v>679</v>
      </c>
      <c r="D133" s="81" t="s">
        <v>441</v>
      </c>
      <c r="E133" s="259">
        <v>169</v>
      </c>
      <c r="F133" s="259">
        <v>2.78</v>
      </c>
      <c r="G133" s="259">
        <v>0.11</v>
      </c>
      <c r="H133" s="259">
        <v>3.3151452456868311</v>
      </c>
      <c r="I133" s="259">
        <v>1.2826587401384692E-2</v>
      </c>
      <c r="J133" s="259">
        <v>0.41565054234634669</v>
      </c>
      <c r="K133" s="259">
        <v>1</v>
      </c>
      <c r="L133" s="259">
        <v>77.95</v>
      </c>
      <c r="M133" s="259">
        <v>77.95</v>
      </c>
      <c r="N133" s="272">
        <v>1.5256333094571721E-6</v>
      </c>
      <c r="O133" s="259">
        <v>1.5256333094571721E-6</v>
      </c>
      <c r="P133" s="259">
        <v>1</v>
      </c>
      <c r="Q133" s="259">
        <v>2526</v>
      </c>
      <c r="R133" s="259">
        <v>2526</v>
      </c>
      <c r="S133" s="259">
        <v>9.1537998567430324E-6</v>
      </c>
      <c r="T133" s="259">
        <v>9.1537998567430324E-6</v>
      </c>
      <c r="U133" s="259">
        <v>0</v>
      </c>
      <c r="V133" s="259">
        <v>0</v>
      </c>
      <c r="W133" s="259">
        <v>0</v>
      </c>
      <c r="X133" s="259" t="s">
        <v>190</v>
      </c>
    </row>
    <row r="134" spans="2:24" s="221" customFormat="1" x14ac:dyDescent="0.2">
      <c r="B134" s="81" t="s">
        <v>730</v>
      </c>
      <c r="C134" s="81" t="s">
        <v>679</v>
      </c>
      <c r="D134" s="81" t="s">
        <v>441</v>
      </c>
      <c r="E134" s="259">
        <v>1917.5</v>
      </c>
      <c r="F134" s="259">
        <v>0.72</v>
      </c>
      <c r="G134" s="259">
        <v>4.45</v>
      </c>
      <c r="H134" s="259">
        <v>7.5448133177700294</v>
      </c>
      <c r="I134" s="259">
        <v>0.43389138059759741</v>
      </c>
      <c r="J134" s="259">
        <v>0.49467171932475473</v>
      </c>
      <c r="K134" s="259">
        <v>20</v>
      </c>
      <c r="L134" s="259">
        <v>16420.749799999998</v>
      </c>
      <c r="M134" s="259">
        <v>16420.749799999998</v>
      </c>
      <c r="N134" s="272">
        <v>2.2541232147229716E-4</v>
      </c>
      <c r="O134" s="259">
        <v>2.2541232147229716E-4</v>
      </c>
      <c r="P134" s="259">
        <v>2</v>
      </c>
      <c r="Q134" s="259">
        <v>18721</v>
      </c>
      <c r="R134" s="259">
        <v>18721</v>
      </c>
      <c r="S134" s="259">
        <v>9.0012365257973151E-5</v>
      </c>
      <c r="T134" s="259">
        <v>9.0012365257973151E-5</v>
      </c>
      <c r="U134" s="259">
        <v>0</v>
      </c>
      <c r="V134" s="259">
        <v>0</v>
      </c>
      <c r="W134" s="259">
        <v>0</v>
      </c>
      <c r="X134" s="259" t="s">
        <v>190</v>
      </c>
    </row>
    <row r="135" spans="2:24" s="221" customFormat="1" x14ac:dyDescent="0.2">
      <c r="B135" s="81" t="s">
        <v>731</v>
      </c>
      <c r="C135" s="81" t="s">
        <v>679</v>
      </c>
      <c r="D135" s="81" t="s">
        <v>441</v>
      </c>
      <c r="E135" s="259">
        <v>40</v>
      </c>
      <c r="F135" s="259">
        <v>2.93</v>
      </c>
      <c r="G135" s="259">
        <v>0.71</v>
      </c>
      <c r="H135" s="259">
        <v>6.4575516709980478</v>
      </c>
      <c r="I135" s="259">
        <v>6.2100484732241445E-2</v>
      </c>
      <c r="J135" s="259">
        <v>5.1696265059408999</v>
      </c>
      <c r="K135" s="259">
        <v>1</v>
      </c>
      <c r="L135" s="259">
        <v>65</v>
      </c>
      <c r="M135" s="259">
        <v>65</v>
      </c>
      <c r="N135" s="272">
        <v>1.5256333094571721E-6</v>
      </c>
      <c r="O135" s="259">
        <v>1.5256333094571721E-6</v>
      </c>
      <c r="P135" s="259">
        <v>3</v>
      </c>
      <c r="Q135" s="259">
        <v>5411</v>
      </c>
      <c r="R135" s="259">
        <v>5411</v>
      </c>
      <c r="S135" s="259">
        <v>2.2884499641857581E-5</v>
      </c>
      <c r="T135" s="259">
        <v>2.2884499641857581E-5</v>
      </c>
      <c r="U135" s="259">
        <v>0</v>
      </c>
      <c r="V135" s="259">
        <v>0</v>
      </c>
      <c r="W135" s="259">
        <v>0</v>
      </c>
      <c r="X135" s="259" t="s">
        <v>190</v>
      </c>
    </row>
    <row r="136" spans="2:24" s="221" customFormat="1" x14ac:dyDescent="0.2">
      <c r="B136" s="81" t="s">
        <v>732</v>
      </c>
      <c r="C136" s="81" t="s">
        <v>679</v>
      </c>
      <c r="D136" s="81" t="s">
        <v>441</v>
      </c>
      <c r="E136" s="259">
        <v>185</v>
      </c>
      <c r="F136" s="259">
        <v>4.6500000000000004</v>
      </c>
      <c r="G136" s="259">
        <v>1.1599999999999999</v>
      </c>
      <c r="H136" s="259">
        <v>8.1754729019838912</v>
      </c>
      <c r="I136" s="259">
        <v>0.1932570715514548</v>
      </c>
      <c r="J136" s="259">
        <v>5.4295838161999761</v>
      </c>
      <c r="K136" s="259">
        <v>3</v>
      </c>
      <c r="L136" s="259">
        <v>606.86659999999995</v>
      </c>
      <c r="M136" s="259">
        <v>606.86659999999995</v>
      </c>
      <c r="N136" s="272">
        <v>4.5768999283715162E-6</v>
      </c>
      <c r="O136" s="259">
        <v>4.5768999283715162E-6</v>
      </c>
      <c r="P136" s="259">
        <v>3</v>
      </c>
      <c r="Q136" s="259">
        <v>17050</v>
      </c>
      <c r="R136" s="259">
        <v>17050</v>
      </c>
      <c r="S136" s="259">
        <v>1.1137123159037356E-4</v>
      </c>
      <c r="T136" s="259">
        <v>1.1137123159037356E-4</v>
      </c>
      <c r="U136" s="259">
        <v>0</v>
      </c>
      <c r="V136" s="259">
        <v>0</v>
      </c>
      <c r="W136" s="259">
        <v>0</v>
      </c>
      <c r="X136" s="259" t="s">
        <v>190</v>
      </c>
    </row>
    <row r="137" spans="2:24" s="221" customFormat="1" x14ac:dyDescent="0.2">
      <c r="B137" s="81" t="s">
        <v>733</v>
      </c>
      <c r="C137" s="81" t="s">
        <v>679</v>
      </c>
      <c r="D137" s="81" t="s">
        <v>441</v>
      </c>
      <c r="E137" s="259">
        <v>173.5</v>
      </c>
      <c r="F137" s="259">
        <v>3.46</v>
      </c>
      <c r="G137" s="259">
        <v>8.68</v>
      </c>
      <c r="H137" s="259">
        <v>12.382893413625498</v>
      </c>
      <c r="I137" s="259">
        <v>0</v>
      </c>
      <c r="J137" s="259">
        <v>1.6806877391667803</v>
      </c>
      <c r="K137" s="259">
        <v>0</v>
      </c>
      <c r="L137" s="259">
        <v>0</v>
      </c>
      <c r="M137" s="259">
        <v>0</v>
      </c>
      <c r="N137" s="272">
        <v>0</v>
      </c>
      <c r="O137" s="259">
        <v>0</v>
      </c>
      <c r="P137" s="259">
        <v>4</v>
      </c>
      <c r="Q137" s="259">
        <v>3346</v>
      </c>
      <c r="R137" s="259">
        <v>3346</v>
      </c>
      <c r="S137" s="259">
        <v>1.525633309457172E-5</v>
      </c>
      <c r="T137" s="259">
        <v>1.525633309457172E-5</v>
      </c>
      <c r="U137" s="259">
        <v>0</v>
      </c>
      <c r="V137" s="259">
        <v>0</v>
      </c>
      <c r="W137" s="259">
        <v>0</v>
      </c>
      <c r="X137" s="259" t="s">
        <v>190</v>
      </c>
    </row>
    <row r="138" spans="2:24" s="221" customFormat="1" x14ac:dyDescent="0.2">
      <c r="B138" s="81" t="s">
        <v>734</v>
      </c>
      <c r="C138" s="81" t="s">
        <v>679</v>
      </c>
      <c r="D138" s="81" t="s">
        <v>441</v>
      </c>
      <c r="E138" s="259">
        <v>332</v>
      </c>
      <c r="F138" s="259">
        <v>3.68</v>
      </c>
      <c r="G138" s="259">
        <v>3.19</v>
      </c>
      <c r="H138" s="259">
        <v>4.3223905640775824</v>
      </c>
      <c r="I138" s="259">
        <v>4.6334965601764607E-3</v>
      </c>
      <c r="J138" s="259">
        <v>0.56258234619519254</v>
      </c>
      <c r="K138" s="259">
        <v>2</v>
      </c>
      <c r="L138" s="259">
        <v>37.416699999999999</v>
      </c>
      <c r="M138" s="259">
        <v>37.416699999999999</v>
      </c>
      <c r="N138" s="272">
        <v>3.0512666189143443E-6</v>
      </c>
      <c r="O138" s="259">
        <v>3.0512666189143443E-6</v>
      </c>
      <c r="P138" s="259">
        <v>1</v>
      </c>
      <c r="Q138" s="259">
        <v>4543</v>
      </c>
      <c r="R138" s="259">
        <v>4543</v>
      </c>
      <c r="S138" s="259">
        <v>1.6781966404028892E-5</v>
      </c>
      <c r="T138" s="259">
        <v>1.6781966404028892E-5</v>
      </c>
      <c r="U138" s="259">
        <v>0</v>
      </c>
      <c r="V138" s="259">
        <v>0</v>
      </c>
      <c r="W138" s="259">
        <v>0</v>
      </c>
      <c r="X138" s="259" t="s">
        <v>190</v>
      </c>
    </row>
    <row r="139" spans="2:24" s="221" customFormat="1" x14ac:dyDescent="0.2">
      <c r="B139" s="81" t="s">
        <v>470</v>
      </c>
      <c r="C139" s="81" t="s">
        <v>679</v>
      </c>
      <c r="D139" s="81" t="s">
        <v>441</v>
      </c>
      <c r="E139" s="259">
        <v>82.5</v>
      </c>
      <c r="F139" s="259">
        <v>2.79</v>
      </c>
      <c r="G139" s="259">
        <v>1.56</v>
      </c>
      <c r="H139" s="259">
        <v>9.9835396919511012</v>
      </c>
      <c r="I139" s="259">
        <v>0.13175438627644179</v>
      </c>
      <c r="J139" s="259">
        <v>4.5174855595775408E-2</v>
      </c>
      <c r="K139" s="259">
        <v>2</v>
      </c>
      <c r="L139" s="259">
        <v>116.6617</v>
      </c>
      <c r="M139" s="259">
        <v>72.716700000000003</v>
      </c>
      <c r="N139" s="272">
        <v>2.5325512936989059E-6</v>
      </c>
      <c r="O139" s="259">
        <v>1.5256333094571721E-6</v>
      </c>
      <c r="P139" s="259">
        <v>1</v>
      </c>
      <c r="Q139" s="259">
        <v>40</v>
      </c>
      <c r="R139" s="259">
        <v>40</v>
      </c>
      <c r="S139" s="259">
        <v>1.5256333094571721E-6</v>
      </c>
      <c r="T139" s="259">
        <v>1.5256333094571721E-6</v>
      </c>
      <c r="U139" s="259">
        <v>0</v>
      </c>
      <c r="V139" s="259">
        <v>0</v>
      </c>
      <c r="W139" s="259">
        <v>0</v>
      </c>
      <c r="X139" s="259" t="s">
        <v>190</v>
      </c>
    </row>
    <row r="140" spans="2:24" s="221" customFormat="1" x14ac:dyDescent="0.2">
      <c r="B140" s="81" t="s">
        <v>735</v>
      </c>
      <c r="C140" s="81" t="s">
        <v>679</v>
      </c>
      <c r="D140" s="81" t="s">
        <v>441</v>
      </c>
      <c r="E140" s="259">
        <v>81</v>
      </c>
      <c r="F140" s="259">
        <v>2.12</v>
      </c>
      <c r="G140" s="259">
        <v>2.0099999999999998</v>
      </c>
      <c r="H140" s="259">
        <v>8.687712762379503</v>
      </c>
      <c r="I140" s="259">
        <v>0.35608246730611703</v>
      </c>
      <c r="J140" s="259">
        <v>2.5172514401720134</v>
      </c>
      <c r="K140" s="259">
        <v>3</v>
      </c>
      <c r="L140" s="259">
        <v>404.56659999999999</v>
      </c>
      <c r="M140" s="259">
        <v>404.56659999999999</v>
      </c>
      <c r="N140" s="272">
        <v>4.5768999283715162E-6</v>
      </c>
      <c r="O140" s="259">
        <v>4.5768999283715162E-6</v>
      </c>
      <c r="P140" s="259">
        <v>1</v>
      </c>
      <c r="Q140" s="259">
        <v>2860</v>
      </c>
      <c r="R140" s="259">
        <v>2860</v>
      </c>
      <c r="S140" s="259">
        <v>1.6781966404028892E-5</v>
      </c>
      <c r="T140" s="259">
        <v>1.6781966404028892E-5</v>
      </c>
      <c r="U140" s="259">
        <v>0</v>
      </c>
      <c r="V140" s="259">
        <v>0</v>
      </c>
      <c r="W140" s="259">
        <v>0</v>
      </c>
      <c r="X140" s="259" t="s">
        <v>190</v>
      </c>
    </row>
    <row r="141" spans="2:24" s="221" customFormat="1" x14ac:dyDescent="0.2">
      <c r="B141" s="81" t="s">
        <v>736</v>
      </c>
      <c r="C141" s="81" t="s">
        <v>679</v>
      </c>
      <c r="D141" s="81" t="s">
        <v>441</v>
      </c>
      <c r="E141" s="259">
        <v>167</v>
      </c>
      <c r="F141" s="259">
        <v>4.54</v>
      </c>
      <c r="G141" s="259">
        <v>4.12</v>
      </c>
      <c r="H141" s="259">
        <v>10.1955075496587</v>
      </c>
      <c r="I141" s="259">
        <v>3.4506370874447532</v>
      </c>
      <c r="J141" s="259">
        <v>0.55282767249420794</v>
      </c>
      <c r="K141" s="259">
        <v>4</v>
      </c>
      <c r="L141" s="259">
        <v>8888.3162999999986</v>
      </c>
      <c r="M141" s="259">
        <v>8888.3162999999986</v>
      </c>
      <c r="N141" s="272">
        <v>5.4922799140458194E-5</v>
      </c>
      <c r="O141" s="259">
        <v>5.4922799140458194E-5</v>
      </c>
      <c r="P141" s="259">
        <v>3</v>
      </c>
      <c r="Q141" s="259">
        <v>1424</v>
      </c>
      <c r="R141" s="259">
        <v>1424</v>
      </c>
      <c r="S141" s="259">
        <v>9.1537998567430324E-6</v>
      </c>
      <c r="T141" s="259">
        <v>9.1537998567430324E-6</v>
      </c>
      <c r="U141" s="259">
        <v>0</v>
      </c>
      <c r="V141" s="259">
        <v>0</v>
      </c>
      <c r="W141" s="259">
        <v>0</v>
      </c>
      <c r="X141" s="259" t="s">
        <v>190</v>
      </c>
    </row>
    <row r="142" spans="2:24" s="221" customFormat="1" x14ac:dyDescent="0.2">
      <c r="B142" s="81" t="s">
        <v>737</v>
      </c>
      <c r="C142" s="81" t="s">
        <v>679</v>
      </c>
      <c r="D142" s="81" t="s">
        <v>441</v>
      </c>
      <c r="E142" s="259">
        <v>167</v>
      </c>
      <c r="F142" s="259">
        <v>3.52</v>
      </c>
      <c r="G142" s="259">
        <v>1.82</v>
      </c>
      <c r="H142" s="259">
        <v>8.7459431920547761</v>
      </c>
      <c r="I142" s="259">
        <v>0.1780553160649655</v>
      </c>
      <c r="J142" s="259">
        <v>8.5183317980913404</v>
      </c>
      <c r="K142" s="259">
        <v>2</v>
      </c>
      <c r="L142" s="259">
        <v>388.51670000000001</v>
      </c>
      <c r="M142" s="259">
        <v>388.51670000000001</v>
      </c>
      <c r="N142" s="272">
        <v>2.5020386275097622E-6</v>
      </c>
      <c r="O142" s="259">
        <v>2.5020386275097622E-6</v>
      </c>
      <c r="P142" s="259">
        <v>3</v>
      </c>
      <c r="Q142" s="259">
        <v>18587</v>
      </c>
      <c r="R142" s="259">
        <v>18587</v>
      </c>
      <c r="S142" s="259">
        <v>5.1871532521543848E-5</v>
      </c>
      <c r="T142" s="259">
        <v>5.1871532521543848E-5</v>
      </c>
      <c r="U142" s="259">
        <v>0</v>
      </c>
      <c r="V142" s="259">
        <v>0</v>
      </c>
      <c r="W142" s="259">
        <v>0</v>
      </c>
      <c r="X142" s="259" t="s">
        <v>190</v>
      </c>
    </row>
    <row r="143" spans="2:24" s="221" customFormat="1" x14ac:dyDescent="0.2">
      <c r="B143" s="81" t="s">
        <v>738</v>
      </c>
      <c r="C143" s="81" t="s">
        <v>679</v>
      </c>
      <c r="D143" s="81" t="s">
        <v>441</v>
      </c>
      <c r="E143" s="259">
        <v>168.5</v>
      </c>
      <c r="F143" s="259">
        <v>2.78</v>
      </c>
      <c r="G143" s="259">
        <v>1.68</v>
      </c>
      <c r="H143" s="259">
        <v>4.4430558012749568</v>
      </c>
      <c r="I143" s="259">
        <v>0.29110668131042078</v>
      </c>
      <c r="J143" s="259">
        <v>0.48469091099005046</v>
      </c>
      <c r="K143" s="259">
        <v>6</v>
      </c>
      <c r="L143" s="259">
        <v>1543.549</v>
      </c>
      <c r="M143" s="259">
        <v>1543.549</v>
      </c>
      <c r="N143" s="272">
        <v>2.2045401321656134E-5</v>
      </c>
      <c r="O143" s="259">
        <v>2.2045401321656134E-5</v>
      </c>
      <c r="P143" s="259">
        <v>2</v>
      </c>
      <c r="Q143" s="259">
        <v>2570</v>
      </c>
      <c r="R143" s="259">
        <v>2570</v>
      </c>
      <c r="S143" s="259">
        <v>2.2884499641857581E-5</v>
      </c>
      <c r="T143" s="259">
        <v>2.2884499641857581E-5</v>
      </c>
      <c r="U143" s="259">
        <v>0</v>
      </c>
      <c r="V143" s="259">
        <v>0</v>
      </c>
      <c r="W143" s="259">
        <v>0</v>
      </c>
      <c r="X143" s="259" t="s">
        <v>190</v>
      </c>
    </row>
    <row r="144" spans="2:24" s="221" customFormat="1" x14ac:dyDescent="0.2">
      <c r="B144" s="81" t="s">
        <v>739</v>
      </c>
      <c r="C144" s="81" t="s">
        <v>679</v>
      </c>
      <c r="D144" s="81" t="s">
        <v>460</v>
      </c>
      <c r="E144" s="259">
        <v>1327</v>
      </c>
      <c r="F144" s="259">
        <v>24.82</v>
      </c>
      <c r="G144" s="259">
        <v>13.72</v>
      </c>
      <c r="H144" s="259">
        <v>8.9191366969105754</v>
      </c>
      <c r="I144" s="259">
        <v>3.9298813464827291</v>
      </c>
      <c r="J144" s="259">
        <v>4.1897873096838127</v>
      </c>
      <c r="K144" s="259">
        <v>6</v>
      </c>
      <c r="L144" s="259">
        <v>77120.56730000001</v>
      </c>
      <c r="M144" s="259">
        <v>77120.56730000001</v>
      </c>
      <c r="N144" s="272">
        <v>9.2666967216428623E-5</v>
      </c>
      <c r="O144" s="259">
        <v>9.2666967216428623E-5</v>
      </c>
      <c r="P144" s="259">
        <v>7</v>
      </c>
      <c r="Q144" s="259">
        <v>82221</v>
      </c>
      <c r="R144" s="259">
        <v>82221</v>
      </c>
      <c r="S144" s="259">
        <v>2.7613962901174813E-4</v>
      </c>
      <c r="T144" s="259">
        <v>2.7613962901174813E-4</v>
      </c>
      <c r="U144" s="259">
        <v>0</v>
      </c>
      <c r="V144" s="259">
        <v>0</v>
      </c>
      <c r="W144" s="259">
        <v>0</v>
      </c>
      <c r="X144" s="259" t="s">
        <v>190</v>
      </c>
    </row>
    <row r="145" spans="2:24" s="221" customFormat="1" x14ac:dyDescent="0.2">
      <c r="B145" s="81" t="s">
        <v>740</v>
      </c>
      <c r="C145" s="81" t="s">
        <v>679</v>
      </c>
      <c r="D145" s="81" t="s">
        <v>441</v>
      </c>
      <c r="E145" s="259">
        <v>188</v>
      </c>
      <c r="F145" s="259">
        <v>2.14</v>
      </c>
      <c r="G145" s="259">
        <v>2.25</v>
      </c>
      <c r="H145" s="259">
        <v>8.8238744839322401</v>
      </c>
      <c r="I145" s="259">
        <v>1.448912777504973</v>
      </c>
      <c r="J145" s="259">
        <v>0</v>
      </c>
      <c r="K145" s="259">
        <v>4</v>
      </c>
      <c r="L145" s="259">
        <v>4360.9169000000002</v>
      </c>
      <c r="M145" s="259">
        <v>4360.9169000000002</v>
      </c>
      <c r="N145" s="272">
        <v>2.898703287968627E-5</v>
      </c>
      <c r="O145" s="259">
        <v>2.898703287968627E-5</v>
      </c>
      <c r="P145" s="259">
        <v>0</v>
      </c>
      <c r="Q145" s="259">
        <v>0</v>
      </c>
      <c r="R145" s="259">
        <v>0</v>
      </c>
      <c r="S145" s="259">
        <v>0</v>
      </c>
      <c r="T145" s="259">
        <v>0</v>
      </c>
      <c r="U145" s="259">
        <v>0</v>
      </c>
      <c r="V145" s="259">
        <v>0</v>
      </c>
      <c r="W145" s="259">
        <v>0</v>
      </c>
      <c r="X145" s="259" t="s">
        <v>190</v>
      </c>
    </row>
    <row r="146" spans="2:24" s="221" customFormat="1" x14ac:dyDescent="0.2">
      <c r="B146" s="81" t="s">
        <v>741</v>
      </c>
      <c r="C146" s="81" t="s">
        <v>679</v>
      </c>
      <c r="D146" s="81" t="s">
        <v>441</v>
      </c>
      <c r="E146" s="259">
        <v>142</v>
      </c>
      <c r="F146" s="259">
        <v>3.56</v>
      </c>
      <c r="G146" s="259">
        <v>2.33</v>
      </c>
      <c r="H146" s="259">
        <v>6.2532942620011065</v>
      </c>
      <c r="I146" s="259">
        <v>4.6774082016282561</v>
      </c>
      <c r="J146" s="259">
        <v>4.7776735346761061</v>
      </c>
      <c r="K146" s="259">
        <v>2</v>
      </c>
      <c r="L146" s="259">
        <v>19296.361499999999</v>
      </c>
      <c r="M146" s="259">
        <v>19296.361499999999</v>
      </c>
      <c r="N146" s="272">
        <v>2.0696741476095996E-4</v>
      </c>
      <c r="O146" s="259">
        <v>2.0696741476095996E-4</v>
      </c>
      <c r="P146" s="259">
        <v>3</v>
      </c>
      <c r="Q146" s="259">
        <v>19710</v>
      </c>
      <c r="R146" s="259">
        <v>19710</v>
      </c>
      <c r="S146" s="259">
        <v>7.3230398853944259E-5</v>
      </c>
      <c r="T146" s="259">
        <v>7.3230398853944259E-5</v>
      </c>
      <c r="U146" s="259">
        <v>0</v>
      </c>
      <c r="V146" s="259">
        <v>0</v>
      </c>
      <c r="W146" s="259">
        <v>0</v>
      </c>
      <c r="X146" s="259" t="s">
        <v>675</v>
      </c>
    </row>
    <row r="147" spans="2:24" s="221" customFormat="1" x14ac:dyDescent="0.2">
      <c r="B147" s="81" t="s">
        <v>742</v>
      </c>
      <c r="C147" s="81" t="s">
        <v>679</v>
      </c>
      <c r="D147" s="81" t="s">
        <v>441</v>
      </c>
      <c r="E147" s="259">
        <v>73</v>
      </c>
      <c r="F147" s="259">
        <v>1.98</v>
      </c>
      <c r="G147" s="259">
        <v>3.03</v>
      </c>
      <c r="H147" s="259">
        <v>7.2780774934044219</v>
      </c>
      <c r="I147" s="259">
        <v>0.27734745686268786</v>
      </c>
      <c r="J147" s="259">
        <v>0.9552287461039255</v>
      </c>
      <c r="K147" s="259">
        <v>2</v>
      </c>
      <c r="L147" s="259">
        <v>362.93330000000003</v>
      </c>
      <c r="M147" s="259">
        <v>362.93330000000003</v>
      </c>
      <c r="N147" s="272">
        <v>3.0512666189143443E-6</v>
      </c>
      <c r="O147" s="259">
        <v>3.0512666189143443E-6</v>
      </c>
      <c r="P147" s="259">
        <v>1</v>
      </c>
      <c r="Q147" s="259">
        <v>1250</v>
      </c>
      <c r="R147" s="259">
        <v>1250</v>
      </c>
      <c r="S147" s="259">
        <v>1.525633309457172E-5</v>
      </c>
      <c r="T147" s="259">
        <v>1.525633309457172E-5</v>
      </c>
      <c r="U147" s="259">
        <v>0</v>
      </c>
      <c r="V147" s="259">
        <v>0</v>
      </c>
      <c r="W147" s="259">
        <v>0</v>
      </c>
      <c r="X147" s="259" t="s">
        <v>190</v>
      </c>
    </row>
    <row r="148" spans="2:24" s="221" customFormat="1" x14ac:dyDescent="0.2">
      <c r="B148" s="81" t="s">
        <v>623</v>
      </c>
      <c r="C148" s="81" t="s">
        <v>679</v>
      </c>
      <c r="D148" s="81" t="s">
        <v>441</v>
      </c>
      <c r="E148" s="259">
        <v>709.5</v>
      </c>
      <c r="F148" s="259">
        <v>19.46</v>
      </c>
      <c r="G148" s="259">
        <v>6.72</v>
      </c>
      <c r="H148" s="259">
        <v>9.2544641752953183</v>
      </c>
      <c r="I148" s="259">
        <v>12.0150339791023</v>
      </c>
      <c r="J148" s="259">
        <v>11.129993159265744</v>
      </c>
      <c r="K148" s="259">
        <v>12</v>
      </c>
      <c r="L148" s="259">
        <v>126971.89129999999</v>
      </c>
      <c r="M148" s="259">
        <v>7178.2148999999999</v>
      </c>
      <c r="N148" s="272">
        <v>1.1391141105061974E-3</v>
      </c>
      <c r="O148" s="259">
        <v>1.9299261364633227E-5</v>
      </c>
      <c r="P148" s="259">
        <v>9</v>
      </c>
      <c r="Q148" s="259">
        <v>117619</v>
      </c>
      <c r="R148" s="259">
        <v>117619</v>
      </c>
      <c r="S148" s="259">
        <v>5.8279192421263973E-4</v>
      </c>
      <c r="T148" s="259">
        <v>5.8279192421263973E-4</v>
      </c>
      <c r="U148" s="259">
        <v>1</v>
      </c>
      <c r="V148" s="259">
        <v>1.0847252830240492E-3</v>
      </c>
      <c r="W148" s="259">
        <v>1.0847252830240492E-3</v>
      </c>
      <c r="X148" s="259" t="s">
        <v>675</v>
      </c>
    </row>
    <row r="149" spans="2:24" s="221" customFormat="1" x14ac:dyDescent="0.2">
      <c r="B149" s="81" t="s">
        <v>743</v>
      </c>
      <c r="C149" s="81" t="s">
        <v>679</v>
      </c>
      <c r="D149" s="81" t="s">
        <v>441</v>
      </c>
      <c r="E149" s="259">
        <v>1347.5</v>
      </c>
      <c r="F149" s="259">
        <v>4.26</v>
      </c>
      <c r="G149" s="259">
        <v>1.8</v>
      </c>
      <c r="H149" s="259">
        <v>7.9258644954351825</v>
      </c>
      <c r="I149" s="259">
        <v>6.27641321955773</v>
      </c>
      <c r="J149" s="259">
        <v>0.65632975448432196</v>
      </c>
      <c r="K149" s="259">
        <v>7</v>
      </c>
      <c r="L149" s="259">
        <v>154632.02919999999</v>
      </c>
      <c r="M149" s="259">
        <v>154632.02919999999</v>
      </c>
      <c r="N149" s="272">
        <v>2.1343457435974893E-3</v>
      </c>
      <c r="O149" s="259">
        <v>2.1343457435974893E-3</v>
      </c>
      <c r="P149" s="259">
        <v>1</v>
      </c>
      <c r="Q149" s="259">
        <v>16170</v>
      </c>
      <c r="R149" s="259">
        <v>16170</v>
      </c>
      <c r="S149" s="259">
        <v>1.0069179842417335E-4</v>
      </c>
      <c r="T149" s="259">
        <v>1.0069179842417335E-4</v>
      </c>
      <c r="U149" s="259">
        <v>1</v>
      </c>
      <c r="V149" s="259">
        <v>1.9606894471218108E-3</v>
      </c>
      <c r="W149" s="259">
        <v>1.9606894471218108E-3</v>
      </c>
      <c r="X149" s="259" t="s">
        <v>190</v>
      </c>
    </row>
    <row r="150" spans="2:24" s="221" customFormat="1" x14ac:dyDescent="0.2">
      <c r="B150" s="81" t="s">
        <v>744</v>
      </c>
      <c r="C150" s="81" t="s">
        <v>679</v>
      </c>
      <c r="D150" s="81" t="s">
        <v>441</v>
      </c>
      <c r="E150" s="259">
        <v>1796</v>
      </c>
      <c r="F150" s="259">
        <v>8.31</v>
      </c>
      <c r="G150" s="259">
        <v>0.34</v>
      </c>
      <c r="H150" s="259">
        <v>4.1153527187836527</v>
      </c>
      <c r="I150" s="259">
        <v>3.1120495108363113</v>
      </c>
      <c r="J150" s="259">
        <v>2.4719705552779594</v>
      </c>
      <c r="K150" s="259">
        <v>8</v>
      </c>
      <c r="L150" s="259">
        <v>287377.02410000004</v>
      </c>
      <c r="M150" s="259">
        <v>287377.02410000004</v>
      </c>
      <c r="N150" s="272">
        <v>5.4282033150486178E-3</v>
      </c>
      <c r="O150" s="259">
        <v>5.4282033150486178E-3</v>
      </c>
      <c r="P150" s="259">
        <v>6</v>
      </c>
      <c r="Q150" s="259">
        <v>228270</v>
      </c>
      <c r="R150" s="259">
        <v>228270</v>
      </c>
      <c r="S150" s="259">
        <v>9.779309513620472E-4</v>
      </c>
      <c r="T150" s="259">
        <v>9.779309513620472E-4</v>
      </c>
      <c r="U150" s="259">
        <v>1</v>
      </c>
      <c r="V150" s="259">
        <v>2.6132825580933369E-3</v>
      </c>
      <c r="W150" s="259">
        <v>2.6132825580933369E-3</v>
      </c>
      <c r="X150" s="259" t="s">
        <v>675</v>
      </c>
    </row>
    <row r="151" spans="2:24" s="221" customFormat="1" x14ac:dyDescent="0.2">
      <c r="B151" s="81" t="s">
        <v>745</v>
      </c>
      <c r="C151" s="81" t="s">
        <v>679</v>
      </c>
      <c r="D151" s="81" t="s">
        <v>441</v>
      </c>
      <c r="E151" s="259">
        <v>528</v>
      </c>
      <c r="F151" s="259">
        <v>3.55</v>
      </c>
      <c r="G151" s="259">
        <v>2.33</v>
      </c>
      <c r="H151" s="259">
        <v>4.1762699732452884</v>
      </c>
      <c r="I151" s="259">
        <v>1.3457309543339129</v>
      </c>
      <c r="J151" s="259">
        <v>3.2423106716192738</v>
      </c>
      <c r="K151" s="259">
        <v>2</v>
      </c>
      <c r="L151" s="259">
        <v>17340.916700000002</v>
      </c>
      <c r="M151" s="259">
        <v>17340.916700000002</v>
      </c>
      <c r="N151" s="272">
        <v>7.6129102141912883E-4</v>
      </c>
      <c r="O151" s="259">
        <v>7.6129102141912883E-4</v>
      </c>
      <c r="P151" s="259">
        <v>3</v>
      </c>
      <c r="Q151" s="259">
        <v>41780</v>
      </c>
      <c r="R151" s="259">
        <v>41780</v>
      </c>
      <c r="S151" s="259">
        <v>2.0748613008617539E-4</v>
      </c>
      <c r="T151" s="259">
        <v>2.0748613008617539E-4</v>
      </c>
      <c r="U151" s="259">
        <v>1</v>
      </c>
      <c r="V151" s="259">
        <v>7.6827015070895426E-4</v>
      </c>
      <c r="W151" s="259">
        <v>7.6827015070895426E-4</v>
      </c>
      <c r="X151" s="259" t="s">
        <v>190</v>
      </c>
    </row>
    <row r="152" spans="2:24" s="221" customFormat="1" x14ac:dyDescent="0.2">
      <c r="B152" s="81" t="s">
        <v>559</v>
      </c>
      <c r="C152" s="81" t="s">
        <v>679</v>
      </c>
      <c r="D152" s="81" t="s">
        <v>441</v>
      </c>
      <c r="E152" s="259">
        <v>2111</v>
      </c>
      <c r="F152" s="259">
        <v>6.88</v>
      </c>
      <c r="G152" s="259">
        <v>1.36</v>
      </c>
      <c r="H152" s="259">
        <v>4.3896076987729868</v>
      </c>
      <c r="I152" s="259">
        <v>3.484941638229007</v>
      </c>
      <c r="J152" s="259">
        <v>0</v>
      </c>
      <c r="K152" s="259">
        <v>21</v>
      </c>
      <c r="L152" s="259">
        <v>359612.58150000003</v>
      </c>
      <c r="M152" s="259">
        <v>354654.03450000001</v>
      </c>
      <c r="N152" s="272">
        <v>9.7688589254506918E-3</v>
      </c>
      <c r="O152" s="259">
        <v>9.7215337801913292E-3</v>
      </c>
      <c r="P152" s="259">
        <v>0</v>
      </c>
      <c r="Q152" s="259">
        <v>0</v>
      </c>
      <c r="R152" s="259">
        <v>0</v>
      </c>
      <c r="S152" s="259">
        <v>0</v>
      </c>
      <c r="T152" s="259">
        <v>0</v>
      </c>
      <c r="U152" s="259">
        <v>4</v>
      </c>
      <c r="V152" s="259">
        <v>1.2204066536142835E-2</v>
      </c>
      <c r="W152" s="259">
        <v>1.2204066536142835E-2</v>
      </c>
      <c r="X152" s="259" t="s">
        <v>190</v>
      </c>
    </row>
    <row r="153" spans="2:24" s="221" customFormat="1" x14ac:dyDescent="0.2">
      <c r="B153" s="81" t="s">
        <v>551</v>
      </c>
      <c r="C153" s="81" t="s">
        <v>679</v>
      </c>
      <c r="D153" s="81" t="s">
        <v>441</v>
      </c>
      <c r="E153" s="259">
        <v>1293.5</v>
      </c>
      <c r="F153" s="259">
        <v>6.53</v>
      </c>
      <c r="G153" s="259">
        <v>0.83</v>
      </c>
      <c r="H153" s="259">
        <v>4.1608249461488711</v>
      </c>
      <c r="I153" s="259">
        <v>11.222761965414849</v>
      </c>
      <c r="J153" s="259">
        <v>0.60174619628684334</v>
      </c>
      <c r="K153" s="259">
        <v>20</v>
      </c>
      <c r="L153" s="259">
        <v>494295.15139999997</v>
      </c>
      <c r="M153" s="259">
        <v>489877.00249999994</v>
      </c>
      <c r="N153" s="272">
        <v>2.7980114895444536E-3</v>
      </c>
      <c r="O153" s="259">
        <v>2.747665590332367E-3</v>
      </c>
      <c r="P153" s="259">
        <v>4</v>
      </c>
      <c r="Q153" s="259">
        <v>26503.3</v>
      </c>
      <c r="R153" s="259">
        <v>26503.3</v>
      </c>
      <c r="S153" s="259">
        <v>1.3578136454168831E-4</v>
      </c>
      <c r="T153" s="259">
        <v>1.3578136454168831E-4</v>
      </c>
      <c r="U153" s="259">
        <v>1</v>
      </c>
      <c r="V153" s="259">
        <v>1.8963622036552649E-3</v>
      </c>
      <c r="W153" s="259">
        <v>1.8963622036552649E-3</v>
      </c>
      <c r="X153" s="259" t="s">
        <v>675</v>
      </c>
    </row>
    <row r="154" spans="2:24" s="221" customFormat="1" x14ac:dyDescent="0.2">
      <c r="B154" s="81" t="s">
        <v>597</v>
      </c>
      <c r="C154" s="81" t="s">
        <v>679</v>
      </c>
      <c r="D154" s="81" t="s">
        <v>441</v>
      </c>
      <c r="E154" s="259">
        <v>1940.5</v>
      </c>
      <c r="F154" s="259">
        <v>8.23</v>
      </c>
      <c r="G154" s="259">
        <v>0.39</v>
      </c>
      <c r="H154" s="259">
        <v>7.7888131738125157</v>
      </c>
      <c r="I154" s="259">
        <v>6.8624363458641513</v>
      </c>
      <c r="J154" s="259">
        <v>2.4999337844996572</v>
      </c>
      <c r="K154" s="259">
        <v>22</v>
      </c>
      <c r="L154" s="259">
        <v>336981.99969999999</v>
      </c>
      <c r="M154" s="259">
        <v>31791.796300000002</v>
      </c>
      <c r="N154" s="272">
        <v>6.0180131524847609E-4</v>
      </c>
      <c r="O154" s="259">
        <v>2.0513665478961136E-4</v>
      </c>
      <c r="P154" s="259">
        <v>4</v>
      </c>
      <c r="Q154" s="259">
        <v>122760</v>
      </c>
      <c r="R154" s="259">
        <v>122760</v>
      </c>
      <c r="S154" s="259">
        <v>5.6600995780861087E-4</v>
      </c>
      <c r="T154" s="259">
        <v>5.6600995780861087E-4</v>
      </c>
      <c r="U154" s="259">
        <v>3</v>
      </c>
      <c r="V154" s="259">
        <v>8.7464557631179666E-3</v>
      </c>
      <c r="W154" s="259">
        <v>8.7464557631179666E-3</v>
      </c>
      <c r="X154" s="259" t="s">
        <v>190</v>
      </c>
    </row>
    <row r="155" spans="2:24" s="221" customFormat="1" x14ac:dyDescent="0.2">
      <c r="B155" s="81" t="s">
        <v>570</v>
      </c>
      <c r="C155" s="81" t="s">
        <v>679</v>
      </c>
      <c r="D155" s="81" t="s">
        <v>441</v>
      </c>
      <c r="E155" s="259">
        <v>443</v>
      </c>
      <c r="F155" s="259">
        <v>2.7</v>
      </c>
      <c r="G155" s="259">
        <v>2.12</v>
      </c>
      <c r="H155" s="259">
        <v>7.6972337888360896</v>
      </c>
      <c r="I155" s="259">
        <v>0.96000667862930145</v>
      </c>
      <c r="J155" s="259">
        <v>0.40075480399975488</v>
      </c>
      <c r="K155" s="259">
        <v>4</v>
      </c>
      <c r="L155" s="259">
        <v>5940.8310000000001</v>
      </c>
      <c r="M155" s="259">
        <v>1174.4000000000001</v>
      </c>
      <c r="N155" s="272">
        <v>9.2163508224307763E-5</v>
      </c>
      <c r="O155" s="259">
        <v>4.7859116917671491E-5</v>
      </c>
      <c r="P155" s="259">
        <v>1</v>
      </c>
      <c r="Q155" s="259">
        <v>2480</v>
      </c>
      <c r="R155" s="259">
        <v>2480</v>
      </c>
      <c r="S155" s="259">
        <v>1.2205066475657377E-5</v>
      </c>
      <c r="T155" s="259">
        <v>1.2205066475657377E-5</v>
      </c>
      <c r="U155" s="259">
        <v>0</v>
      </c>
      <c r="V155" s="259">
        <v>0</v>
      </c>
      <c r="W155" s="259">
        <v>0</v>
      </c>
      <c r="X155" s="259" t="s">
        <v>190</v>
      </c>
    </row>
    <row r="156" spans="2:24" s="221" customFormat="1" x14ac:dyDescent="0.2">
      <c r="B156" s="81" t="s">
        <v>746</v>
      </c>
      <c r="C156" s="81" t="s">
        <v>679</v>
      </c>
      <c r="D156" s="81" t="s">
        <v>441</v>
      </c>
      <c r="E156" s="259">
        <v>1061</v>
      </c>
      <c r="F156" s="259">
        <v>2.98</v>
      </c>
      <c r="G156" s="259">
        <v>0.81</v>
      </c>
      <c r="H156" s="259">
        <v>2.6292531258895555</v>
      </c>
      <c r="I156" s="259">
        <v>0.39198646603941195</v>
      </c>
      <c r="J156" s="259">
        <v>0</v>
      </c>
      <c r="K156" s="259">
        <v>6</v>
      </c>
      <c r="L156" s="259">
        <v>25646.4166</v>
      </c>
      <c r="M156" s="259">
        <v>25646.4166</v>
      </c>
      <c r="N156" s="272">
        <v>1.8765289706323217E-4</v>
      </c>
      <c r="O156" s="259">
        <v>1.8765289706323217E-4</v>
      </c>
      <c r="P156" s="259">
        <v>0</v>
      </c>
      <c r="Q156" s="259">
        <v>0</v>
      </c>
      <c r="R156" s="259">
        <v>0</v>
      </c>
      <c r="S156" s="259">
        <v>0</v>
      </c>
      <c r="T156" s="259">
        <v>0</v>
      </c>
      <c r="U156" s="259">
        <v>0</v>
      </c>
      <c r="V156" s="259">
        <v>0</v>
      </c>
      <c r="W156" s="259">
        <v>0</v>
      </c>
      <c r="X156" s="259" t="s">
        <v>190</v>
      </c>
    </row>
    <row r="157" spans="2:24" s="221" customFormat="1" x14ac:dyDescent="0.2">
      <c r="B157" s="81" t="s">
        <v>747</v>
      </c>
      <c r="C157" s="81" t="s">
        <v>679</v>
      </c>
      <c r="D157" s="81" t="s">
        <v>441</v>
      </c>
      <c r="E157" s="259">
        <v>1965.5</v>
      </c>
      <c r="F157" s="259">
        <v>6.36</v>
      </c>
      <c r="G157" s="259">
        <v>3.58</v>
      </c>
      <c r="H157" s="259">
        <v>6.9504494164092092</v>
      </c>
      <c r="I157" s="259">
        <v>0.42829791677831175</v>
      </c>
      <c r="J157" s="259">
        <v>9.1870784850728734E-2</v>
      </c>
      <c r="K157" s="259">
        <v>10</v>
      </c>
      <c r="L157" s="259">
        <v>16284.226000000001</v>
      </c>
      <c r="M157" s="259">
        <v>16284.226000000001</v>
      </c>
      <c r="N157" s="272">
        <v>1.5921509217495047E-4</v>
      </c>
      <c r="O157" s="259">
        <v>1.5921509217495047E-4</v>
      </c>
      <c r="P157" s="259">
        <v>2</v>
      </c>
      <c r="Q157" s="259">
        <v>3493</v>
      </c>
      <c r="R157" s="259">
        <v>3493</v>
      </c>
      <c r="S157" s="259">
        <v>2.7461399570229097E-5</v>
      </c>
      <c r="T157" s="259">
        <v>2.7461399570229097E-5</v>
      </c>
      <c r="U157" s="259">
        <v>0</v>
      </c>
      <c r="V157" s="259">
        <v>0</v>
      </c>
      <c r="W157" s="259">
        <v>0</v>
      </c>
      <c r="X157" s="259" t="s">
        <v>190</v>
      </c>
    </row>
    <row r="158" spans="2:24" s="221" customFormat="1" x14ac:dyDescent="0.2">
      <c r="B158" s="81" t="s">
        <v>512</v>
      </c>
      <c r="C158" s="81" t="s">
        <v>679</v>
      </c>
      <c r="D158" s="81" t="s">
        <v>441</v>
      </c>
      <c r="E158" s="259">
        <v>3761.5</v>
      </c>
      <c r="F158" s="259">
        <v>19.12</v>
      </c>
      <c r="G158" s="259">
        <v>1.97</v>
      </c>
      <c r="H158" s="259">
        <v>8.8858592584777902</v>
      </c>
      <c r="I158" s="259">
        <v>13.553476925487708</v>
      </c>
      <c r="J158" s="259">
        <v>2.6855818378045919</v>
      </c>
      <c r="K158" s="259">
        <v>30</v>
      </c>
      <c r="L158" s="259">
        <v>1153562.3099</v>
      </c>
      <c r="M158" s="259">
        <v>787462.74789999996</v>
      </c>
      <c r="N158" s="272">
        <v>1.8316799282342089E-2</v>
      </c>
      <c r="O158" s="259">
        <v>1.461494159494283E-2</v>
      </c>
      <c r="P158" s="259">
        <v>12</v>
      </c>
      <c r="Q158" s="259">
        <v>228575</v>
      </c>
      <c r="R158" s="259">
        <v>228575</v>
      </c>
      <c r="S158" s="259">
        <v>1.0389562837403341E-3</v>
      </c>
      <c r="T158" s="259">
        <v>1.0389562837403341E-3</v>
      </c>
      <c r="U158" s="259">
        <v>1</v>
      </c>
      <c r="V158" s="259">
        <v>5.6662021113239366E-3</v>
      </c>
      <c r="W158" s="259">
        <v>5.6662021113239366E-3</v>
      </c>
      <c r="X158" s="259" t="s">
        <v>675</v>
      </c>
    </row>
    <row r="159" spans="2:24" s="221" customFormat="1" x14ac:dyDescent="0.2">
      <c r="B159" s="81" t="s">
        <v>589</v>
      </c>
      <c r="C159" s="81" t="s">
        <v>679</v>
      </c>
      <c r="D159" s="81" t="s">
        <v>441</v>
      </c>
      <c r="E159" s="259">
        <v>2492</v>
      </c>
      <c r="F159" s="259">
        <v>7.95</v>
      </c>
      <c r="G159" s="259">
        <v>1.7</v>
      </c>
      <c r="H159" s="259">
        <v>7.6667501597732413</v>
      </c>
      <c r="I159" s="259">
        <v>3.8882523774983144</v>
      </c>
      <c r="J159" s="259">
        <v>1.4105935573358548</v>
      </c>
      <c r="K159" s="259">
        <v>20</v>
      </c>
      <c r="L159" s="259">
        <v>211861.93299999996</v>
      </c>
      <c r="M159" s="259">
        <v>129677.66130000001</v>
      </c>
      <c r="N159" s="272">
        <v>8.6454588380319034E-4</v>
      </c>
      <c r="O159" s="259">
        <v>6.3417525407515724E-4</v>
      </c>
      <c r="P159" s="259">
        <v>4</v>
      </c>
      <c r="Q159" s="259">
        <v>76860</v>
      </c>
      <c r="R159" s="259">
        <v>76860</v>
      </c>
      <c r="S159" s="259">
        <v>2.5935766260771923E-4</v>
      </c>
      <c r="T159" s="259">
        <v>2.5935766260771923E-4</v>
      </c>
      <c r="U159" s="259">
        <v>1</v>
      </c>
      <c r="V159" s="259">
        <v>3.7530579412646432E-3</v>
      </c>
      <c r="W159" s="259">
        <v>3.7530579412646432E-3</v>
      </c>
      <c r="X159" s="259" t="s">
        <v>190</v>
      </c>
    </row>
    <row r="160" spans="2:24" s="221" customFormat="1" x14ac:dyDescent="0.2">
      <c r="B160" s="81" t="s">
        <v>748</v>
      </c>
      <c r="C160" s="81" t="s">
        <v>679</v>
      </c>
      <c r="D160" s="81" t="s">
        <v>441</v>
      </c>
      <c r="E160" s="259">
        <v>1313</v>
      </c>
      <c r="F160" s="259">
        <v>2.37</v>
      </c>
      <c r="G160" s="259">
        <v>1</v>
      </c>
      <c r="H160" s="259">
        <v>3.7533541000017565</v>
      </c>
      <c r="I160" s="259">
        <v>7.7076552377116719E-2</v>
      </c>
      <c r="J160" s="259">
        <v>0</v>
      </c>
      <c r="K160" s="259">
        <v>7</v>
      </c>
      <c r="L160" s="259">
        <v>3852.0866999999994</v>
      </c>
      <c r="M160" s="259">
        <v>3852.0866999999994</v>
      </c>
      <c r="N160" s="272">
        <v>5.2939475838163877E-5</v>
      </c>
      <c r="O160" s="259">
        <v>5.2939475838163877E-5</v>
      </c>
      <c r="P160" s="259">
        <v>0</v>
      </c>
      <c r="Q160" s="259">
        <v>0</v>
      </c>
      <c r="R160" s="259">
        <v>0</v>
      </c>
      <c r="S160" s="259">
        <v>0</v>
      </c>
      <c r="T160" s="259">
        <v>0</v>
      </c>
      <c r="U160" s="259">
        <v>0</v>
      </c>
      <c r="V160" s="259">
        <v>0</v>
      </c>
      <c r="W160" s="259">
        <v>0</v>
      </c>
      <c r="X160" s="259" t="s">
        <v>190</v>
      </c>
    </row>
    <row r="161" spans="2:24" s="221" customFormat="1" x14ac:dyDescent="0.2">
      <c r="B161" s="81" t="s">
        <v>749</v>
      </c>
      <c r="C161" s="81" t="s">
        <v>679</v>
      </c>
      <c r="D161" s="81" t="s">
        <v>441</v>
      </c>
      <c r="E161" s="259">
        <v>208.5</v>
      </c>
      <c r="F161" s="259">
        <v>2.6</v>
      </c>
      <c r="G161" s="259">
        <v>0.05</v>
      </c>
      <c r="H161" s="259">
        <v>4.5453051541489238</v>
      </c>
      <c r="I161" s="259">
        <v>5.4780967867892626E-2</v>
      </c>
      <c r="J161" s="259">
        <v>0</v>
      </c>
      <c r="K161" s="259">
        <v>3</v>
      </c>
      <c r="L161" s="259">
        <v>611.54999999999995</v>
      </c>
      <c r="M161" s="259">
        <v>611.54999999999995</v>
      </c>
      <c r="N161" s="272">
        <v>4.5768999283715162E-6</v>
      </c>
      <c r="O161" s="259">
        <v>4.5768999283715162E-6</v>
      </c>
      <c r="P161" s="259">
        <v>0</v>
      </c>
      <c r="Q161" s="259">
        <v>0</v>
      </c>
      <c r="R161" s="259">
        <v>0</v>
      </c>
      <c r="S161" s="259">
        <v>0</v>
      </c>
      <c r="T161" s="259">
        <v>0</v>
      </c>
      <c r="U161" s="259">
        <v>0</v>
      </c>
      <c r="V161" s="259">
        <v>0</v>
      </c>
      <c r="W161" s="259">
        <v>0</v>
      </c>
      <c r="X161" s="259" t="s">
        <v>190</v>
      </c>
    </row>
    <row r="162" spans="2:24" s="221" customFormat="1" x14ac:dyDescent="0.2">
      <c r="B162" s="81" t="s">
        <v>750</v>
      </c>
      <c r="C162" s="81" t="s">
        <v>679</v>
      </c>
      <c r="D162" s="81" t="s">
        <v>441</v>
      </c>
      <c r="E162" s="259">
        <v>287.5</v>
      </c>
      <c r="F162" s="259">
        <v>0.53</v>
      </c>
      <c r="G162" s="259">
        <v>0.82</v>
      </c>
      <c r="H162" s="259">
        <v>2.7054633614225865</v>
      </c>
      <c r="I162" s="259">
        <v>0.68290582819976242</v>
      </c>
      <c r="J162" s="259">
        <v>0.58182291237235362</v>
      </c>
      <c r="K162" s="259">
        <v>3</v>
      </c>
      <c r="L162" s="259">
        <v>10299.523300000001</v>
      </c>
      <c r="M162" s="259">
        <v>10299.523300000001</v>
      </c>
      <c r="N162" s="272">
        <v>9.1751587230754321E-5</v>
      </c>
      <c r="O162" s="259">
        <v>9.1751587230754321E-5</v>
      </c>
      <c r="P162" s="259">
        <v>1</v>
      </c>
      <c r="Q162" s="259">
        <v>8775</v>
      </c>
      <c r="R162" s="259">
        <v>8775</v>
      </c>
      <c r="S162" s="259">
        <v>5.9499699068829707E-5</v>
      </c>
      <c r="T162" s="259">
        <v>5.9499699068829707E-5</v>
      </c>
      <c r="U162" s="259">
        <v>0</v>
      </c>
      <c r="V162" s="259">
        <v>0</v>
      </c>
      <c r="W162" s="259">
        <v>0</v>
      </c>
      <c r="X162" s="259" t="s">
        <v>190</v>
      </c>
    </row>
    <row r="163" spans="2:24" s="221" customFormat="1" x14ac:dyDescent="0.2">
      <c r="B163" s="81" t="s">
        <v>647</v>
      </c>
      <c r="C163" s="81" t="s">
        <v>679</v>
      </c>
      <c r="D163" s="81" t="s">
        <v>441</v>
      </c>
      <c r="E163" s="259">
        <v>1136.5</v>
      </c>
      <c r="F163" s="259">
        <v>3.39</v>
      </c>
      <c r="G163" s="259">
        <v>0.42</v>
      </c>
      <c r="H163" s="259">
        <v>3.4866182756361499</v>
      </c>
      <c r="I163" s="259">
        <v>5.4884797470943138E-2</v>
      </c>
      <c r="J163" s="259">
        <v>7.5638094419114899E-2</v>
      </c>
      <c r="K163" s="259">
        <v>7</v>
      </c>
      <c r="L163" s="259">
        <v>2808.1639</v>
      </c>
      <c r="M163" s="259">
        <v>809.78340000000003</v>
      </c>
      <c r="N163" s="272">
        <v>3.0299077525819436E-5</v>
      </c>
      <c r="O163" s="259">
        <v>9.1537998567430324E-6</v>
      </c>
      <c r="P163" s="259">
        <v>2</v>
      </c>
      <c r="Q163" s="259">
        <v>3870</v>
      </c>
      <c r="R163" s="259">
        <v>3870</v>
      </c>
      <c r="S163" s="259">
        <v>2.2884499641857581E-5</v>
      </c>
      <c r="T163" s="259">
        <v>2.2884499641857581E-5</v>
      </c>
      <c r="U163" s="259">
        <v>0</v>
      </c>
      <c r="V163" s="259">
        <v>0</v>
      </c>
      <c r="W163" s="259">
        <v>0</v>
      </c>
      <c r="X163" s="259" t="s">
        <v>190</v>
      </c>
    </row>
    <row r="164" spans="2:24" s="221" customFormat="1" x14ac:dyDescent="0.2">
      <c r="B164" s="81" t="s">
        <v>751</v>
      </c>
      <c r="C164" s="81" t="s">
        <v>679</v>
      </c>
      <c r="D164" s="81" t="s">
        <v>441</v>
      </c>
      <c r="E164" s="259">
        <v>1191</v>
      </c>
      <c r="F164" s="259">
        <v>2.92</v>
      </c>
      <c r="G164" s="259">
        <v>0.96</v>
      </c>
      <c r="H164" s="259">
        <v>3.6695244107978997</v>
      </c>
      <c r="I164" s="259">
        <v>2.1424263326951167</v>
      </c>
      <c r="J164" s="259">
        <v>0.46683066892665315</v>
      </c>
      <c r="K164" s="259">
        <v>13</v>
      </c>
      <c r="L164" s="259">
        <v>130244.35489999998</v>
      </c>
      <c r="M164" s="259">
        <v>130244.35489999998</v>
      </c>
      <c r="N164" s="272">
        <v>2.0736407942141882E-3</v>
      </c>
      <c r="O164" s="259">
        <v>2.0736407942141882E-3</v>
      </c>
      <c r="P164" s="259">
        <v>2</v>
      </c>
      <c r="Q164" s="259">
        <v>28380</v>
      </c>
      <c r="R164" s="259">
        <v>28380</v>
      </c>
      <c r="S164" s="259">
        <v>1.7392219727811761E-4</v>
      </c>
      <c r="T164" s="259">
        <v>1.7392219727811761E-4</v>
      </c>
      <c r="U164" s="259">
        <v>0</v>
      </c>
      <c r="V164" s="259">
        <v>0</v>
      </c>
      <c r="W164" s="259">
        <v>0</v>
      </c>
      <c r="X164" s="259" t="s">
        <v>190</v>
      </c>
    </row>
    <row r="165" spans="2:24" s="221" customFormat="1" x14ac:dyDescent="0.2">
      <c r="B165" s="81" t="s">
        <v>752</v>
      </c>
      <c r="C165" s="81" t="s">
        <v>679</v>
      </c>
      <c r="D165" s="81" t="s">
        <v>441</v>
      </c>
      <c r="E165" s="259">
        <v>814.5</v>
      </c>
      <c r="F165" s="259">
        <v>1.08</v>
      </c>
      <c r="G165" s="259">
        <v>3.46</v>
      </c>
      <c r="H165" s="259">
        <v>2.6565621037224671</v>
      </c>
      <c r="I165" s="259">
        <v>3.6388063089855149E-2</v>
      </c>
      <c r="J165" s="259">
        <v>0</v>
      </c>
      <c r="K165" s="259">
        <v>9</v>
      </c>
      <c r="L165" s="259">
        <v>1976.7167000000002</v>
      </c>
      <c r="M165" s="259">
        <v>1976.7167000000002</v>
      </c>
      <c r="N165" s="272">
        <v>1.2205066475657376E-4</v>
      </c>
      <c r="O165" s="259">
        <v>1.2205066475657376E-4</v>
      </c>
      <c r="P165" s="259">
        <v>0</v>
      </c>
      <c r="Q165" s="259">
        <v>0</v>
      </c>
      <c r="R165" s="259">
        <v>0</v>
      </c>
      <c r="S165" s="259">
        <v>0</v>
      </c>
      <c r="T165" s="259">
        <v>0</v>
      </c>
      <c r="U165" s="259">
        <v>0</v>
      </c>
      <c r="V165" s="259">
        <v>0</v>
      </c>
      <c r="W165" s="259">
        <v>0</v>
      </c>
      <c r="X165" s="259" t="s">
        <v>190</v>
      </c>
    </row>
    <row r="166" spans="2:24" s="221" customFormat="1" x14ac:dyDescent="0.2">
      <c r="B166" s="81" t="s">
        <v>542</v>
      </c>
      <c r="C166" s="81" t="s">
        <v>679</v>
      </c>
      <c r="D166" s="81" t="s">
        <v>441</v>
      </c>
      <c r="E166" s="259">
        <v>1522.5</v>
      </c>
      <c r="F166" s="259">
        <v>3.67</v>
      </c>
      <c r="G166" s="259">
        <v>0.27</v>
      </c>
      <c r="H166" s="259">
        <v>3.867669453301303</v>
      </c>
      <c r="I166" s="259">
        <v>0.15175933596093083</v>
      </c>
      <c r="J166" s="259">
        <v>0</v>
      </c>
      <c r="K166" s="259">
        <v>14</v>
      </c>
      <c r="L166" s="259">
        <v>13446.782300000001</v>
      </c>
      <c r="M166" s="259">
        <v>11948.6697</v>
      </c>
      <c r="N166" s="272">
        <v>1.1750427749439139E-4</v>
      </c>
      <c r="O166" s="259">
        <v>8.9310573935622847E-5</v>
      </c>
      <c r="P166" s="259">
        <v>0</v>
      </c>
      <c r="Q166" s="259">
        <v>0</v>
      </c>
      <c r="R166" s="259">
        <v>0</v>
      </c>
      <c r="S166" s="259">
        <v>0</v>
      </c>
      <c r="T166" s="259">
        <v>0</v>
      </c>
      <c r="U166" s="259">
        <v>0</v>
      </c>
      <c r="V166" s="259">
        <v>0</v>
      </c>
      <c r="W166" s="259">
        <v>0</v>
      </c>
      <c r="X166" s="259" t="s">
        <v>190</v>
      </c>
    </row>
    <row r="167" spans="2:24" s="221" customFormat="1" x14ac:dyDescent="0.2">
      <c r="B167" s="81" t="s">
        <v>753</v>
      </c>
      <c r="C167" s="81" t="s">
        <v>679</v>
      </c>
      <c r="D167" s="81" t="s">
        <v>441</v>
      </c>
      <c r="E167" s="259">
        <v>345.5</v>
      </c>
      <c r="F167" s="259">
        <v>1.2</v>
      </c>
      <c r="G167" s="259">
        <v>1.34</v>
      </c>
      <c r="H167" s="259">
        <v>2.4018922797824387</v>
      </c>
      <c r="I167" s="259">
        <v>4.8734583998986921E-3</v>
      </c>
      <c r="J167" s="259">
        <v>0.57245740503379117</v>
      </c>
      <c r="K167" s="259">
        <v>2</v>
      </c>
      <c r="L167" s="259">
        <v>187.7166</v>
      </c>
      <c r="M167" s="259">
        <v>187.7166</v>
      </c>
      <c r="N167" s="272">
        <v>3.0512666189143443E-6</v>
      </c>
      <c r="O167" s="259">
        <v>3.0512666189143443E-6</v>
      </c>
      <c r="P167" s="259">
        <v>2</v>
      </c>
      <c r="Q167" s="259">
        <v>22050</v>
      </c>
      <c r="R167" s="259">
        <v>22050</v>
      </c>
      <c r="S167" s="259">
        <v>7.7807298782315779E-5</v>
      </c>
      <c r="T167" s="259">
        <v>7.7807298782315779E-5</v>
      </c>
      <c r="U167" s="259">
        <v>0</v>
      </c>
      <c r="V167" s="259">
        <v>0</v>
      </c>
      <c r="W167" s="259">
        <v>0</v>
      </c>
      <c r="X167" s="259" t="s">
        <v>190</v>
      </c>
    </row>
    <row r="168" spans="2:24" s="221" customFormat="1" x14ac:dyDescent="0.2">
      <c r="B168" s="81" t="s">
        <v>511</v>
      </c>
      <c r="C168" s="81" t="s">
        <v>679</v>
      </c>
      <c r="D168" s="81" t="s">
        <v>441</v>
      </c>
      <c r="E168" s="259">
        <v>1363</v>
      </c>
      <c r="F168" s="259">
        <v>3.46</v>
      </c>
      <c r="G168" s="259">
        <v>0.21</v>
      </c>
      <c r="H168" s="259">
        <v>3.3830990622702073</v>
      </c>
      <c r="I168" s="259">
        <v>0.23650335264924657</v>
      </c>
      <c r="J168" s="259">
        <v>0.26259358054435883</v>
      </c>
      <c r="K168" s="259">
        <v>16</v>
      </c>
      <c r="L168" s="259">
        <v>17832.752699999997</v>
      </c>
      <c r="M168" s="259">
        <v>16281.3465</v>
      </c>
      <c r="N168" s="272">
        <v>2.7362233405114379E-4</v>
      </c>
      <c r="O168" s="259">
        <v>2.3535945064995795E-4</v>
      </c>
      <c r="P168" s="259">
        <v>1</v>
      </c>
      <c r="Q168" s="259">
        <v>19800</v>
      </c>
      <c r="R168" s="259">
        <v>19800</v>
      </c>
      <c r="S168" s="259">
        <v>6.7127865616115566E-5</v>
      </c>
      <c r="T168" s="259">
        <v>6.7127865616115566E-5</v>
      </c>
      <c r="U168" s="259">
        <v>0</v>
      </c>
      <c r="V168" s="259">
        <v>0</v>
      </c>
      <c r="W168" s="259">
        <v>0</v>
      </c>
      <c r="X168" s="259" t="s">
        <v>190</v>
      </c>
    </row>
    <row r="169" spans="2:24" s="221" customFormat="1" x14ac:dyDescent="0.2">
      <c r="B169" s="81" t="s">
        <v>754</v>
      </c>
      <c r="C169" s="81" t="s">
        <v>679</v>
      </c>
      <c r="D169" s="81" t="s">
        <v>441</v>
      </c>
      <c r="E169" s="259">
        <v>834</v>
      </c>
      <c r="F169" s="259">
        <v>2.2999999999999998</v>
      </c>
      <c r="G169" s="259">
        <v>1.3</v>
      </c>
      <c r="H169" s="259">
        <v>4.0200899243673636</v>
      </c>
      <c r="I169" s="259">
        <v>0.39191223337250392</v>
      </c>
      <c r="J169" s="259">
        <v>0.6085976127612116</v>
      </c>
      <c r="K169" s="259">
        <v>14</v>
      </c>
      <c r="L169" s="259">
        <v>20052.899799999996</v>
      </c>
      <c r="M169" s="259">
        <v>20052.899799999996</v>
      </c>
      <c r="N169" s="272">
        <v>2.2997396506757407E-4</v>
      </c>
      <c r="O169" s="259">
        <v>2.2997396506757407E-4</v>
      </c>
      <c r="P169" s="259">
        <v>2</v>
      </c>
      <c r="Q169" s="259">
        <v>31140</v>
      </c>
      <c r="R169" s="259">
        <v>31140</v>
      </c>
      <c r="S169" s="259">
        <v>1.9528106361051803E-4</v>
      </c>
      <c r="T169" s="259">
        <v>1.9528106361051803E-4</v>
      </c>
      <c r="U169" s="259">
        <v>0</v>
      </c>
      <c r="V169" s="259">
        <v>0</v>
      </c>
      <c r="W169" s="259">
        <v>0</v>
      </c>
      <c r="X169" s="259" t="s">
        <v>190</v>
      </c>
    </row>
    <row r="170" spans="2:24" s="221" customFormat="1" x14ac:dyDescent="0.2">
      <c r="B170" s="81" t="s">
        <v>755</v>
      </c>
      <c r="C170" s="81" t="s">
        <v>679</v>
      </c>
      <c r="D170" s="81" t="s">
        <v>441</v>
      </c>
      <c r="E170" s="259">
        <v>1894</v>
      </c>
      <c r="F170" s="259">
        <v>3.88</v>
      </c>
      <c r="G170" s="259">
        <v>0.55000000000000004</v>
      </c>
      <c r="H170" s="259">
        <v>3.2440159057165858</v>
      </c>
      <c r="I170" s="259">
        <v>1.4267335424601613</v>
      </c>
      <c r="J170" s="259">
        <v>0.16293152006586167</v>
      </c>
      <c r="K170" s="259">
        <v>14</v>
      </c>
      <c r="L170" s="259">
        <v>127277.8406</v>
      </c>
      <c r="M170" s="259">
        <v>127277.8406</v>
      </c>
      <c r="N170" s="272">
        <v>2.9584928573662536E-3</v>
      </c>
      <c r="O170" s="259">
        <v>2.9584928573662536E-3</v>
      </c>
      <c r="P170" s="259">
        <v>1</v>
      </c>
      <c r="Q170" s="259">
        <v>14535</v>
      </c>
      <c r="R170" s="259">
        <v>14535</v>
      </c>
      <c r="S170" s="259">
        <v>7.7807298782315779E-5</v>
      </c>
      <c r="T170" s="259">
        <v>7.7807298782315779E-5</v>
      </c>
      <c r="U170" s="259">
        <v>1</v>
      </c>
      <c r="V170" s="259">
        <v>2.8193703558768539E-3</v>
      </c>
      <c r="W170" s="259">
        <v>2.8193703558768539E-3</v>
      </c>
      <c r="X170" s="259" t="s">
        <v>190</v>
      </c>
    </row>
    <row r="171" spans="2:24" s="221" customFormat="1" x14ac:dyDescent="0.2">
      <c r="B171" s="81" t="s">
        <v>465</v>
      </c>
      <c r="C171" s="81" t="s">
        <v>679</v>
      </c>
      <c r="D171" s="81" t="s">
        <v>441</v>
      </c>
      <c r="E171" s="259">
        <v>2045</v>
      </c>
      <c r="F171" s="259">
        <v>4.51</v>
      </c>
      <c r="G171" s="259">
        <v>0.49</v>
      </c>
      <c r="H171" s="259">
        <v>4.6685124380820655</v>
      </c>
      <c r="I171" s="259">
        <v>0.65597953166195688</v>
      </c>
      <c r="J171" s="259">
        <v>0.69793615305206058</v>
      </c>
      <c r="K171" s="259">
        <v>12</v>
      </c>
      <c r="L171" s="259">
        <v>44902.992899999997</v>
      </c>
      <c r="M171" s="259">
        <v>44724.876199999999</v>
      </c>
      <c r="N171" s="272">
        <v>3.4096378833058338E-4</v>
      </c>
      <c r="O171" s="259">
        <v>3.3943815502112621E-4</v>
      </c>
      <c r="P171" s="259">
        <v>1</v>
      </c>
      <c r="Q171" s="259">
        <v>47775</v>
      </c>
      <c r="R171" s="259">
        <v>47775</v>
      </c>
      <c r="S171" s="259">
        <v>1.6019149749300308E-4</v>
      </c>
      <c r="T171" s="259">
        <v>1.6019149749300308E-4</v>
      </c>
      <c r="U171" s="259">
        <v>0</v>
      </c>
      <c r="V171" s="259">
        <v>0</v>
      </c>
      <c r="W171" s="259">
        <v>0</v>
      </c>
      <c r="X171" s="259" t="s">
        <v>190</v>
      </c>
    </row>
    <row r="172" spans="2:24" s="221" customFormat="1" x14ac:dyDescent="0.2">
      <c r="B172" s="81" t="s">
        <v>756</v>
      </c>
      <c r="C172" s="81" t="s">
        <v>679</v>
      </c>
      <c r="D172" s="81" t="s">
        <v>441</v>
      </c>
      <c r="E172" s="259">
        <v>942.5</v>
      </c>
      <c r="F172" s="259">
        <v>3.71</v>
      </c>
      <c r="G172" s="259">
        <v>1.25</v>
      </c>
      <c r="H172" s="259">
        <v>2.7889770390983353</v>
      </c>
      <c r="I172" s="259">
        <v>0.88546931206683965</v>
      </c>
      <c r="J172" s="259">
        <v>0.98929404853915281</v>
      </c>
      <c r="K172" s="259">
        <v>14</v>
      </c>
      <c r="L172" s="259">
        <v>35573.8295</v>
      </c>
      <c r="M172" s="259">
        <v>35573.8295</v>
      </c>
      <c r="N172" s="272">
        <v>1.8545598509761384E-4</v>
      </c>
      <c r="O172" s="259">
        <v>1.8545598509761384E-4</v>
      </c>
      <c r="P172" s="259">
        <v>4</v>
      </c>
      <c r="Q172" s="259">
        <v>39745</v>
      </c>
      <c r="R172" s="259">
        <v>39745</v>
      </c>
      <c r="S172" s="259">
        <v>1.7087093065920326E-4</v>
      </c>
      <c r="T172" s="259">
        <v>1.7087093065920326E-4</v>
      </c>
      <c r="U172" s="259">
        <v>0</v>
      </c>
      <c r="V172" s="259">
        <v>0</v>
      </c>
      <c r="W172" s="259">
        <v>0</v>
      </c>
      <c r="X172" s="259" t="s">
        <v>190</v>
      </c>
    </row>
    <row r="173" spans="2:24" s="221" customFormat="1" x14ac:dyDescent="0.2">
      <c r="B173" s="81" t="s">
        <v>757</v>
      </c>
      <c r="C173" s="81" t="s">
        <v>679</v>
      </c>
      <c r="D173" s="81" t="s">
        <v>441</v>
      </c>
      <c r="E173" s="259">
        <v>604.5</v>
      </c>
      <c r="F173" s="259">
        <v>3.44</v>
      </c>
      <c r="G173" s="259">
        <v>1.0900000000000001</v>
      </c>
      <c r="H173" s="259">
        <v>5.0190794052464156</v>
      </c>
      <c r="I173" s="259">
        <v>5.2494256647956998</v>
      </c>
      <c r="J173" s="259">
        <v>0.37465879684494974</v>
      </c>
      <c r="K173" s="259">
        <v>17</v>
      </c>
      <c r="L173" s="259">
        <v>93454.816699999996</v>
      </c>
      <c r="M173" s="259">
        <v>93454.816699999996</v>
      </c>
      <c r="N173" s="272">
        <v>1.8673751707755787E-3</v>
      </c>
      <c r="O173" s="259">
        <v>1.8673751707755787E-3</v>
      </c>
      <c r="P173" s="259">
        <v>1</v>
      </c>
      <c r="Q173" s="259">
        <v>6670</v>
      </c>
      <c r="R173" s="259">
        <v>6670</v>
      </c>
      <c r="S173" s="259">
        <v>3.5089566117514956E-5</v>
      </c>
      <c r="T173" s="259">
        <v>3.5089566117514956E-5</v>
      </c>
      <c r="U173" s="259">
        <v>0</v>
      </c>
      <c r="V173" s="259">
        <v>0</v>
      </c>
      <c r="W173" s="259">
        <v>0</v>
      </c>
      <c r="X173" s="259" t="s">
        <v>190</v>
      </c>
    </row>
    <row r="174" spans="2:24" s="221" customFormat="1" x14ac:dyDescent="0.2">
      <c r="B174" s="81" t="s">
        <v>758</v>
      </c>
      <c r="C174" s="81" t="s">
        <v>679</v>
      </c>
      <c r="D174" s="81" t="s">
        <v>441</v>
      </c>
      <c r="E174" s="259">
        <v>371.5</v>
      </c>
      <c r="F174" s="259">
        <v>1.51</v>
      </c>
      <c r="G174" s="259">
        <v>0.75</v>
      </c>
      <c r="H174" s="259">
        <v>3.9210166763182195</v>
      </c>
      <c r="I174" s="259">
        <v>7.9390832231536637</v>
      </c>
      <c r="J174" s="259">
        <v>3.2396208894332412</v>
      </c>
      <c r="K174" s="259">
        <v>4</v>
      </c>
      <c r="L174" s="259">
        <v>122996.67170000001</v>
      </c>
      <c r="M174" s="259">
        <v>122996.67170000001</v>
      </c>
      <c r="N174" s="272">
        <v>5.6448432449915365E-4</v>
      </c>
      <c r="O174" s="259">
        <v>5.6448432449915365E-4</v>
      </c>
      <c r="P174" s="259">
        <v>2</v>
      </c>
      <c r="Q174" s="259">
        <v>50190</v>
      </c>
      <c r="R174" s="259">
        <v>50190</v>
      </c>
      <c r="S174" s="259">
        <v>2.4562696282260472E-4</v>
      </c>
      <c r="T174" s="259">
        <v>2.4562696282260472E-4</v>
      </c>
      <c r="U174" s="259">
        <v>0</v>
      </c>
      <c r="V174" s="259">
        <v>0</v>
      </c>
      <c r="W174" s="259">
        <v>0</v>
      </c>
      <c r="X174" s="259" t="s">
        <v>675</v>
      </c>
    </row>
    <row r="175" spans="2:24" s="221" customFormat="1" x14ac:dyDescent="0.2">
      <c r="B175" s="81" t="s">
        <v>759</v>
      </c>
      <c r="C175" s="81" t="s">
        <v>679</v>
      </c>
      <c r="D175" s="81" t="s">
        <v>441</v>
      </c>
      <c r="E175" s="259">
        <v>1320</v>
      </c>
      <c r="F175" s="259">
        <v>3.86</v>
      </c>
      <c r="G175" s="259">
        <v>0.55000000000000004</v>
      </c>
      <c r="H175" s="259">
        <v>3.7870144153273828</v>
      </c>
      <c r="I175" s="259">
        <v>1.8617073383852099</v>
      </c>
      <c r="J175" s="259">
        <v>1.4838656320722432</v>
      </c>
      <c r="K175" s="259">
        <v>16</v>
      </c>
      <c r="L175" s="259">
        <v>92742.498699999996</v>
      </c>
      <c r="M175" s="259">
        <v>92742.498699999996</v>
      </c>
      <c r="N175" s="272">
        <v>5.3465819329926595E-4</v>
      </c>
      <c r="O175" s="259">
        <v>5.3465819329926595E-4</v>
      </c>
      <c r="P175" s="259">
        <v>4</v>
      </c>
      <c r="Q175" s="259">
        <v>73920</v>
      </c>
      <c r="R175" s="259">
        <v>73920</v>
      </c>
      <c r="S175" s="259">
        <v>3.2648552822383479E-4</v>
      </c>
      <c r="T175" s="259">
        <v>3.2648552822383479E-4</v>
      </c>
      <c r="U175" s="259">
        <v>1</v>
      </c>
      <c r="V175" s="259">
        <v>5.5533052464241065E-3</v>
      </c>
      <c r="W175" s="259">
        <v>5.5533052464241065E-3</v>
      </c>
      <c r="X175" s="259" t="s">
        <v>190</v>
      </c>
    </row>
    <row r="176" spans="2:24" s="221" customFormat="1" x14ac:dyDescent="0.2">
      <c r="B176" s="81" t="s">
        <v>472</v>
      </c>
      <c r="C176" s="81" t="s">
        <v>679</v>
      </c>
      <c r="D176" s="81" t="s">
        <v>441</v>
      </c>
      <c r="E176" s="259">
        <v>1243.5</v>
      </c>
      <c r="F176" s="259">
        <v>2.99</v>
      </c>
      <c r="G176" s="259">
        <v>0.73</v>
      </c>
      <c r="H176" s="259">
        <v>2.7664314917052151</v>
      </c>
      <c r="I176" s="259">
        <v>0.90412048121796651</v>
      </c>
      <c r="J176" s="259">
        <v>1.516392663490959</v>
      </c>
      <c r="K176" s="259">
        <v>19</v>
      </c>
      <c r="L176" s="259">
        <v>70945.539800000013</v>
      </c>
      <c r="M176" s="259">
        <v>53880.581300000005</v>
      </c>
      <c r="N176" s="272">
        <v>1.1767362279174116E-3</v>
      </c>
      <c r="O176" s="259">
        <v>1.0236694379795732E-3</v>
      </c>
      <c r="P176" s="259">
        <v>8</v>
      </c>
      <c r="Q176" s="259">
        <v>118990</v>
      </c>
      <c r="R176" s="259">
        <v>118990</v>
      </c>
      <c r="S176" s="259">
        <v>6.5449668975712681E-4</v>
      </c>
      <c r="T176" s="259">
        <v>6.5449668975712681E-4</v>
      </c>
      <c r="U176" s="259">
        <v>0</v>
      </c>
      <c r="V176" s="259">
        <v>0</v>
      </c>
      <c r="W176" s="259">
        <v>0</v>
      </c>
      <c r="X176" s="259" t="s">
        <v>190</v>
      </c>
    </row>
    <row r="177" spans="2:24" s="221" customFormat="1" x14ac:dyDescent="0.2">
      <c r="B177" s="81" t="s">
        <v>760</v>
      </c>
      <c r="C177" s="81" t="s">
        <v>679</v>
      </c>
      <c r="D177" s="81" t="s">
        <v>441</v>
      </c>
      <c r="E177" s="259">
        <v>1455</v>
      </c>
      <c r="F177" s="259">
        <v>5.57</v>
      </c>
      <c r="G177" s="259">
        <v>1.1100000000000001</v>
      </c>
      <c r="H177" s="259">
        <v>4.0839161129138679</v>
      </c>
      <c r="I177" s="259">
        <v>4.0165478793560601</v>
      </c>
      <c r="J177" s="259">
        <v>0.13150272723636061</v>
      </c>
      <c r="K177" s="259">
        <v>15</v>
      </c>
      <c r="L177" s="259">
        <v>211666.15619999997</v>
      </c>
      <c r="M177" s="259">
        <v>211666.15619999997</v>
      </c>
      <c r="N177" s="272">
        <v>3.7226520694071622E-3</v>
      </c>
      <c r="O177" s="259">
        <v>3.7226520694071622E-3</v>
      </c>
      <c r="P177" s="259">
        <v>2</v>
      </c>
      <c r="Q177" s="259">
        <v>6930</v>
      </c>
      <c r="R177" s="259">
        <v>6930</v>
      </c>
      <c r="S177" s="259">
        <v>3.005497619630629E-4</v>
      </c>
      <c r="T177" s="259">
        <v>3.005497619630629E-4</v>
      </c>
      <c r="U177" s="259">
        <v>0</v>
      </c>
      <c r="V177" s="259">
        <v>0</v>
      </c>
      <c r="W177" s="259">
        <v>0</v>
      </c>
      <c r="X177" s="259" t="s">
        <v>190</v>
      </c>
    </row>
    <row r="178" spans="2:24" s="221" customFormat="1" x14ac:dyDescent="0.2">
      <c r="B178" s="81" t="s">
        <v>552</v>
      </c>
      <c r="C178" s="81" t="s">
        <v>679</v>
      </c>
      <c r="D178" s="81" t="s">
        <v>441</v>
      </c>
      <c r="E178" s="259">
        <v>1541</v>
      </c>
      <c r="F178" s="259">
        <v>4.96</v>
      </c>
      <c r="G178" s="259">
        <v>0.74</v>
      </c>
      <c r="H178" s="259">
        <v>4.6418383904951419</v>
      </c>
      <c r="I178" s="259">
        <v>0.17332393928309456</v>
      </c>
      <c r="J178" s="259">
        <v>2.7472212258014115</v>
      </c>
      <c r="K178" s="259">
        <v>12</v>
      </c>
      <c r="L178" s="259">
        <v>12132.645100000005</v>
      </c>
      <c r="M178" s="259">
        <v>9457.8631000000041</v>
      </c>
      <c r="N178" s="272">
        <v>1.8237420581251033E-4</v>
      </c>
      <c r="O178" s="259">
        <v>1.4260094543496187E-4</v>
      </c>
      <c r="P178" s="259">
        <v>7</v>
      </c>
      <c r="Q178" s="259">
        <v>192305</v>
      </c>
      <c r="R178" s="259">
        <v>192305</v>
      </c>
      <c r="S178" s="259">
        <v>6.3924035666255508E-4</v>
      </c>
      <c r="T178" s="259">
        <v>6.3924035666255508E-4</v>
      </c>
      <c r="U178" s="259">
        <v>1</v>
      </c>
      <c r="V178" s="259">
        <v>3.832390873356416E-3</v>
      </c>
      <c r="W178" s="259">
        <v>3.832390873356416E-3</v>
      </c>
      <c r="X178" s="259" t="s">
        <v>190</v>
      </c>
    </row>
    <row r="179" spans="2:24" s="221" customFormat="1" x14ac:dyDescent="0.2">
      <c r="B179" s="81" t="s">
        <v>660</v>
      </c>
      <c r="C179" s="81" t="s">
        <v>679</v>
      </c>
      <c r="D179" s="81" t="s">
        <v>441</v>
      </c>
      <c r="E179" s="259">
        <v>1154.5</v>
      </c>
      <c r="F179" s="259">
        <v>3.28</v>
      </c>
      <c r="G179" s="259">
        <v>0.83</v>
      </c>
      <c r="H179" s="259">
        <v>2.993792047093355</v>
      </c>
      <c r="I179" s="259">
        <v>7.8115186607901718E-2</v>
      </c>
      <c r="J179" s="259">
        <v>0.7284874723739978</v>
      </c>
      <c r="K179" s="259">
        <v>12</v>
      </c>
      <c r="L179" s="259">
        <v>5631.1455999999998</v>
      </c>
      <c r="M179" s="259">
        <v>1040.3168000000001</v>
      </c>
      <c r="N179" s="272">
        <v>5.3031013836731309E-5</v>
      </c>
      <c r="O179" s="259">
        <v>1.6781966404028892E-5</v>
      </c>
      <c r="P179" s="259">
        <v>3</v>
      </c>
      <c r="Q179" s="259">
        <v>52515</v>
      </c>
      <c r="R179" s="259">
        <v>52515</v>
      </c>
      <c r="S179" s="259">
        <v>2.7613962901174813E-4</v>
      </c>
      <c r="T179" s="259">
        <v>2.7613962901174813E-4</v>
      </c>
      <c r="U179" s="259">
        <v>0</v>
      </c>
      <c r="V179" s="259">
        <v>0</v>
      </c>
      <c r="W179" s="259">
        <v>0</v>
      </c>
      <c r="X179" s="259" t="s">
        <v>190</v>
      </c>
    </row>
    <row r="180" spans="2:24" s="221" customFormat="1" x14ac:dyDescent="0.2">
      <c r="B180" s="81" t="s">
        <v>658</v>
      </c>
      <c r="C180" s="81" t="s">
        <v>679</v>
      </c>
      <c r="D180" s="81" t="s">
        <v>441</v>
      </c>
      <c r="E180" s="259">
        <v>3004.5</v>
      </c>
      <c r="F180" s="259">
        <v>3.36</v>
      </c>
      <c r="G180" s="259">
        <v>2.79</v>
      </c>
      <c r="H180" s="259">
        <v>4.6843897642974319</v>
      </c>
      <c r="I180" s="259">
        <v>0.12478475732375863</v>
      </c>
      <c r="J180" s="259">
        <v>1.2679243306585748</v>
      </c>
      <c r="K180" s="259">
        <v>21</v>
      </c>
      <c r="L180" s="259">
        <v>9778.6699000000026</v>
      </c>
      <c r="M180" s="259">
        <v>9159.9428000000007</v>
      </c>
      <c r="N180" s="272">
        <v>3.7619066144594949E-4</v>
      </c>
      <c r="O180" s="259">
        <v>3.7225452750754999E-4</v>
      </c>
      <c r="P180" s="259">
        <v>5</v>
      </c>
      <c r="Q180" s="259">
        <v>99360</v>
      </c>
      <c r="R180" s="259">
        <v>99360</v>
      </c>
      <c r="S180" s="259">
        <v>8.6045718653384503E-4</v>
      </c>
      <c r="T180" s="259">
        <v>8.6045718653384503E-4</v>
      </c>
      <c r="U180" s="259">
        <v>0</v>
      </c>
      <c r="V180" s="259">
        <v>0</v>
      </c>
      <c r="W180" s="259">
        <v>0</v>
      </c>
      <c r="X180" s="259" t="s">
        <v>190</v>
      </c>
    </row>
    <row r="181" spans="2:24" s="221" customFormat="1" x14ac:dyDescent="0.2">
      <c r="B181" s="81" t="s">
        <v>761</v>
      </c>
      <c r="C181" s="81" t="s">
        <v>679</v>
      </c>
      <c r="D181" s="81" t="s">
        <v>441</v>
      </c>
      <c r="E181" s="259">
        <v>2801</v>
      </c>
      <c r="F181" s="259">
        <v>3.9</v>
      </c>
      <c r="G181" s="259">
        <v>1.05</v>
      </c>
      <c r="H181" s="259">
        <v>3.867669453301303</v>
      </c>
      <c r="I181" s="259">
        <v>5.20138853355928</v>
      </c>
      <c r="J181" s="259">
        <v>1.911665787513011</v>
      </c>
      <c r="K181" s="259">
        <v>21</v>
      </c>
      <c r="L181" s="259">
        <v>517685.77740000008</v>
      </c>
      <c r="M181" s="259">
        <v>517685.77740000008</v>
      </c>
      <c r="N181" s="272">
        <v>9.7497579964162858E-3</v>
      </c>
      <c r="O181" s="259">
        <v>9.7497579964162858E-3</v>
      </c>
      <c r="P181" s="259">
        <v>3</v>
      </c>
      <c r="Q181" s="259">
        <v>190265</v>
      </c>
      <c r="R181" s="259">
        <v>190265</v>
      </c>
      <c r="S181" s="259">
        <v>8.2231635379741575E-4</v>
      </c>
      <c r="T181" s="259">
        <v>8.2231635379741575E-4</v>
      </c>
      <c r="U181" s="259">
        <v>0</v>
      </c>
      <c r="V181" s="259">
        <v>0</v>
      </c>
      <c r="W181" s="259">
        <v>0</v>
      </c>
      <c r="X181" s="259" t="s">
        <v>190</v>
      </c>
    </row>
    <row r="182" spans="2:24" s="221" customFormat="1" x14ac:dyDescent="0.2">
      <c r="B182" s="81" t="s">
        <v>662</v>
      </c>
      <c r="C182" s="81" t="s">
        <v>679</v>
      </c>
      <c r="D182" s="81" t="s">
        <v>441</v>
      </c>
      <c r="E182" s="259">
        <v>1801</v>
      </c>
      <c r="F182" s="259">
        <v>4.3</v>
      </c>
      <c r="G182" s="259">
        <v>2.99</v>
      </c>
      <c r="H182" s="259">
        <v>4.363035984266002</v>
      </c>
      <c r="I182" s="259">
        <v>2.7381959008622951</v>
      </c>
      <c r="J182" s="259">
        <v>1.6939221462749368</v>
      </c>
      <c r="K182" s="259">
        <v>19</v>
      </c>
      <c r="L182" s="259">
        <v>207766.5257</v>
      </c>
      <c r="M182" s="259">
        <v>206611.609</v>
      </c>
      <c r="N182" s="272">
        <v>1.8281053693901513E-3</v>
      </c>
      <c r="O182" s="259">
        <v>1.8265797360806941E-3</v>
      </c>
      <c r="P182" s="259">
        <v>5</v>
      </c>
      <c r="Q182" s="259">
        <v>128530</v>
      </c>
      <c r="R182" s="259">
        <v>128530</v>
      </c>
      <c r="S182" s="259">
        <v>5.217665918343528E-4</v>
      </c>
      <c r="T182" s="259">
        <v>5.217665918343528E-4</v>
      </c>
      <c r="U182" s="259">
        <v>0</v>
      </c>
      <c r="V182" s="259">
        <v>0</v>
      </c>
      <c r="W182" s="259">
        <v>0</v>
      </c>
      <c r="X182" s="259" t="s">
        <v>190</v>
      </c>
    </row>
    <row r="183" spans="2:24" s="221" customFormat="1" x14ac:dyDescent="0.2">
      <c r="B183" s="81" t="s">
        <v>571</v>
      </c>
      <c r="C183" s="81" t="s">
        <v>679</v>
      </c>
      <c r="D183" s="81" t="s">
        <v>441</v>
      </c>
      <c r="E183" s="259">
        <v>2316.5</v>
      </c>
      <c r="F183" s="259">
        <v>2.94</v>
      </c>
      <c r="G183" s="259">
        <v>0.84</v>
      </c>
      <c r="H183" s="259">
        <v>3.1627247746207701</v>
      </c>
      <c r="I183" s="259">
        <v>7.0893484880242053E-2</v>
      </c>
      <c r="J183" s="259">
        <v>1.2451003896837194</v>
      </c>
      <c r="K183" s="259">
        <v>18</v>
      </c>
      <c r="L183" s="259">
        <v>7105.2889000000005</v>
      </c>
      <c r="M183" s="259">
        <v>6924.0722000000005</v>
      </c>
      <c r="N183" s="272">
        <v>1.1590236251946135E-4</v>
      </c>
      <c r="O183" s="259">
        <v>1.1437672921000419E-4</v>
      </c>
      <c r="P183" s="259">
        <v>3</v>
      </c>
      <c r="Q183" s="259">
        <v>124790</v>
      </c>
      <c r="R183" s="259">
        <v>124790</v>
      </c>
      <c r="S183" s="259">
        <v>5.1108715866815264E-4</v>
      </c>
      <c r="T183" s="259">
        <v>5.1108715866815264E-4</v>
      </c>
      <c r="U183" s="259">
        <v>0</v>
      </c>
      <c r="V183" s="259">
        <v>0</v>
      </c>
      <c r="W183" s="259">
        <v>0</v>
      </c>
      <c r="X183" s="259" t="s">
        <v>190</v>
      </c>
    </row>
    <row r="184" spans="2:24" s="221" customFormat="1" x14ac:dyDescent="0.2">
      <c r="B184" s="81" t="s">
        <v>633</v>
      </c>
      <c r="C184" s="81" t="s">
        <v>679</v>
      </c>
      <c r="D184" s="81" t="s">
        <v>441</v>
      </c>
      <c r="E184" s="259">
        <v>1096.5</v>
      </c>
      <c r="F184" s="259">
        <v>2.15</v>
      </c>
      <c r="G184" s="259">
        <v>0.98</v>
      </c>
      <c r="H184" s="259">
        <v>2.3803001452747199</v>
      </c>
      <c r="I184" s="259">
        <v>1.2043436322473526</v>
      </c>
      <c r="J184" s="259">
        <v>1.0624110168154512E-2</v>
      </c>
      <c r="K184" s="259">
        <v>10</v>
      </c>
      <c r="L184" s="259">
        <v>77084.448199999999</v>
      </c>
      <c r="M184" s="259">
        <v>71173.779800000004</v>
      </c>
      <c r="N184" s="272">
        <v>2.6805834937155349E-3</v>
      </c>
      <c r="O184" s="259">
        <v>2.6012505616237621E-3</v>
      </c>
      <c r="P184" s="259">
        <v>1</v>
      </c>
      <c r="Q184" s="259">
        <v>680</v>
      </c>
      <c r="R184" s="259">
        <v>680</v>
      </c>
      <c r="S184" s="259">
        <v>3.0512666189143443E-6</v>
      </c>
      <c r="T184" s="259">
        <v>3.0512666189143443E-6</v>
      </c>
      <c r="U184" s="259">
        <v>0</v>
      </c>
      <c r="V184" s="259">
        <v>0</v>
      </c>
      <c r="W184" s="259">
        <v>0</v>
      </c>
      <c r="X184" s="259" t="s">
        <v>190</v>
      </c>
    </row>
    <row r="185" spans="2:24" s="221" customFormat="1" x14ac:dyDescent="0.2">
      <c r="B185" s="81" t="s">
        <v>762</v>
      </c>
      <c r="C185" s="81" t="s">
        <v>679</v>
      </c>
      <c r="D185" s="81" t="s">
        <v>441</v>
      </c>
      <c r="E185" s="259">
        <v>1644</v>
      </c>
      <c r="F185" s="259">
        <v>1.6</v>
      </c>
      <c r="G185" s="259">
        <v>2.5099999999999998</v>
      </c>
      <c r="H185" s="259">
        <v>1.7718879761429613</v>
      </c>
      <c r="I185" s="259">
        <v>1.5719849529374701E-2</v>
      </c>
      <c r="J185" s="259">
        <v>0</v>
      </c>
      <c r="K185" s="259">
        <v>9</v>
      </c>
      <c r="L185" s="259">
        <v>2059.5332999999996</v>
      </c>
      <c r="M185" s="259">
        <v>2059.5332999999996</v>
      </c>
      <c r="N185" s="272">
        <v>1.3730699785114549E-5</v>
      </c>
      <c r="O185" s="259">
        <v>1.3730699785114549E-5</v>
      </c>
      <c r="P185" s="259">
        <v>0</v>
      </c>
      <c r="Q185" s="259">
        <v>0</v>
      </c>
      <c r="R185" s="259">
        <v>0</v>
      </c>
      <c r="S185" s="259">
        <v>0</v>
      </c>
      <c r="T185" s="259">
        <v>0</v>
      </c>
      <c r="U185" s="259">
        <v>0</v>
      </c>
      <c r="V185" s="259">
        <v>0</v>
      </c>
      <c r="W185" s="259">
        <v>0</v>
      </c>
      <c r="X185" s="259" t="s">
        <v>190</v>
      </c>
    </row>
    <row r="186" spans="2:24" s="221" customFormat="1" x14ac:dyDescent="0.2">
      <c r="B186" s="81" t="s">
        <v>763</v>
      </c>
      <c r="C186" s="81" t="s">
        <v>679</v>
      </c>
      <c r="D186" s="81" t="s">
        <v>441</v>
      </c>
      <c r="E186" s="259">
        <v>2626</v>
      </c>
      <c r="F186" s="259">
        <v>2.31</v>
      </c>
      <c r="G186" s="259">
        <v>1.56</v>
      </c>
      <c r="H186" s="259">
        <v>3.7724066588850147</v>
      </c>
      <c r="I186" s="259">
        <v>0.41870744425868178</v>
      </c>
      <c r="J186" s="259">
        <v>1.460142793342982</v>
      </c>
      <c r="K186" s="259">
        <v>21</v>
      </c>
      <c r="L186" s="259">
        <v>37540.046900000001</v>
      </c>
      <c r="M186" s="259">
        <v>37540.046900000001</v>
      </c>
      <c r="N186" s="272">
        <v>3.0987138148384617E-4</v>
      </c>
      <c r="O186" s="259">
        <v>3.0987138148384617E-4</v>
      </c>
      <c r="P186" s="259">
        <v>6</v>
      </c>
      <c r="Q186" s="259">
        <v>130912</v>
      </c>
      <c r="R186" s="259">
        <v>130912</v>
      </c>
      <c r="S186" s="259">
        <v>6.5297105644766958E-4</v>
      </c>
      <c r="T186" s="259">
        <v>6.5297105644766958E-4</v>
      </c>
      <c r="U186" s="259">
        <v>0</v>
      </c>
      <c r="V186" s="259">
        <v>0</v>
      </c>
      <c r="W186" s="259">
        <v>0</v>
      </c>
      <c r="X186" s="259" t="s">
        <v>190</v>
      </c>
    </row>
    <row r="187" spans="2:24" s="221" customFormat="1" x14ac:dyDescent="0.2">
      <c r="B187" s="81" t="s">
        <v>764</v>
      </c>
      <c r="C187" s="81" t="s">
        <v>688</v>
      </c>
      <c r="D187" s="81" t="s">
        <v>441</v>
      </c>
      <c r="E187" s="259">
        <v>68</v>
      </c>
      <c r="F187" s="259">
        <v>0.08</v>
      </c>
      <c r="G187" s="259">
        <v>1.42</v>
      </c>
      <c r="H187" s="259">
        <v>0</v>
      </c>
      <c r="I187" s="259">
        <v>0</v>
      </c>
      <c r="J187" s="259">
        <v>0</v>
      </c>
      <c r="K187" s="259">
        <v>2</v>
      </c>
      <c r="L187" s="259">
        <v>22907.95</v>
      </c>
      <c r="M187" s="259">
        <v>22907.95</v>
      </c>
      <c r="N187" s="272">
        <v>1.4493516439843134E-4</v>
      </c>
      <c r="O187" s="259">
        <v>1.4493516439843134E-4</v>
      </c>
      <c r="P187" s="259">
        <v>0</v>
      </c>
      <c r="Q187" s="259">
        <v>0</v>
      </c>
      <c r="R187" s="259">
        <v>0</v>
      </c>
      <c r="S187" s="259">
        <v>0</v>
      </c>
      <c r="T187" s="259">
        <v>0</v>
      </c>
      <c r="U187" s="259">
        <v>0</v>
      </c>
      <c r="V187" s="259">
        <v>0</v>
      </c>
      <c r="W187" s="259">
        <v>0</v>
      </c>
      <c r="X187" s="259" t="s">
        <v>675</v>
      </c>
    </row>
    <row r="188" spans="2:24" s="221" customFormat="1" x14ac:dyDescent="0.2">
      <c r="B188" s="81" t="s">
        <v>765</v>
      </c>
      <c r="C188" s="81" t="s">
        <v>688</v>
      </c>
      <c r="D188" s="81" t="s">
        <v>441</v>
      </c>
      <c r="E188" s="259">
        <v>25.5</v>
      </c>
      <c r="F188" s="259">
        <v>0.52</v>
      </c>
      <c r="G188" s="259">
        <v>0.05</v>
      </c>
      <c r="H188" s="259">
        <v>0</v>
      </c>
      <c r="I188" s="259">
        <v>0</v>
      </c>
      <c r="J188" s="259">
        <v>0</v>
      </c>
      <c r="K188" s="259">
        <v>0</v>
      </c>
      <c r="L188" s="259">
        <v>0</v>
      </c>
      <c r="M188" s="259">
        <v>0</v>
      </c>
      <c r="N188" s="272">
        <v>0</v>
      </c>
      <c r="O188" s="259">
        <v>0</v>
      </c>
      <c r="P188" s="259">
        <v>0</v>
      </c>
      <c r="Q188" s="259">
        <v>0</v>
      </c>
      <c r="R188" s="259">
        <v>0</v>
      </c>
      <c r="S188" s="259">
        <v>0</v>
      </c>
      <c r="T188" s="259">
        <v>0</v>
      </c>
      <c r="U188" s="259">
        <v>0</v>
      </c>
      <c r="V188" s="259">
        <v>0</v>
      </c>
      <c r="W188" s="259">
        <v>0</v>
      </c>
      <c r="X188" s="259" t="s">
        <v>190</v>
      </c>
    </row>
    <row r="189" spans="2:24" s="221" customFormat="1" x14ac:dyDescent="0.2">
      <c r="B189" s="81" t="s">
        <v>609</v>
      </c>
      <c r="C189" s="81" t="s">
        <v>679</v>
      </c>
      <c r="D189" s="81" t="s">
        <v>441</v>
      </c>
      <c r="E189" s="259">
        <v>2010.5</v>
      </c>
      <c r="F189" s="259">
        <v>6.87</v>
      </c>
      <c r="G189" s="259">
        <v>1.1100000000000001</v>
      </c>
      <c r="H189" s="259">
        <v>8.8892885795316694</v>
      </c>
      <c r="I189" s="259">
        <v>8.609605063137618</v>
      </c>
      <c r="J189" s="259">
        <v>4.8597810271483244</v>
      </c>
      <c r="K189" s="259">
        <v>24</v>
      </c>
      <c r="L189" s="259">
        <v>274669.40620000003</v>
      </c>
      <c r="M189" s="259">
        <v>242345.82680000001</v>
      </c>
      <c r="N189" s="272">
        <v>6.4546036366521205E-3</v>
      </c>
      <c r="O189" s="259">
        <v>5.8718117124394809E-3</v>
      </c>
      <c r="P189" s="259">
        <v>8</v>
      </c>
      <c r="Q189" s="259">
        <v>155040</v>
      </c>
      <c r="R189" s="259">
        <v>155040</v>
      </c>
      <c r="S189" s="259">
        <v>6.5602232306658393E-4</v>
      </c>
      <c r="T189" s="259">
        <v>6.5602232306658393E-4</v>
      </c>
      <c r="U189" s="259">
        <v>0</v>
      </c>
      <c r="V189" s="259">
        <v>0</v>
      </c>
      <c r="W189" s="259">
        <v>0</v>
      </c>
      <c r="X189" s="259" t="s">
        <v>190</v>
      </c>
    </row>
    <row r="190" spans="2:24" s="221" customFormat="1" x14ac:dyDescent="0.2">
      <c r="B190" s="81" t="s">
        <v>766</v>
      </c>
      <c r="C190" s="81" t="s">
        <v>679</v>
      </c>
      <c r="D190" s="81" t="s">
        <v>441</v>
      </c>
      <c r="E190" s="259">
        <v>2015</v>
      </c>
      <c r="F190" s="259">
        <v>22.71</v>
      </c>
      <c r="G190" s="259">
        <v>4.4400000000000004</v>
      </c>
      <c r="H190" s="259">
        <v>5.4871369583782021</v>
      </c>
      <c r="I190" s="259">
        <v>4.8503304135875887</v>
      </c>
      <c r="J190" s="259">
        <v>2.1914328627972237</v>
      </c>
      <c r="K190" s="259">
        <v>17</v>
      </c>
      <c r="L190" s="259">
        <v>344805.64610000007</v>
      </c>
      <c r="M190" s="259">
        <v>344805.64610000007</v>
      </c>
      <c r="N190" s="272">
        <v>4.2483395388468199E-3</v>
      </c>
      <c r="O190" s="259">
        <v>4.2483395388468199E-3</v>
      </c>
      <c r="P190" s="259">
        <v>13</v>
      </c>
      <c r="Q190" s="259">
        <v>155787</v>
      </c>
      <c r="R190" s="259">
        <v>155787</v>
      </c>
      <c r="S190" s="259">
        <v>7.8112425444207213E-4</v>
      </c>
      <c r="T190" s="259">
        <v>7.8112425444207213E-4</v>
      </c>
      <c r="U190" s="259">
        <v>0</v>
      </c>
      <c r="V190" s="259">
        <v>0</v>
      </c>
      <c r="W190" s="259">
        <v>0</v>
      </c>
      <c r="X190" s="259" t="s">
        <v>190</v>
      </c>
    </row>
    <row r="191" spans="2:24" s="221" customFormat="1" x14ac:dyDescent="0.2">
      <c r="B191" s="81" t="s">
        <v>445</v>
      </c>
      <c r="C191" s="81" t="s">
        <v>679</v>
      </c>
      <c r="D191" s="81" t="s">
        <v>441</v>
      </c>
      <c r="E191" s="259">
        <v>3288</v>
      </c>
      <c r="F191" s="259">
        <v>25.15</v>
      </c>
      <c r="G191" s="259">
        <v>2.2000000000000002</v>
      </c>
      <c r="H191" s="259">
        <v>9.173000066408127</v>
      </c>
      <c r="I191" s="259">
        <v>2.156766769617831</v>
      </c>
      <c r="J191" s="259">
        <v>5.5714363551393431</v>
      </c>
      <c r="K191" s="259">
        <v>41</v>
      </c>
      <c r="L191" s="259">
        <v>141310.38710000002</v>
      </c>
      <c r="M191" s="259">
        <v>134658.46990000003</v>
      </c>
      <c r="N191" s="272">
        <v>9.033198543630442E-3</v>
      </c>
      <c r="O191" s="259">
        <v>8.9546284281933983E-3</v>
      </c>
      <c r="P191" s="259">
        <v>13</v>
      </c>
      <c r="Q191" s="259">
        <v>365038</v>
      </c>
      <c r="R191" s="259">
        <v>365038</v>
      </c>
      <c r="S191" s="259">
        <v>1.9833233022943236E-3</v>
      </c>
      <c r="T191" s="259">
        <v>1.9833233022943236E-3</v>
      </c>
      <c r="U191" s="259">
        <v>1</v>
      </c>
      <c r="V191" s="259">
        <v>4.8789753236440359E-3</v>
      </c>
      <c r="W191" s="259">
        <v>4.8789753236440359E-3</v>
      </c>
      <c r="X191" s="259" t="s">
        <v>190</v>
      </c>
    </row>
    <row r="192" spans="2:24" s="221" customFormat="1" x14ac:dyDescent="0.2">
      <c r="B192" s="81" t="s">
        <v>767</v>
      </c>
      <c r="C192" s="81" t="s">
        <v>679</v>
      </c>
      <c r="D192" s="81" t="s">
        <v>460</v>
      </c>
      <c r="E192" s="259">
        <v>2049</v>
      </c>
      <c r="F192" s="259">
        <v>20.21</v>
      </c>
      <c r="G192" s="259">
        <v>3.23</v>
      </c>
      <c r="H192" s="259">
        <v>4.7415468595092509</v>
      </c>
      <c r="I192" s="259">
        <v>4.2135694708468154</v>
      </c>
      <c r="J192" s="259">
        <v>2.4784863577375988</v>
      </c>
      <c r="K192" s="259">
        <v>17</v>
      </c>
      <c r="L192" s="259">
        <v>337699.4338</v>
      </c>
      <c r="M192" s="259">
        <v>337699.4338</v>
      </c>
      <c r="N192" s="272">
        <v>7.5713519628416758E-3</v>
      </c>
      <c r="O192" s="259">
        <v>7.5713519628416758E-3</v>
      </c>
      <c r="P192" s="259">
        <v>9</v>
      </c>
      <c r="Q192" s="259">
        <v>198640</v>
      </c>
      <c r="R192" s="259">
        <v>198640</v>
      </c>
      <c r="S192" s="259">
        <v>1.1640582151158222E-3</v>
      </c>
      <c r="T192" s="259">
        <v>1.1640582151158222E-3</v>
      </c>
      <c r="U192" s="259">
        <v>2</v>
      </c>
      <c r="V192" s="259">
        <v>6.0293028389747441E-3</v>
      </c>
      <c r="W192" s="259">
        <v>6.0293028389747441E-3</v>
      </c>
      <c r="X192" s="259" t="s">
        <v>190</v>
      </c>
    </row>
    <row r="193" spans="2:24" s="221" customFormat="1" x14ac:dyDescent="0.2">
      <c r="B193" s="81" t="s">
        <v>768</v>
      </c>
      <c r="C193" s="81" t="s">
        <v>679</v>
      </c>
      <c r="D193" s="81" t="s">
        <v>441</v>
      </c>
      <c r="E193" s="259">
        <v>2374.5</v>
      </c>
      <c r="F193" s="259">
        <v>8.7100000000000009</v>
      </c>
      <c r="G193" s="259">
        <v>3.12</v>
      </c>
      <c r="H193" s="259">
        <v>8.5156815519941507</v>
      </c>
      <c r="I193" s="259">
        <v>0.17048983666997788</v>
      </c>
      <c r="J193" s="259">
        <v>4.2170021959768365</v>
      </c>
      <c r="K193" s="259">
        <v>15</v>
      </c>
      <c r="L193" s="259">
        <v>8208.3313999999991</v>
      </c>
      <c r="M193" s="259">
        <v>8208.3313999999991</v>
      </c>
      <c r="N193" s="272">
        <v>1.1442249820928791E-4</v>
      </c>
      <c r="O193" s="259">
        <v>1.1442249820928791E-4</v>
      </c>
      <c r="P193" s="259">
        <v>5</v>
      </c>
      <c r="Q193" s="259">
        <v>203030</v>
      </c>
      <c r="R193" s="259">
        <v>203030</v>
      </c>
      <c r="S193" s="259">
        <v>7.1857328875432798E-4</v>
      </c>
      <c r="T193" s="259">
        <v>7.1857328875432798E-4</v>
      </c>
      <c r="U193" s="259">
        <v>0</v>
      </c>
      <c r="V193" s="259">
        <v>0</v>
      </c>
      <c r="W193" s="259">
        <v>0</v>
      </c>
      <c r="X193" s="259" t="s">
        <v>190</v>
      </c>
    </row>
    <row r="194" spans="2:24" s="221" customFormat="1" x14ac:dyDescent="0.2">
      <c r="B194" s="81" t="s">
        <v>462</v>
      </c>
      <c r="C194" s="81" t="s">
        <v>679</v>
      </c>
      <c r="D194" s="81" t="s">
        <v>441</v>
      </c>
      <c r="E194" s="259">
        <v>1220.5</v>
      </c>
      <c r="F194" s="259">
        <v>16.690000000000001</v>
      </c>
      <c r="G194" s="259">
        <v>3.94</v>
      </c>
      <c r="H194" s="259">
        <v>9.1071231461971571</v>
      </c>
      <c r="I194" s="259">
        <v>14.679372605811217</v>
      </c>
      <c r="J194" s="259">
        <v>2.8129762116933645</v>
      </c>
      <c r="K194" s="259">
        <v>29</v>
      </c>
      <c r="L194" s="259">
        <v>223302.64669999995</v>
      </c>
      <c r="M194" s="259">
        <v>223216.64669999995</v>
      </c>
      <c r="N194" s="272">
        <v>3.8189347875670042E-3</v>
      </c>
      <c r="O194" s="259">
        <v>3.7533325552603458E-3</v>
      </c>
      <c r="P194" s="259">
        <v>5</v>
      </c>
      <c r="Q194" s="259">
        <v>42791</v>
      </c>
      <c r="R194" s="259">
        <v>42791</v>
      </c>
      <c r="S194" s="259">
        <v>2.7919089563066248E-4</v>
      </c>
      <c r="T194" s="259">
        <v>2.7919089563066248E-4</v>
      </c>
      <c r="U194" s="259">
        <v>0</v>
      </c>
      <c r="V194" s="259">
        <v>0</v>
      </c>
      <c r="W194" s="259">
        <v>0</v>
      </c>
      <c r="X194" s="259" t="s">
        <v>190</v>
      </c>
    </row>
    <row r="195" spans="2:24" s="221" customFormat="1" x14ac:dyDescent="0.2">
      <c r="B195" s="81" t="s">
        <v>517</v>
      </c>
      <c r="C195" s="81" t="s">
        <v>679</v>
      </c>
      <c r="D195" s="81" t="s">
        <v>441</v>
      </c>
      <c r="E195" s="259">
        <v>3764</v>
      </c>
      <c r="F195" s="259">
        <v>15.67</v>
      </c>
      <c r="G195" s="259">
        <v>1.59</v>
      </c>
      <c r="H195" s="259">
        <v>8.345020790866851</v>
      </c>
      <c r="I195" s="259">
        <v>5.7994593779573504</v>
      </c>
      <c r="J195" s="259">
        <v>1.2523212939736708</v>
      </c>
      <c r="K195" s="259">
        <v>28</v>
      </c>
      <c r="L195" s="259">
        <v>469700.52310000011</v>
      </c>
      <c r="M195" s="259">
        <v>35107.753100000002</v>
      </c>
      <c r="N195" s="272">
        <v>3.749396421321946E-3</v>
      </c>
      <c r="O195" s="259">
        <v>3.1487545873886574E-4</v>
      </c>
      <c r="P195" s="259">
        <v>6</v>
      </c>
      <c r="Q195" s="259">
        <v>101426</v>
      </c>
      <c r="R195" s="259">
        <v>101426</v>
      </c>
      <c r="S195" s="259">
        <v>3.9819029376832188E-4</v>
      </c>
      <c r="T195" s="259">
        <v>3.9819029376832188E-4</v>
      </c>
      <c r="U195" s="259">
        <v>1</v>
      </c>
      <c r="V195" s="259">
        <v>5.5960229790889071E-3</v>
      </c>
      <c r="W195" s="259">
        <v>5.5960229790889071E-3</v>
      </c>
      <c r="X195" s="259" t="s">
        <v>190</v>
      </c>
    </row>
    <row r="196" spans="2:24" s="221" customFormat="1" x14ac:dyDescent="0.2">
      <c r="B196" s="81" t="s">
        <v>471</v>
      </c>
      <c r="C196" s="81" t="s">
        <v>679</v>
      </c>
      <c r="D196" s="81" t="s">
        <v>460</v>
      </c>
      <c r="E196" s="259">
        <v>948.5</v>
      </c>
      <c r="F196" s="259">
        <v>32.72</v>
      </c>
      <c r="G196" s="259">
        <v>1.98</v>
      </c>
      <c r="H196" s="259">
        <v>3.7889194967843225</v>
      </c>
      <c r="I196" s="259">
        <v>1.0979357228918587</v>
      </c>
      <c r="J196" s="259">
        <v>8.3641372216690009</v>
      </c>
      <c r="K196" s="259">
        <v>21</v>
      </c>
      <c r="L196" s="259">
        <v>39768.012900000002</v>
      </c>
      <c r="M196" s="259">
        <v>5854.8801999999996</v>
      </c>
      <c r="N196" s="272">
        <v>1.0571113201228743E-4</v>
      </c>
      <c r="O196" s="259">
        <v>7.5198465823144009E-5</v>
      </c>
      <c r="P196" s="259">
        <v>19</v>
      </c>
      <c r="Q196" s="259">
        <v>302955</v>
      </c>
      <c r="R196" s="259">
        <v>302955</v>
      </c>
      <c r="S196" s="259">
        <v>1.1991477812333372E-3</v>
      </c>
      <c r="T196" s="259">
        <v>1.1991477812333372E-3</v>
      </c>
      <c r="U196" s="259">
        <v>0</v>
      </c>
      <c r="V196" s="259">
        <v>0</v>
      </c>
      <c r="W196" s="259">
        <v>0</v>
      </c>
      <c r="X196" s="259" t="s">
        <v>190</v>
      </c>
    </row>
    <row r="197" spans="2:24" s="221" customFormat="1" x14ac:dyDescent="0.2">
      <c r="B197" s="81" t="s">
        <v>513</v>
      </c>
      <c r="C197" s="81" t="s">
        <v>679</v>
      </c>
      <c r="D197" s="81" t="s">
        <v>441</v>
      </c>
      <c r="E197" s="259">
        <v>3559</v>
      </c>
      <c r="F197" s="259">
        <v>18.920000000000002</v>
      </c>
      <c r="G197" s="259">
        <v>5.47</v>
      </c>
      <c r="H197" s="259">
        <v>11.202904623355499</v>
      </c>
      <c r="I197" s="259">
        <v>11.431394510824751</v>
      </c>
      <c r="J197" s="259">
        <v>16.665298364741375</v>
      </c>
      <c r="K197" s="259">
        <v>64</v>
      </c>
      <c r="L197" s="259">
        <v>598406.49760000012</v>
      </c>
      <c r="M197" s="259">
        <v>585977.24330000021</v>
      </c>
      <c r="N197" s="272">
        <v>1.1620535329471954E-2</v>
      </c>
      <c r="O197" s="259">
        <v>1.1493663663457497E-2</v>
      </c>
      <c r="P197" s="259">
        <v>18</v>
      </c>
      <c r="Q197" s="259">
        <v>872389</v>
      </c>
      <c r="R197" s="259">
        <v>872389</v>
      </c>
      <c r="S197" s="259">
        <v>4.3770419648326269E-3</v>
      </c>
      <c r="T197" s="259">
        <v>4.3770419648326269E-3</v>
      </c>
      <c r="U197" s="259">
        <v>2</v>
      </c>
      <c r="V197" s="259">
        <v>1.1494121353450334E-2</v>
      </c>
      <c r="W197" s="259">
        <v>1.1494121353450334E-2</v>
      </c>
      <c r="X197" s="259" t="s">
        <v>675</v>
      </c>
    </row>
    <row r="198" spans="2:24" s="221" customFormat="1" x14ac:dyDescent="0.2">
      <c r="B198" s="81" t="s">
        <v>527</v>
      </c>
      <c r="C198" s="81" t="s">
        <v>679</v>
      </c>
      <c r="D198" s="81" t="s">
        <v>441</v>
      </c>
      <c r="E198" s="259">
        <v>3297</v>
      </c>
      <c r="F198" s="259">
        <v>7.69</v>
      </c>
      <c r="G198" s="259">
        <v>7.91</v>
      </c>
      <c r="H198" s="259">
        <v>6.9351314335057843</v>
      </c>
      <c r="I198" s="259">
        <v>8.5599335736257629</v>
      </c>
      <c r="J198" s="259">
        <v>0.50828832252846823</v>
      </c>
      <c r="K198" s="259">
        <v>29</v>
      </c>
      <c r="L198" s="259">
        <v>953099.68600000045</v>
      </c>
      <c r="M198" s="259">
        <v>950231.78790000034</v>
      </c>
      <c r="N198" s="272">
        <v>2.1169443700698207E-2</v>
      </c>
      <c r="O198" s="259">
        <v>2.1107014785675223E-2</v>
      </c>
      <c r="P198" s="259">
        <v>7</v>
      </c>
      <c r="Q198" s="259">
        <v>56595</v>
      </c>
      <c r="R198" s="259">
        <v>56595</v>
      </c>
      <c r="S198" s="259">
        <v>3.8140832736429303E-4</v>
      </c>
      <c r="T198" s="259">
        <v>3.8140832736429303E-4</v>
      </c>
      <c r="U198" s="259">
        <v>0</v>
      </c>
      <c r="V198" s="259">
        <v>0</v>
      </c>
      <c r="W198" s="259">
        <v>0</v>
      </c>
      <c r="X198" s="259" t="s">
        <v>675</v>
      </c>
    </row>
    <row r="199" spans="2:24" s="221" customFormat="1" x14ac:dyDescent="0.2">
      <c r="B199" s="81" t="s">
        <v>479</v>
      </c>
      <c r="C199" s="81" t="s">
        <v>679</v>
      </c>
      <c r="D199" s="81" t="s">
        <v>441</v>
      </c>
      <c r="E199" s="259">
        <v>2113.5</v>
      </c>
      <c r="F199" s="259">
        <v>7.6</v>
      </c>
      <c r="G199" s="259">
        <v>1.6</v>
      </c>
      <c r="H199" s="259">
        <v>6.7202185925601565</v>
      </c>
      <c r="I199" s="259">
        <v>8.468614673100948</v>
      </c>
      <c r="J199" s="259">
        <v>3.6428821996716607</v>
      </c>
      <c r="K199" s="259">
        <v>17</v>
      </c>
      <c r="L199" s="259">
        <v>415121.99387395428</v>
      </c>
      <c r="M199" s="259">
        <v>51305.766900000002</v>
      </c>
      <c r="N199" s="272">
        <v>3.6123935096368707E-3</v>
      </c>
      <c r="O199" s="259">
        <v>4.8852304202128113E-4</v>
      </c>
      <c r="P199" s="259">
        <v>7</v>
      </c>
      <c r="Q199" s="259">
        <v>178570</v>
      </c>
      <c r="R199" s="259">
        <v>178570</v>
      </c>
      <c r="S199" s="259">
        <v>7.9638058753664376E-4</v>
      </c>
      <c r="T199" s="259">
        <v>7.9638058753664376E-4</v>
      </c>
      <c r="U199" s="259">
        <v>1</v>
      </c>
      <c r="V199" s="259">
        <v>3.0421128190576009E-3</v>
      </c>
      <c r="W199" s="259">
        <v>3.0421128190576009E-3</v>
      </c>
      <c r="X199" s="259" t="s">
        <v>675</v>
      </c>
    </row>
    <row r="200" spans="2:24" s="221" customFormat="1" x14ac:dyDescent="0.2">
      <c r="B200" s="81" t="s">
        <v>480</v>
      </c>
      <c r="C200" s="81" t="s">
        <v>679</v>
      </c>
      <c r="D200" s="81" t="s">
        <v>441</v>
      </c>
      <c r="E200" s="259">
        <v>2576</v>
      </c>
      <c r="F200" s="259">
        <v>11.89</v>
      </c>
      <c r="G200" s="259">
        <v>1.93</v>
      </c>
      <c r="H200" s="259">
        <v>7.2411596719403848</v>
      </c>
      <c r="I200" s="259">
        <v>7.1564120688928785</v>
      </c>
      <c r="J200" s="259">
        <v>4.9338195782211587</v>
      </c>
      <c r="K200" s="259">
        <v>23</v>
      </c>
      <c r="L200" s="259">
        <v>468808.54715176555</v>
      </c>
      <c r="M200" s="259">
        <v>13431.365899999999</v>
      </c>
      <c r="N200" s="272">
        <v>4.0895760284609794E-3</v>
      </c>
      <c r="O200" s="259">
        <v>1.8292343380391495E-4</v>
      </c>
      <c r="P200" s="259">
        <v>13</v>
      </c>
      <c r="Q200" s="259">
        <v>323209</v>
      </c>
      <c r="R200" s="259">
        <v>323209</v>
      </c>
      <c r="S200" s="259">
        <v>1.4798643101734568E-3</v>
      </c>
      <c r="T200" s="259">
        <v>1.4798643101734568E-3</v>
      </c>
      <c r="U200" s="259">
        <v>0</v>
      </c>
      <c r="V200" s="259">
        <v>0</v>
      </c>
      <c r="W200" s="259">
        <v>0</v>
      </c>
      <c r="X200" s="259" t="s">
        <v>675</v>
      </c>
    </row>
    <row r="201" spans="2:24" s="221" customFormat="1" x14ac:dyDescent="0.2">
      <c r="B201" s="81" t="s">
        <v>481</v>
      </c>
      <c r="C201" s="81" t="s">
        <v>679</v>
      </c>
      <c r="D201" s="81" t="s">
        <v>441</v>
      </c>
      <c r="E201" s="259">
        <v>1832.5</v>
      </c>
      <c r="F201" s="259">
        <v>11.17</v>
      </c>
      <c r="G201" s="259">
        <v>0.22</v>
      </c>
      <c r="H201" s="259">
        <v>3.5860145124688527</v>
      </c>
      <c r="I201" s="259">
        <v>3.9747526686171537</v>
      </c>
      <c r="J201" s="259">
        <v>1.6509375516755764</v>
      </c>
      <c r="K201" s="259">
        <v>11</v>
      </c>
      <c r="L201" s="259">
        <v>381831.44698127336</v>
      </c>
      <c r="M201" s="259">
        <v>65454.155099999996</v>
      </c>
      <c r="N201" s="272">
        <v>5.3645729034969428E-3</v>
      </c>
      <c r="O201" s="259">
        <v>2.6469737919081935E-3</v>
      </c>
      <c r="P201" s="259">
        <v>4</v>
      </c>
      <c r="Q201" s="259">
        <v>158596</v>
      </c>
      <c r="R201" s="259">
        <v>158596</v>
      </c>
      <c r="S201" s="259">
        <v>9.7640531805259008E-4</v>
      </c>
      <c r="T201" s="259">
        <v>9.7640531805259008E-4</v>
      </c>
      <c r="U201" s="259">
        <v>2</v>
      </c>
      <c r="V201" s="259">
        <v>5.2771656174123577E-3</v>
      </c>
      <c r="W201" s="259">
        <v>5.2771656174123577E-3</v>
      </c>
      <c r="X201" s="259" t="s">
        <v>675</v>
      </c>
    </row>
    <row r="202" spans="2:24" s="221" customFormat="1" x14ac:dyDescent="0.2">
      <c r="B202" s="81" t="s">
        <v>482</v>
      </c>
      <c r="C202" s="81" t="s">
        <v>679</v>
      </c>
      <c r="D202" s="81" t="s">
        <v>441</v>
      </c>
      <c r="E202" s="259">
        <v>1761</v>
      </c>
      <c r="F202" s="259">
        <v>5.84</v>
      </c>
      <c r="G202" s="259">
        <v>2.82</v>
      </c>
      <c r="H202" s="259">
        <v>6.940040514153103</v>
      </c>
      <c r="I202" s="259">
        <v>8.6407325290683676</v>
      </c>
      <c r="J202" s="259">
        <v>3.8263159338013768</v>
      </c>
      <c r="K202" s="259">
        <v>25</v>
      </c>
      <c r="L202" s="259">
        <v>373422.25674167654</v>
      </c>
      <c r="M202" s="259">
        <v>70130.318299999984</v>
      </c>
      <c r="N202" s="272">
        <v>4.8544617955471091E-3</v>
      </c>
      <c r="O202" s="259">
        <v>2.2486767038082099E-3</v>
      </c>
      <c r="P202" s="259">
        <v>2</v>
      </c>
      <c r="Q202" s="259">
        <v>165360</v>
      </c>
      <c r="R202" s="259">
        <v>165360</v>
      </c>
      <c r="S202" s="259">
        <v>4.7142069262226614E-4</v>
      </c>
      <c r="T202" s="259">
        <v>4.7142069262226614E-4</v>
      </c>
      <c r="U202" s="259">
        <v>1</v>
      </c>
      <c r="V202" s="259">
        <v>2.5691664931258777E-3</v>
      </c>
      <c r="W202" s="259">
        <v>2.5691664931258777E-3</v>
      </c>
      <c r="X202" s="259" t="s">
        <v>675</v>
      </c>
    </row>
    <row r="203" spans="2:24" s="221" customFormat="1" x14ac:dyDescent="0.2">
      <c r="B203" s="81" t="s">
        <v>483</v>
      </c>
      <c r="C203" s="81" t="s">
        <v>679</v>
      </c>
      <c r="D203" s="81" t="s">
        <v>441</v>
      </c>
      <c r="E203" s="259">
        <v>1671.5</v>
      </c>
      <c r="F203" s="259">
        <v>8.7200000000000006</v>
      </c>
      <c r="G203" s="259">
        <v>0.52</v>
      </c>
      <c r="H203" s="259">
        <v>3.3993828136155604</v>
      </c>
      <c r="I203" s="259">
        <v>4.8009952640632561</v>
      </c>
      <c r="J203" s="259">
        <v>0.5261005499522553</v>
      </c>
      <c r="K203" s="259">
        <v>19</v>
      </c>
      <c r="L203" s="259">
        <v>312506.95866553794</v>
      </c>
      <c r="M203" s="259">
        <v>24776.263899999998</v>
      </c>
      <c r="N203" s="272">
        <v>5.1137296100395458E-3</v>
      </c>
      <c r="O203" s="259">
        <v>2.6431597086345507E-3</v>
      </c>
      <c r="P203" s="259">
        <v>3</v>
      </c>
      <c r="Q203" s="259">
        <v>34245</v>
      </c>
      <c r="R203" s="259">
        <v>34245</v>
      </c>
      <c r="S203" s="259">
        <v>1.6934529734974609E-4</v>
      </c>
      <c r="T203" s="259">
        <v>1.6934529734974609E-4</v>
      </c>
      <c r="U203" s="259">
        <v>0</v>
      </c>
      <c r="V203" s="259">
        <v>0</v>
      </c>
      <c r="W203" s="259">
        <v>0</v>
      </c>
      <c r="X203" s="259" t="s">
        <v>190</v>
      </c>
    </row>
    <row r="204" spans="2:24" s="221" customFormat="1" x14ac:dyDescent="0.2">
      <c r="B204" s="81" t="s">
        <v>484</v>
      </c>
      <c r="C204" s="81" t="s">
        <v>679</v>
      </c>
      <c r="D204" s="81" t="s">
        <v>441</v>
      </c>
      <c r="E204" s="259">
        <v>925.5</v>
      </c>
      <c r="F204" s="259">
        <v>3.25</v>
      </c>
      <c r="G204" s="259">
        <v>2.5499999999999998</v>
      </c>
      <c r="H204" s="259">
        <v>8.7277034834314904</v>
      </c>
      <c r="I204" s="259">
        <v>12.833832482435829</v>
      </c>
      <c r="J204" s="259">
        <v>2.1776154082935717</v>
      </c>
      <c r="K204" s="259">
        <v>10</v>
      </c>
      <c r="L204" s="259">
        <v>198700.22066219291</v>
      </c>
      <c r="M204" s="259">
        <v>39385.378899999996</v>
      </c>
      <c r="N204" s="272">
        <v>3.0162804355139726E-3</v>
      </c>
      <c r="O204" s="259">
        <v>1.6483399965368125E-3</v>
      </c>
      <c r="P204" s="259">
        <v>3</v>
      </c>
      <c r="Q204" s="259">
        <v>33715</v>
      </c>
      <c r="R204" s="259">
        <v>33715</v>
      </c>
      <c r="S204" s="259">
        <v>1.4951206432680286E-4</v>
      </c>
      <c r="T204" s="259">
        <v>1.4951206432680286E-4</v>
      </c>
      <c r="U204" s="259">
        <v>0</v>
      </c>
      <c r="V204" s="259">
        <v>0</v>
      </c>
      <c r="W204" s="259">
        <v>0</v>
      </c>
      <c r="X204" s="259" t="s">
        <v>190</v>
      </c>
    </row>
    <row r="205" spans="2:24" s="221" customFormat="1" x14ac:dyDescent="0.2">
      <c r="B205" s="81" t="s">
        <v>461</v>
      </c>
      <c r="C205" s="81" t="s">
        <v>679</v>
      </c>
      <c r="D205" s="81" t="s">
        <v>441</v>
      </c>
      <c r="E205" s="259">
        <v>3151</v>
      </c>
      <c r="F205" s="259">
        <v>14.52</v>
      </c>
      <c r="G205" s="259">
        <v>6.14</v>
      </c>
      <c r="H205" s="259">
        <v>8.678219043463308</v>
      </c>
      <c r="I205" s="259">
        <v>12.61297933807114</v>
      </c>
      <c r="J205" s="259">
        <v>0.95831631303289833</v>
      </c>
      <c r="K205" s="259">
        <v>12</v>
      </c>
      <c r="L205" s="259">
        <v>722769.45610796323</v>
      </c>
      <c r="M205" s="259">
        <v>172777.30919999999</v>
      </c>
      <c r="N205" s="272">
        <v>1.9231819674757823E-2</v>
      </c>
      <c r="O205" s="259">
        <v>1.4522610267054483E-2</v>
      </c>
      <c r="P205" s="259">
        <v>4</v>
      </c>
      <c r="Q205" s="259">
        <v>54915</v>
      </c>
      <c r="R205" s="259">
        <v>54915</v>
      </c>
      <c r="S205" s="259">
        <v>2.1053739670508974E-4</v>
      </c>
      <c r="T205" s="259">
        <v>2.1053739670508974E-4</v>
      </c>
      <c r="U205" s="259">
        <v>1</v>
      </c>
      <c r="V205" s="259">
        <v>4.7889629583860631E-3</v>
      </c>
      <c r="W205" s="259">
        <v>4.7889629583860631E-3</v>
      </c>
      <c r="X205" s="259" t="s">
        <v>190</v>
      </c>
    </row>
    <row r="206" spans="2:24" s="221" customFormat="1" x14ac:dyDescent="0.2">
      <c r="B206" s="81" t="s">
        <v>485</v>
      </c>
      <c r="C206" s="81" t="s">
        <v>679</v>
      </c>
      <c r="D206" s="81" t="s">
        <v>441</v>
      </c>
      <c r="E206" s="259">
        <v>2538</v>
      </c>
      <c r="F206" s="259">
        <v>8.74</v>
      </c>
      <c r="G206" s="259">
        <v>3.05</v>
      </c>
      <c r="H206" s="259">
        <v>6.0683615248499887</v>
      </c>
      <c r="I206" s="259">
        <v>7.4810459058696415</v>
      </c>
      <c r="J206" s="259">
        <v>3.7950167528939027</v>
      </c>
      <c r="K206" s="259">
        <v>9</v>
      </c>
      <c r="L206" s="259">
        <v>514616.80625239928</v>
      </c>
      <c r="M206" s="259">
        <v>73452.972399999984</v>
      </c>
      <c r="N206" s="272">
        <v>7.6457739539003266E-3</v>
      </c>
      <c r="O206" s="259">
        <v>3.8526665400391018E-3</v>
      </c>
      <c r="P206" s="259">
        <v>5</v>
      </c>
      <c r="Q206" s="259">
        <v>261057</v>
      </c>
      <c r="R206" s="259">
        <v>261057</v>
      </c>
      <c r="S206" s="259">
        <v>1.1274430156888501E-3</v>
      </c>
      <c r="T206" s="259">
        <v>1.1274430156888501E-3</v>
      </c>
      <c r="U206" s="259">
        <v>0</v>
      </c>
      <c r="V206" s="259">
        <v>0</v>
      </c>
      <c r="W206" s="259">
        <v>0</v>
      </c>
      <c r="X206" s="259" t="s">
        <v>675</v>
      </c>
    </row>
    <row r="207" spans="2:24" s="221" customFormat="1" x14ac:dyDescent="0.2">
      <c r="B207" s="81" t="s">
        <v>486</v>
      </c>
      <c r="C207" s="81" t="s">
        <v>679</v>
      </c>
      <c r="D207" s="81" t="s">
        <v>441</v>
      </c>
      <c r="E207" s="259">
        <v>3071.5</v>
      </c>
      <c r="F207" s="259">
        <v>13.49</v>
      </c>
      <c r="G207" s="259">
        <v>3.53</v>
      </c>
      <c r="H207" s="259">
        <v>7.2193266767601383</v>
      </c>
      <c r="I207" s="259">
        <v>17.066228050419472</v>
      </c>
      <c r="J207" s="259">
        <v>2.7212486792039199</v>
      </c>
      <c r="K207" s="259">
        <v>24</v>
      </c>
      <c r="L207" s="259">
        <v>1412554.4292632367</v>
      </c>
      <c r="M207" s="259">
        <v>881027.8297</v>
      </c>
      <c r="N207" s="272">
        <v>2.8770154266060798E-2</v>
      </c>
      <c r="O207" s="259">
        <v>2.4203119767554512E-2</v>
      </c>
      <c r="P207" s="259">
        <v>9</v>
      </c>
      <c r="Q207" s="259">
        <v>225235</v>
      </c>
      <c r="R207" s="259">
        <v>225235</v>
      </c>
      <c r="S207" s="259">
        <v>9.7335405143367574E-4</v>
      </c>
      <c r="T207" s="259">
        <v>9.7335405143367574E-4</v>
      </c>
      <c r="U207" s="259">
        <v>2</v>
      </c>
      <c r="V207" s="259">
        <v>9.1660049232186892E-3</v>
      </c>
      <c r="W207" s="259">
        <v>9.1660049232186892E-3</v>
      </c>
      <c r="X207" s="259" t="s">
        <v>675</v>
      </c>
    </row>
    <row r="208" spans="2:24" s="221" customFormat="1" x14ac:dyDescent="0.2">
      <c r="B208" s="81" t="s">
        <v>654</v>
      </c>
      <c r="C208" s="81" t="s">
        <v>679</v>
      </c>
      <c r="D208" s="81" t="s">
        <v>441</v>
      </c>
      <c r="E208" s="259">
        <v>707.5</v>
      </c>
      <c r="F208" s="259">
        <v>3.4</v>
      </c>
      <c r="G208" s="259">
        <v>1.06</v>
      </c>
      <c r="H208" s="259">
        <v>8.5267422461969158</v>
      </c>
      <c r="I208" s="259">
        <v>0.28840346366163871</v>
      </c>
      <c r="J208" s="259">
        <v>5.7706709893746995</v>
      </c>
      <c r="K208" s="259">
        <v>7</v>
      </c>
      <c r="L208" s="259">
        <v>3286.5175999999997</v>
      </c>
      <c r="M208" s="259">
        <v>2356.2420000000002</v>
      </c>
      <c r="N208" s="272">
        <v>2.5844228262204496E-5</v>
      </c>
      <c r="O208" s="259">
        <v>2.2320015317358425E-5</v>
      </c>
      <c r="P208" s="259">
        <v>6</v>
      </c>
      <c r="Q208" s="259">
        <v>65760</v>
      </c>
      <c r="R208" s="259">
        <v>65760</v>
      </c>
      <c r="S208" s="259">
        <v>2.8529342886849117E-4</v>
      </c>
      <c r="T208" s="259">
        <v>2.8529342886849117E-4</v>
      </c>
      <c r="U208" s="259">
        <v>0</v>
      </c>
      <c r="V208" s="259">
        <v>0</v>
      </c>
      <c r="W208" s="259">
        <v>0</v>
      </c>
      <c r="X208" s="259" t="s">
        <v>190</v>
      </c>
    </row>
    <row r="209" spans="2:24" s="221" customFormat="1" x14ac:dyDescent="0.2">
      <c r="B209" s="81" t="s">
        <v>769</v>
      </c>
      <c r="C209" s="81" t="s">
        <v>679</v>
      </c>
      <c r="D209" s="81" t="s">
        <v>441</v>
      </c>
      <c r="E209" s="259">
        <v>913.5</v>
      </c>
      <c r="F209" s="259">
        <v>3.99</v>
      </c>
      <c r="G209" s="259">
        <v>0.96</v>
      </c>
      <c r="H209" s="259">
        <v>3.3862946452664966</v>
      </c>
      <c r="I209" s="259">
        <v>9.3422068665872729E-2</v>
      </c>
      <c r="J209" s="259">
        <v>1.7719689479651404</v>
      </c>
      <c r="K209" s="259">
        <v>6</v>
      </c>
      <c r="L209" s="259">
        <v>4412.8466000000008</v>
      </c>
      <c r="M209" s="259">
        <v>4412.8466000000008</v>
      </c>
      <c r="N209" s="272">
        <v>1.133392985595733E-4</v>
      </c>
      <c r="O209" s="259">
        <v>1.133392985595733E-4</v>
      </c>
      <c r="P209" s="259">
        <v>6</v>
      </c>
      <c r="Q209" s="259">
        <v>83700</v>
      </c>
      <c r="R209" s="259">
        <v>83700</v>
      </c>
      <c r="S209" s="259">
        <v>5.3549729161946741E-4</v>
      </c>
      <c r="T209" s="259">
        <v>5.3549729161946741E-4</v>
      </c>
      <c r="U209" s="259">
        <v>0</v>
      </c>
      <c r="V209" s="259">
        <v>0</v>
      </c>
      <c r="W209" s="259">
        <v>0</v>
      </c>
      <c r="X209" s="259" t="s">
        <v>190</v>
      </c>
    </row>
    <row r="210" spans="2:24" s="221" customFormat="1" x14ac:dyDescent="0.2">
      <c r="B210" s="81" t="s">
        <v>770</v>
      </c>
      <c r="C210" s="81" t="s">
        <v>679</v>
      </c>
      <c r="D210" s="81" t="s">
        <v>441</v>
      </c>
      <c r="E210" s="259">
        <v>2424</v>
      </c>
      <c r="F210" s="259">
        <v>10.76</v>
      </c>
      <c r="G210" s="259">
        <v>1.54</v>
      </c>
      <c r="H210" s="259">
        <v>8.3856377205955148</v>
      </c>
      <c r="I210" s="259">
        <v>0.2329880819253056</v>
      </c>
      <c r="J210" s="259">
        <v>4.2766860636986985</v>
      </c>
      <c r="K210" s="259">
        <v>16</v>
      </c>
      <c r="L210" s="259">
        <v>12494.187999999998</v>
      </c>
      <c r="M210" s="259">
        <v>12494.187999999998</v>
      </c>
      <c r="N210" s="272">
        <v>1.1597864418493422E-4</v>
      </c>
      <c r="O210" s="259">
        <v>1.1597864418493422E-4</v>
      </c>
      <c r="P210" s="259">
        <v>14</v>
      </c>
      <c r="Q210" s="259">
        <v>229341</v>
      </c>
      <c r="R210" s="259">
        <v>229341</v>
      </c>
      <c r="S210" s="259">
        <v>1.0191230507173908E-3</v>
      </c>
      <c r="T210" s="259">
        <v>1.0191230507173908E-3</v>
      </c>
      <c r="U210" s="259">
        <v>0</v>
      </c>
      <c r="V210" s="259">
        <v>0</v>
      </c>
      <c r="W210" s="259">
        <v>0</v>
      </c>
      <c r="X210" s="259" t="s">
        <v>190</v>
      </c>
    </row>
    <row r="211" spans="2:24" s="221" customFormat="1" x14ac:dyDescent="0.2">
      <c r="B211" s="81" t="s">
        <v>771</v>
      </c>
      <c r="C211" s="81" t="s">
        <v>679</v>
      </c>
      <c r="D211" s="81" t="s">
        <v>441</v>
      </c>
      <c r="E211" s="259">
        <v>2278.5</v>
      </c>
      <c r="F211" s="259">
        <v>10.66</v>
      </c>
      <c r="G211" s="259">
        <v>1.1399999999999999</v>
      </c>
      <c r="H211" s="259">
        <v>7.4296612752543876</v>
      </c>
      <c r="I211" s="259">
        <v>0.91436743754412353</v>
      </c>
      <c r="J211" s="259">
        <v>2.9009599716969756</v>
      </c>
      <c r="K211" s="259">
        <v>23</v>
      </c>
      <c r="L211" s="259">
        <v>55940.769400000005</v>
      </c>
      <c r="M211" s="259">
        <v>55940.769400000005</v>
      </c>
      <c r="N211" s="272">
        <v>3.1624852871737716E-4</v>
      </c>
      <c r="O211" s="259">
        <v>3.1624852871737716E-4</v>
      </c>
      <c r="P211" s="259">
        <v>16</v>
      </c>
      <c r="Q211" s="259">
        <v>177480</v>
      </c>
      <c r="R211" s="259">
        <v>177480</v>
      </c>
      <c r="S211" s="259">
        <v>8.8334168617570257E-4</v>
      </c>
      <c r="T211" s="259">
        <v>8.8334168617570257E-4</v>
      </c>
      <c r="U211" s="259">
        <v>1</v>
      </c>
      <c r="V211" s="259">
        <v>3.3914828469232936E-3</v>
      </c>
      <c r="W211" s="259">
        <v>3.3914828469232936E-3</v>
      </c>
      <c r="X211" s="259" t="s">
        <v>190</v>
      </c>
    </row>
    <row r="212" spans="2:24" s="221" customFormat="1" x14ac:dyDescent="0.2">
      <c r="B212" s="81" t="s">
        <v>772</v>
      </c>
      <c r="C212" s="81" t="s">
        <v>679</v>
      </c>
      <c r="D212" s="81" t="s">
        <v>441</v>
      </c>
      <c r="E212" s="259">
        <v>2588</v>
      </c>
      <c r="F212" s="259">
        <v>13.48</v>
      </c>
      <c r="G212" s="259">
        <v>4.42</v>
      </c>
      <c r="H212" s="259">
        <v>8.0470082560688638</v>
      </c>
      <c r="I212" s="259">
        <v>2.9091838150640998</v>
      </c>
      <c r="J212" s="259">
        <v>3.4247090878537656</v>
      </c>
      <c r="K212" s="259">
        <v>9</v>
      </c>
      <c r="L212" s="259">
        <v>162325.00949999999</v>
      </c>
      <c r="M212" s="259">
        <v>162325.00949999999</v>
      </c>
      <c r="N212" s="272">
        <v>3.8018782071672728E-3</v>
      </c>
      <c r="O212" s="259">
        <v>3.8018782071672728E-3</v>
      </c>
      <c r="P212" s="259">
        <v>9</v>
      </c>
      <c r="Q212" s="259">
        <v>191090</v>
      </c>
      <c r="R212" s="259">
        <v>191090</v>
      </c>
      <c r="S212" s="259">
        <v>7.994318541555581E-4</v>
      </c>
      <c r="T212" s="259">
        <v>7.994318541555581E-4</v>
      </c>
      <c r="U212" s="259">
        <v>1</v>
      </c>
      <c r="V212" s="259">
        <v>3.7515323079551862E-3</v>
      </c>
      <c r="W212" s="259">
        <v>3.7515323079551862E-3</v>
      </c>
      <c r="X212" s="259" t="s">
        <v>190</v>
      </c>
    </row>
    <row r="213" spans="2:24" s="221" customFormat="1" x14ac:dyDescent="0.2">
      <c r="B213" s="81" t="s">
        <v>634</v>
      </c>
      <c r="C213" s="81" t="s">
        <v>679</v>
      </c>
      <c r="D213" s="81" t="s">
        <v>441</v>
      </c>
      <c r="E213" s="259">
        <v>1687</v>
      </c>
      <c r="F213" s="259">
        <v>8.86</v>
      </c>
      <c r="G213" s="259">
        <v>1.34</v>
      </c>
      <c r="H213" s="259">
        <v>6.1830274852359182</v>
      </c>
      <c r="I213" s="259">
        <v>0.83350183244621334</v>
      </c>
      <c r="J213" s="259">
        <v>4.498459178467578</v>
      </c>
      <c r="K213" s="259">
        <v>15</v>
      </c>
      <c r="L213" s="259">
        <v>33021.683800000006</v>
      </c>
      <c r="M213" s="259">
        <v>33021.683800000006</v>
      </c>
      <c r="N213" s="272">
        <v>2.7629219234269383E-4</v>
      </c>
      <c r="O213" s="259">
        <v>2.7629219234269383E-4</v>
      </c>
      <c r="P213" s="259">
        <v>9</v>
      </c>
      <c r="Q213" s="259">
        <v>178220</v>
      </c>
      <c r="R213" s="259">
        <v>178220</v>
      </c>
      <c r="S213" s="259">
        <v>8.0095748746501533E-4</v>
      </c>
      <c r="T213" s="259">
        <v>8.0095748746501533E-4</v>
      </c>
      <c r="U213" s="259">
        <v>1</v>
      </c>
      <c r="V213" s="259">
        <v>2.4898335610341049E-3</v>
      </c>
      <c r="W213" s="259">
        <v>0</v>
      </c>
      <c r="X213" s="259" t="s">
        <v>190</v>
      </c>
    </row>
    <row r="214" spans="2:24" s="221" customFormat="1" x14ac:dyDescent="0.2">
      <c r="B214" s="81" t="s">
        <v>773</v>
      </c>
      <c r="C214" s="81" t="s">
        <v>679</v>
      </c>
      <c r="D214" s="81" t="s">
        <v>441</v>
      </c>
      <c r="E214" s="259">
        <v>1118.5</v>
      </c>
      <c r="F214" s="259">
        <v>5.09</v>
      </c>
      <c r="G214" s="259">
        <v>1.32</v>
      </c>
      <c r="H214" s="259">
        <v>7.0740997560634513</v>
      </c>
      <c r="I214" s="259">
        <v>0.29999881498401842</v>
      </c>
      <c r="J214" s="259">
        <v>0.1179679549670352</v>
      </c>
      <c r="K214" s="259">
        <v>6</v>
      </c>
      <c r="L214" s="259">
        <v>6484.7863000000007</v>
      </c>
      <c r="M214" s="259">
        <v>6484.7863000000007</v>
      </c>
      <c r="N214" s="272">
        <v>9.5718233835342983E-5</v>
      </c>
      <c r="O214" s="259">
        <v>9.5718233835342983E-5</v>
      </c>
      <c r="P214" s="259">
        <v>1</v>
      </c>
      <c r="Q214" s="259">
        <v>2550</v>
      </c>
      <c r="R214" s="259">
        <v>2550</v>
      </c>
      <c r="S214" s="259">
        <v>7.62816654728586E-6</v>
      </c>
      <c r="T214" s="259">
        <v>7.62816654728586E-6</v>
      </c>
      <c r="U214" s="259">
        <v>3</v>
      </c>
      <c r="V214" s="259">
        <v>4.4868875631135429E-3</v>
      </c>
      <c r="W214" s="259">
        <v>4.4868875631135429E-3</v>
      </c>
      <c r="X214" s="259" t="s">
        <v>190</v>
      </c>
    </row>
    <row r="215" spans="2:24" s="221" customFormat="1" x14ac:dyDescent="0.2">
      <c r="B215" s="81" t="s">
        <v>774</v>
      </c>
      <c r="C215" s="81" t="s">
        <v>679</v>
      </c>
      <c r="D215" s="81" t="s">
        <v>441</v>
      </c>
      <c r="E215" s="259">
        <v>1499</v>
      </c>
      <c r="F215" s="259">
        <v>7.02</v>
      </c>
      <c r="G215" s="259">
        <v>2.23</v>
      </c>
      <c r="H215" s="259">
        <v>6.9881393874764246</v>
      </c>
      <c r="I215" s="259">
        <v>0.52663702477469077</v>
      </c>
      <c r="J215" s="259">
        <v>4.1218633942065175</v>
      </c>
      <c r="K215" s="259">
        <v>8</v>
      </c>
      <c r="L215" s="259">
        <v>25533.543000000001</v>
      </c>
      <c r="M215" s="259">
        <v>25533.543000000001</v>
      </c>
      <c r="N215" s="272">
        <v>4.2800116863511505E-4</v>
      </c>
      <c r="O215" s="259">
        <v>4.2800116863511505E-4</v>
      </c>
      <c r="P215" s="259">
        <v>7</v>
      </c>
      <c r="Q215" s="259">
        <v>199845</v>
      </c>
      <c r="R215" s="259">
        <v>199845</v>
      </c>
      <c r="S215" s="259">
        <v>6.9111188918409897E-4</v>
      </c>
      <c r="T215" s="259">
        <v>6.9111188918409897E-4</v>
      </c>
      <c r="U215" s="259">
        <v>0</v>
      </c>
      <c r="V215" s="259">
        <v>0</v>
      </c>
      <c r="W215" s="259">
        <v>0</v>
      </c>
      <c r="X215" s="259" t="s">
        <v>190</v>
      </c>
    </row>
    <row r="216" spans="2:24" s="221" customFormat="1" x14ac:dyDescent="0.2">
      <c r="B216" s="81" t="s">
        <v>775</v>
      </c>
      <c r="C216" s="81" t="s">
        <v>679</v>
      </c>
      <c r="D216" s="81" t="s">
        <v>441</v>
      </c>
      <c r="E216" s="259">
        <v>1171.5</v>
      </c>
      <c r="F216" s="259">
        <v>8.2899999999999991</v>
      </c>
      <c r="G216" s="259">
        <v>1.0900000000000001</v>
      </c>
      <c r="H216" s="259">
        <v>7.3677956954894501</v>
      </c>
      <c r="I216" s="259">
        <v>1.1260741416574556</v>
      </c>
      <c r="J216" s="259">
        <v>5.410769813729809</v>
      </c>
      <c r="K216" s="259">
        <v>10</v>
      </c>
      <c r="L216" s="259">
        <v>23833.9954</v>
      </c>
      <c r="M216" s="259">
        <v>23833.9954</v>
      </c>
      <c r="N216" s="272">
        <v>2.6819107946947628E-4</v>
      </c>
      <c r="O216" s="259">
        <v>2.6819107946947628E-4</v>
      </c>
      <c r="P216" s="259">
        <v>5</v>
      </c>
      <c r="Q216" s="259">
        <v>114522</v>
      </c>
      <c r="R216" s="259">
        <v>114522</v>
      </c>
      <c r="S216" s="259">
        <v>5.812662909031825E-4</v>
      </c>
      <c r="T216" s="259">
        <v>5.812662909031825E-4</v>
      </c>
      <c r="U216" s="259">
        <v>0</v>
      </c>
      <c r="V216" s="259">
        <v>0</v>
      </c>
      <c r="W216" s="259">
        <v>0</v>
      </c>
      <c r="X216" s="259" t="s">
        <v>190</v>
      </c>
    </row>
    <row r="217" spans="2:24" s="221" customFormat="1" x14ac:dyDescent="0.2">
      <c r="B217" s="81" t="s">
        <v>776</v>
      </c>
      <c r="C217" s="81" t="s">
        <v>679</v>
      </c>
      <c r="D217" s="81" t="s">
        <v>441</v>
      </c>
      <c r="E217" s="259">
        <v>2432.5</v>
      </c>
      <c r="F217" s="259">
        <v>15.87</v>
      </c>
      <c r="G217" s="259">
        <v>6.52</v>
      </c>
      <c r="H217" s="259">
        <v>6.1233324133540128</v>
      </c>
      <c r="I217" s="259">
        <v>0.23869550503722381</v>
      </c>
      <c r="J217" s="259">
        <v>1.451806708839388</v>
      </c>
      <c r="K217" s="259">
        <v>11</v>
      </c>
      <c r="L217" s="259">
        <v>16545.346299999997</v>
      </c>
      <c r="M217" s="259">
        <v>16545.346299999997</v>
      </c>
      <c r="N217" s="272">
        <v>8.0843309068135544E-5</v>
      </c>
      <c r="O217" s="259">
        <v>8.0843309068135544E-5</v>
      </c>
      <c r="P217" s="259">
        <v>9</v>
      </c>
      <c r="Q217" s="259">
        <v>100633</v>
      </c>
      <c r="R217" s="259">
        <v>100633</v>
      </c>
      <c r="S217" s="259">
        <v>4.0734409362506492E-4</v>
      </c>
      <c r="T217" s="259">
        <v>4.0734409362506492E-4</v>
      </c>
      <c r="U217" s="259">
        <v>1</v>
      </c>
      <c r="V217" s="259">
        <v>3.6660968426255845E-3</v>
      </c>
      <c r="W217" s="259">
        <v>3.6660968426255845E-3</v>
      </c>
      <c r="X217" s="259" t="s">
        <v>190</v>
      </c>
    </row>
    <row r="218" spans="2:24" s="221" customFormat="1" x14ac:dyDescent="0.2">
      <c r="B218" s="81" t="s">
        <v>621</v>
      </c>
      <c r="C218" s="81" t="s">
        <v>679</v>
      </c>
      <c r="D218" s="81" t="s">
        <v>441</v>
      </c>
      <c r="E218" s="259">
        <v>2244.5</v>
      </c>
      <c r="F218" s="259">
        <v>7.04</v>
      </c>
      <c r="G218" s="259">
        <v>1.19</v>
      </c>
      <c r="H218" s="259">
        <v>5.4942630619448902</v>
      </c>
      <c r="I218" s="259">
        <v>2.1963990833801086</v>
      </c>
      <c r="J218" s="259">
        <v>2.9769915863984213</v>
      </c>
      <c r="K218" s="259">
        <v>20</v>
      </c>
      <c r="L218" s="259">
        <v>145205.48260000002</v>
      </c>
      <c r="M218" s="259">
        <v>31335.492699999999</v>
      </c>
      <c r="N218" s="272">
        <v>3.6298020261935991E-3</v>
      </c>
      <c r="O218" s="259">
        <v>3.1002394481479192E-4</v>
      </c>
      <c r="P218" s="259">
        <v>13</v>
      </c>
      <c r="Q218" s="259">
        <v>196811</v>
      </c>
      <c r="R218" s="259">
        <v>196811</v>
      </c>
      <c r="S218" s="259">
        <v>1.0206486840268481E-3</v>
      </c>
      <c r="T218" s="259">
        <v>1.0206486840268481E-3</v>
      </c>
      <c r="U218" s="259">
        <v>0</v>
      </c>
      <c r="V218" s="259">
        <v>0</v>
      </c>
      <c r="W218" s="259">
        <v>0</v>
      </c>
      <c r="X218" s="259" t="s">
        <v>190</v>
      </c>
    </row>
    <row r="219" spans="2:24" s="221" customFormat="1" x14ac:dyDescent="0.2">
      <c r="B219" s="81" t="s">
        <v>777</v>
      </c>
      <c r="C219" s="81" t="s">
        <v>679</v>
      </c>
      <c r="D219" s="81" t="s">
        <v>441</v>
      </c>
      <c r="E219" s="259">
        <v>2</v>
      </c>
      <c r="F219" s="259">
        <v>4.32</v>
      </c>
      <c r="G219" s="259">
        <v>0.45</v>
      </c>
      <c r="H219" s="259">
        <v>4.5267098962166452</v>
      </c>
      <c r="I219" s="259">
        <v>0</v>
      </c>
      <c r="J219" s="259">
        <v>0</v>
      </c>
      <c r="K219" s="259">
        <v>0</v>
      </c>
      <c r="L219" s="259">
        <v>0</v>
      </c>
      <c r="M219" s="259">
        <v>0</v>
      </c>
      <c r="N219" s="272">
        <v>0</v>
      </c>
      <c r="O219" s="259">
        <v>0</v>
      </c>
      <c r="P219" s="259">
        <v>0</v>
      </c>
      <c r="Q219" s="259">
        <v>0</v>
      </c>
      <c r="R219" s="259">
        <v>0</v>
      </c>
      <c r="S219" s="259">
        <v>0</v>
      </c>
      <c r="T219" s="259">
        <v>0</v>
      </c>
      <c r="U219" s="259">
        <v>0</v>
      </c>
      <c r="V219" s="259">
        <v>0</v>
      </c>
      <c r="W219" s="259">
        <v>0</v>
      </c>
      <c r="X219" s="259" t="s">
        <v>190</v>
      </c>
    </row>
    <row r="220" spans="2:24" s="221" customFormat="1" x14ac:dyDescent="0.2">
      <c r="B220" s="81" t="s">
        <v>545</v>
      </c>
      <c r="C220" s="81" t="s">
        <v>679</v>
      </c>
      <c r="D220" s="81" t="s">
        <v>460</v>
      </c>
      <c r="E220" s="259">
        <v>2889.5</v>
      </c>
      <c r="F220" s="259">
        <v>69.540000000000006</v>
      </c>
      <c r="G220" s="259">
        <v>2.95</v>
      </c>
      <c r="H220" s="259">
        <v>7.1097302738968873</v>
      </c>
      <c r="I220" s="259">
        <v>9.99777831453987</v>
      </c>
      <c r="J220" s="259">
        <v>12.133497865904596</v>
      </c>
      <c r="K220" s="259">
        <v>55</v>
      </c>
      <c r="L220" s="259">
        <v>655063.59770000004</v>
      </c>
      <c r="M220" s="259">
        <v>253529.02190000002</v>
      </c>
      <c r="N220" s="272">
        <v>9.1043235685173366E-3</v>
      </c>
      <c r="O220" s="259">
        <v>5.2422591272919782E-3</v>
      </c>
      <c r="P220" s="259">
        <v>37</v>
      </c>
      <c r="Q220" s="259">
        <v>794997.9</v>
      </c>
      <c r="R220" s="259">
        <v>794997.9</v>
      </c>
      <c r="S220" s="259">
        <v>3.2160350163357187E-3</v>
      </c>
      <c r="T220" s="259">
        <v>3.2160350163357187E-3</v>
      </c>
      <c r="U220" s="259">
        <v>0</v>
      </c>
      <c r="V220" s="259">
        <v>0</v>
      </c>
      <c r="W220" s="259">
        <v>0</v>
      </c>
      <c r="X220" s="259" t="s">
        <v>190</v>
      </c>
    </row>
    <row r="221" spans="2:24" s="221" customFormat="1" x14ac:dyDescent="0.2">
      <c r="B221" s="81" t="s">
        <v>620</v>
      </c>
      <c r="C221" s="81" t="s">
        <v>679</v>
      </c>
      <c r="D221" s="81" t="s">
        <v>460</v>
      </c>
      <c r="E221" s="259">
        <v>5063.5</v>
      </c>
      <c r="F221" s="259">
        <v>140.68</v>
      </c>
      <c r="G221" s="259">
        <v>4.75</v>
      </c>
      <c r="H221" s="259">
        <v>11.938842270746759</v>
      </c>
      <c r="I221" s="259">
        <v>22.51759895386607</v>
      </c>
      <c r="J221" s="259">
        <v>15.977410850381389</v>
      </c>
      <c r="K221" s="259">
        <v>126</v>
      </c>
      <c r="L221" s="259">
        <v>1552502.6498999998</v>
      </c>
      <c r="M221" s="259">
        <v>771535.09230000025</v>
      </c>
      <c r="N221" s="272">
        <v>2.0466492897032718E-2</v>
      </c>
      <c r="O221" s="259">
        <v>1.304276121321412E-2</v>
      </c>
      <c r="P221" s="259">
        <v>55</v>
      </c>
      <c r="Q221" s="259">
        <v>1101581.6000000001</v>
      </c>
      <c r="R221" s="259">
        <v>1101581.6000000001</v>
      </c>
      <c r="S221" s="259">
        <v>5.9820082063815712E-3</v>
      </c>
      <c r="T221" s="259">
        <v>5.9820082063815712E-3</v>
      </c>
      <c r="U221" s="259">
        <v>1</v>
      </c>
      <c r="V221" s="259">
        <v>1.9284005031538654E-3</v>
      </c>
      <c r="W221" s="259">
        <v>1.9284005031538654E-3</v>
      </c>
      <c r="X221" s="259" t="s">
        <v>190</v>
      </c>
    </row>
    <row r="222" spans="2:24" s="221" customFormat="1" x14ac:dyDescent="0.2">
      <c r="B222" s="81" t="s">
        <v>566</v>
      </c>
      <c r="C222" s="81" t="s">
        <v>679</v>
      </c>
      <c r="D222" s="81" t="s">
        <v>460</v>
      </c>
      <c r="E222" s="259">
        <v>2070</v>
      </c>
      <c r="F222" s="259">
        <v>33.61</v>
      </c>
      <c r="G222" s="259">
        <v>4.8</v>
      </c>
      <c r="H222" s="259">
        <v>5.8087971562114973</v>
      </c>
      <c r="I222" s="259">
        <v>18.739815679643893</v>
      </c>
      <c r="J222" s="259">
        <v>10.475699788368736</v>
      </c>
      <c r="K222" s="259">
        <v>33</v>
      </c>
      <c r="L222" s="259">
        <v>848703.99230000004</v>
      </c>
      <c r="M222" s="259">
        <v>842088.98030000005</v>
      </c>
      <c r="N222" s="272">
        <v>3.4318358479584355E-3</v>
      </c>
      <c r="O222" s="259">
        <v>3.3970819211690006E-3</v>
      </c>
      <c r="P222" s="259">
        <v>28</v>
      </c>
      <c r="Q222" s="259">
        <v>474432</v>
      </c>
      <c r="R222" s="259">
        <v>474432</v>
      </c>
      <c r="S222" s="259">
        <v>2.6820633580257086E-3</v>
      </c>
      <c r="T222" s="259">
        <v>2.6820633580257086E-3</v>
      </c>
      <c r="U222" s="259">
        <v>3</v>
      </c>
      <c r="V222" s="259">
        <v>1.0545177434967972E-2</v>
      </c>
      <c r="W222" s="259">
        <v>1.0545177434967972E-2</v>
      </c>
      <c r="X222" s="259" t="s">
        <v>675</v>
      </c>
    </row>
    <row r="223" spans="2:24" s="221" customFormat="1" x14ac:dyDescent="0.2">
      <c r="B223" s="81" t="s">
        <v>778</v>
      </c>
      <c r="C223" s="81" t="s">
        <v>679</v>
      </c>
      <c r="D223" s="81" t="s">
        <v>441</v>
      </c>
      <c r="E223" s="259">
        <v>3213.5</v>
      </c>
      <c r="F223" s="259">
        <v>17.940000000000001</v>
      </c>
      <c r="G223" s="259">
        <v>6.18</v>
      </c>
      <c r="H223" s="259">
        <v>10.596125277358624</v>
      </c>
      <c r="I223" s="259">
        <v>2.3795891752424896</v>
      </c>
      <c r="J223" s="259">
        <v>4.4820305113854975</v>
      </c>
      <c r="K223" s="259">
        <v>22</v>
      </c>
      <c r="L223" s="259">
        <v>83550.512999999992</v>
      </c>
      <c r="M223" s="259">
        <v>83550.512999999992</v>
      </c>
      <c r="N223" s="272">
        <v>2.8179210042328698E-3</v>
      </c>
      <c r="O223" s="259">
        <v>2.8179210042328698E-3</v>
      </c>
      <c r="P223" s="259">
        <v>9</v>
      </c>
      <c r="Q223" s="259">
        <v>157370</v>
      </c>
      <c r="R223" s="259">
        <v>157370</v>
      </c>
      <c r="S223" s="259">
        <v>7.2315018868269955E-4</v>
      </c>
      <c r="T223" s="259">
        <v>7.2315018868269955E-4</v>
      </c>
      <c r="U223" s="259">
        <v>2</v>
      </c>
      <c r="V223" s="259">
        <v>9.5962335164856121E-3</v>
      </c>
      <c r="W223" s="259">
        <v>9.5962335164856121E-3</v>
      </c>
      <c r="X223" s="259" t="s">
        <v>190</v>
      </c>
    </row>
    <row r="224" spans="2:24" s="221" customFormat="1" x14ac:dyDescent="0.2">
      <c r="B224" s="81" t="s">
        <v>603</v>
      </c>
      <c r="C224" s="81" t="s">
        <v>679</v>
      </c>
      <c r="D224" s="81" t="s">
        <v>460</v>
      </c>
      <c r="E224" s="259">
        <v>3952</v>
      </c>
      <c r="F224" s="259">
        <v>108.38</v>
      </c>
      <c r="G224" s="259">
        <v>5.2</v>
      </c>
      <c r="H224" s="259">
        <v>10.829444699620394</v>
      </c>
      <c r="I224" s="259">
        <v>21.684656228768485</v>
      </c>
      <c r="J224" s="259">
        <v>16.185372309363263</v>
      </c>
      <c r="K224" s="259">
        <v>82</v>
      </c>
      <c r="L224" s="259">
        <v>1264330.6707000001</v>
      </c>
      <c r="M224" s="259">
        <v>1264007.5374</v>
      </c>
      <c r="N224" s="272">
        <v>2.0422417350722501E-2</v>
      </c>
      <c r="O224" s="259">
        <v>2.0420891717413046E-2</v>
      </c>
      <c r="P224" s="259">
        <v>60</v>
      </c>
      <c r="Q224" s="259">
        <v>943693.2</v>
      </c>
      <c r="R224" s="259">
        <v>943693.2</v>
      </c>
      <c r="S224" s="259">
        <v>4.3068628325975966E-3</v>
      </c>
      <c r="T224" s="259">
        <v>4.3068628325975966E-3</v>
      </c>
      <c r="U224" s="259">
        <v>2</v>
      </c>
      <c r="V224" s="259">
        <v>1.7318989328957816E-2</v>
      </c>
      <c r="W224" s="259">
        <v>1.7318989328957816E-2</v>
      </c>
      <c r="X224" s="259" t="s">
        <v>190</v>
      </c>
    </row>
    <row r="225" spans="2:24" s="221" customFormat="1" x14ac:dyDescent="0.2">
      <c r="B225" s="81" t="s">
        <v>779</v>
      </c>
      <c r="C225" s="81" t="s">
        <v>679</v>
      </c>
      <c r="D225" s="81" t="s">
        <v>441</v>
      </c>
      <c r="E225" s="259">
        <v>3</v>
      </c>
      <c r="F225" s="259">
        <v>0</v>
      </c>
      <c r="G225" s="259">
        <v>0</v>
      </c>
      <c r="H225" s="259">
        <v>0</v>
      </c>
      <c r="I225" s="259">
        <v>0</v>
      </c>
      <c r="J225" s="259">
        <v>0</v>
      </c>
      <c r="K225" s="259">
        <v>0</v>
      </c>
      <c r="L225" s="259">
        <v>0</v>
      </c>
      <c r="M225" s="259">
        <v>0</v>
      </c>
      <c r="N225" s="272">
        <v>0</v>
      </c>
      <c r="O225" s="259">
        <v>0</v>
      </c>
      <c r="P225" s="259">
        <v>0</v>
      </c>
      <c r="Q225" s="259">
        <v>0</v>
      </c>
      <c r="R225" s="259">
        <v>0</v>
      </c>
      <c r="S225" s="259">
        <v>0</v>
      </c>
      <c r="T225" s="259">
        <v>0</v>
      </c>
      <c r="U225" s="259">
        <v>0</v>
      </c>
      <c r="V225" s="259">
        <v>0</v>
      </c>
      <c r="W225" s="259">
        <v>0</v>
      </c>
      <c r="X225" s="259" t="s">
        <v>190</v>
      </c>
    </row>
    <row r="226" spans="2:24" s="221" customFormat="1" x14ac:dyDescent="0.2">
      <c r="B226" s="81" t="s">
        <v>596</v>
      </c>
      <c r="C226" s="81" t="s">
        <v>679</v>
      </c>
      <c r="D226" s="81" t="s">
        <v>441</v>
      </c>
      <c r="E226" s="259">
        <v>2021</v>
      </c>
      <c r="F226" s="259">
        <v>9.02</v>
      </c>
      <c r="G226" s="259">
        <v>3.44</v>
      </c>
      <c r="H226" s="259">
        <v>6.6086982115064545</v>
      </c>
      <c r="I226" s="259">
        <v>25.639755729635652</v>
      </c>
      <c r="J226" s="259">
        <v>5.1180330610946383</v>
      </c>
      <c r="K226" s="259">
        <v>27</v>
      </c>
      <c r="L226" s="259">
        <v>1614372.3936999999</v>
      </c>
      <c r="M226" s="259">
        <v>208413.35830000005</v>
      </c>
      <c r="N226" s="272">
        <v>6.6719606142504823E-3</v>
      </c>
      <c r="O226" s="259">
        <v>2.0004714206926224E-3</v>
      </c>
      <c r="P226" s="259">
        <v>9</v>
      </c>
      <c r="Q226" s="259">
        <v>322250</v>
      </c>
      <c r="R226" s="259">
        <v>322250</v>
      </c>
      <c r="S226" s="259">
        <v>1.5210564095288004E-3</v>
      </c>
      <c r="T226" s="259">
        <v>1.5210564095288004E-3</v>
      </c>
      <c r="U226" s="259">
        <v>1</v>
      </c>
      <c r="V226" s="259">
        <v>3.1046637847453452E-3</v>
      </c>
      <c r="W226" s="259">
        <v>3.1046637847453452E-3</v>
      </c>
      <c r="X226" s="259" t="s">
        <v>675</v>
      </c>
    </row>
    <row r="227" spans="2:24" s="221" customFormat="1" x14ac:dyDescent="0.2">
      <c r="B227" s="81" t="s">
        <v>594</v>
      </c>
      <c r="C227" s="81" t="s">
        <v>679</v>
      </c>
      <c r="D227" s="81" t="s">
        <v>441</v>
      </c>
      <c r="E227" s="259">
        <v>585</v>
      </c>
      <c r="F227" s="259">
        <v>3.53</v>
      </c>
      <c r="G227" s="259">
        <v>1.76</v>
      </c>
      <c r="H227" s="259">
        <v>3.3805593412862578</v>
      </c>
      <c r="I227" s="259">
        <v>6.0670872610874067</v>
      </c>
      <c r="J227" s="259">
        <v>0</v>
      </c>
      <c r="K227" s="259">
        <v>4</v>
      </c>
      <c r="L227" s="259">
        <v>157573.5736</v>
      </c>
      <c r="M227" s="259">
        <v>678.98329999999999</v>
      </c>
      <c r="N227" s="272">
        <v>8.9707238596081719E-4</v>
      </c>
      <c r="O227" s="259">
        <v>4.5768999283715162E-6</v>
      </c>
      <c r="P227" s="259">
        <v>0</v>
      </c>
      <c r="Q227" s="259">
        <v>0</v>
      </c>
      <c r="R227" s="259">
        <v>0</v>
      </c>
      <c r="S227" s="259">
        <v>0</v>
      </c>
      <c r="T227" s="259">
        <v>0</v>
      </c>
      <c r="U227" s="259">
        <v>2</v>
      </c>
      <c r="V227" s="259">
        <v>1.7987216718500058E-3</v>
      </c>
      <c r="W227" s="259">
        <v>9.0012365257973153E-4</v>
      </c>
      <c r="X227" s="259" t="s">
        <v>190</v>
      </c>
    </row>
    <row r="228" spans="2:24" s="221" customFormat="1" x14ac:dyDescent="0.2">
      <c r="B228" s="81" t="s">
        <v>591</v>
      </c>
      <c r="C228" s="81" t="s">
        <v>679</v>
      </c>
      <c r="D228" s="81" t="s">
        <v>441</v>
      </c>
      <c r="E228" s="259">
        <v>2321</v>
      </c>
      <c r="F228" s="259">
        <v>7.41</v>
      </c>
      <c r="G228" s="259">
        <v>0.96</v>
      </c>
      <c r="H228" s="259">
        <v>7.0113416690388153</v>
      </c>
      <c r="I228" s="259">
        <v>7.1566770518192007</v>
      </c>
      <c r="J228" s="259">
        <v>2.3502934287476176</v>
      </c>
      <c r="K228" s="259">
        <v>21</v>
      </c>
      <c r="L228" s="259">
        <v>342274.83009999996</v>
      </c>
      <c r="M228" s="259">
        <v>135340.29079999999</v>
      </c>
      <c r="N228" s="272">
        <v>6.7380205365499789E-3</v>
      </c>
      <c r="O228" s="259">
        <v>3.273307290772741E-3</v>
      </c>
      <c r="P228" s="259">
        <v>7</v>
      </c>
      <c r="Q228" s="259">
        <v>112405</v>
      </c>
      <c r="R228" s="259">
        <v>112405</v>
      </c>
      <c r="S228" s="259">
        <v>5.217665918343528E-4</v>
      </c>
      <c r="T228" s="259">
        <v>5.217665918343528E-4</v>
      </c>
      <c r="U228" s="259">
        <v>0</v>
      </c>
      <c r="V228" s="259">
        <v>0</v>
      </c>
      <c r="W228" s="259">
        <v>0</v>
      </c>
      <c r="X228" s="259" t="s">
        <v>190</v>
      </c>
    </row>
    <row r="229" spans="2:24" s="221" customFormat="1" x14ac:dyDescent="0.2">
      <c r="B229" s="81" t="s">
        <v>659</v>
      </c>
      <c r="C229" s="81" t="s">
        <v>679</v>
      </c>
      <c r="D229" s="81" t="s">
        <v>441</v>
      </c>
      <c r="E229" s="259">
        <v>287.5</v>
      </c>
      <c r="F229" s="259">
        <v>3.3</v>
      </c>
      <c r="G229" s="259">
        <v>1.33</v>
      </c>
      <c r="H229" s="259">
        <v>5.5252420761447185</v>
      </c>
      <c r="I229" s="259">
        <v>0.43345586756913551</v>
      </c>
      <c r="J229" s="259">
        <v>0</v>
      </c>
      <c r="K229" s="259">
        <v>8</v>
      </c>
      <c r="L229" s="259">
        <v>3189.4336999999996</v>
      </c>
      <c r="M229" s="259">
        <v>2974.2503999999999</v>
      </c>
      <c r="N229" s="272">
        <v>5.0345899212086675E-5</v>
      </c>
      <c r="O229" s="259">
        <v>4.8820265902629508E-5</v>
      </c>
      <c r="P229" s="259">
        <v>0</v>
      </c>
      <c r="Q229" s="259">
        <v>0</v>
      </c>
      <c r="R229" s="259">
        <v>0</v>
      </c>
      <c r="S229" s="259">
        <v>0</v>
      </c>
      <c r="T229" s="259">
        <v>0</v>
      </c>
      <c r="U229" s="259">
        <v>0</v>
      </c>
      <c r="V229" s="259">
        <v>0</v>
      </c>
      <c r="W229" s="259">
        <v>0</v>
      </c>
      <c r="X229" s="259" t="s">
        <v>190</v>
      </c>
    </row>
    <row r="230" spans="2:24" s="221" customFormat="1" x14ac:dyDescent="0.2">
      <c r="B230" s="81" t="s">
        <v>584</v>
      </c>
      <c r="C230" s="81" t="s">
        <v>679</v>
      </c>
      <c r="D230" s="81" t="s">
        <v>441</v>
      </c>
      <c r="E230" s="259">
        <v>1242.5</v>
      </c>
      <c r="F230" s="259">
        <v>6.46</v>
      </c>
      <c r="G230" s="259">
        <v>2.08</v>
      </c>
      <c r="H230" s="259">
        <v>4.4027557552313326</v>
      </c>
      <c r="I230" s="259">
        <v>24.603869394551122</v>
      </c>
      <c r="J230" s="259">
        <v>4.2116025496935885</v>
      </c>
      <c r="K230" s="259">
        <v>25</v>
      </c>
      <c r="L230" s="259">
        <v>890788.52259999979</v>
      </c>
      <c r="M230" s="259">
        <v>169022.59200000003</v>
      </c>
      <c r="N230" s="272">
        <v>4.8073010707657378E-3</v>
      </c>
      <c r="O230" s="259">
        <v>2.3830697420382917E-3</v>
      </c>
      <c r="P230" s="259">
        <v>7</v>
      </c>
      <c r="Q230" s="259">
        <v>152482</v>
      </c>
      <c r="R230" s="259">
        <v>152482</v>
      </c>
      <c r="S230" s="259">
        <v>8.7723915293787388E-4</v>
      </c>
      <c r="T230" s="259">
        <v>8.7723915293787388E-4</v>
      </c>
      <c r="U230" s="259">
        <v>2</v>
      </c>
      <c r="V230" s="259">
        <v>3.778993707525415E-3</v>
      </c>
      <c r="W230" s="259">
        <v>3.778993707525415E-3</v>
      </c>
      <c r="X230" s="259" t="s">
        <v>675</v>
      </c>
    </row>
    <row r="231" spans="2:24" s="221" customFormat="1" x14ac:dyDescent="0.2">
      <c r="B231" s="81" t="s">
        <v>780</v>
      </c>
      <c r="C231" s="81" t="s">
        <v>679</v>
      </c>
      <c r="D231" s="81" t="s">
        <v>441</v>
      </c>
      <c r="E231" s="259">
        <v>379</v>
      </c>
      <c r="F231" s="259">
        <v>4.74</v>
      </c>
      <c r="G231" s="259">
        <v>0.96</v>
      </c>
      <c r="H231" s="259">
        <v>4.0410164577770118</v>
      </c>
      <c r="I231" s="259">
        <v>3.5676057297583084</v>
      </c>
      <c r="J231" s="259">
        <v>11.019218746691521</v>
      </c>
      <c r="K231" s="259">
        <v>12</v>
      </c>
      <c r="L231" s="259">
        <v>56447.279799999997</v>
      </c>
      <c r="M231" s="259">
        <v>56447.279799999997</v>
      </c>
      <c r="N231" s="272">
        <v>7.0810744425145184E-4</v>
      </c>
      <c r="O231" s="259">
        <v>7.0810744425145184E-4</v>
      </c>
      <c r="P231" s="259">
        <v>6</v>
      </c>
      <c r="Q231" s="259">
        <v>174348</v>
      </c>
      <c r="R231" s="259">
        <v>174348</v>
      </c>
      <c r="S231" s="259">
        <v>4.8972829233575222E-4</v>
      </c>
      <c r="T231" s="259">
        <v>4.8972829233575222E-4</v>
      </c>
      <c r="U231" s="259">
        <v>1</v>
      </c>
      <c r="V231" s="259">
        <v>5.6753559111806799E-4</v>
      </c>
      <c r="W231" s="259">
        <v>5.6753559111806799E-4</v>
      </c>
      <c r="X231" s="259" t="s">
        <v>675</v>
      </c>
    </row>
    <row r="232" spans="2:24" s="221" customFormat="1" x14ac:dyDescent="0.2">
      <c r="B232" s="81" t="s">
        <v>601</v>
      </c>
      <c r="C232" s="81" t="s">
        <v>679</v>
      </c>
      <c r="D232" s="81" t="s">
        <v>441</v>
      </c>
      <c r="E232" s="259">
        <v>343.5</v>
      </c>
      <c r="F232" s="259">
        <v>3.8</v>
      </c>
      <c r="G232" s="259">
        <v>0.22</v>
      </c>
      <c r="H232" s="259">
        <v>1.121560599010553</v>
      </c>
      <c r="I232" s="259">
        <v>2.7354281122651987</v>
      </c>
      <c r="J232" s="259">
        <v>0.99326215262927287</v>
      </c>
      <c r="K232" s="259">
        <v>10</v>
      </c>
      <c r="L232" s="259">
        <v>151469.12199999997</v>
      </c>
      <c r="M232" s="259">
        <v>104363.68309999999</v>
      </c>
      <c r="N232" s="272">
        <v>1.7315938062338902E-3</v>
      </c>
      <c r="O232" s="259">
        <v>1.1777889149009368E-3</v>
      </c>
      <c r="P232" s="259">
        <v>2</v>
      </c>
      <c r="Q232" s="259">
        <v>55000</v>
      </c>
      <c r="R232" s="259">
        <v>55000</v>
      </c>
      <c r="S232" s="259">
        <v>2.3037062972803299E-4</v>
      </c>
      <c r="T232" s="259">
        <v>2.3037062972803299E-4</v>
      </c>
      <c r="U232" s="259">
        <v>0</v>
      </c>
      <c r="V232" s="259">
        <v>0</v>
      </c>
      <c r="W232" s="259">
        <v>0</v>
      </c>
      <c r="X232" s="259" t="s">
        <v>675</v>
      </c>
    </row>
    <row r="233" spans="2:24" s="221" customFormat="1" x14ac:dyDescent="0.2">
      <c r="B233" s="81" t="s">
        <v>781</v>
      </c>
      <c r="C233" s="81" t="s">
        <v>679</v>
      </c>
      <c r="D233" s="81" t="s">
        <v>441</v>
      </c>
      <c r="E233" s="259">
        <v>148</v>
      </c>
      <c r="F233" s="259">
        <v>2.5</v>
      </c>
      <c r="G233" s="259">
        <v>1.05</v>
      </c>
      <c r="H233" s="259">
        <v>5.5404850535520511</v>
      </c>
      <c r="I233" s="259">
        <v>0.50843420609077927</v>
      </c>
      <c r="J233" s="259">
        <v>3.9910778029756311</v>
      </c>
      <c r="K233" s="259">
        <v>3</v>
      </c>
      <c r="L233" s="259">
        <v>1444.6333</v>
      </c>
      <c r="M233" s="259">
        <v>1444.6333</v>
      </c>
      <c r="N233" s="272">
        <v>6.1025332378286885E-6</v>
      </c>
      <c r="O233" s="259">
        <v>6.1025332378286885E-6</v>
      </c>
      <c r="P233" s="259">
        <v>1</v>
      </c>
      <c r="Q233" s="259">
        <v>11340</v>
      </c>
      <c r="R233" s="259">
        <v>11340</v>
      </c>
      <c r="S233" s="259">
        <v>3.203829949860061E-5</v>
      </c>
      <c r="T233" s="259">
        <v>3.203829949860061E-5</v>
      </c>
      <c r="U233" s="259">
        <v>3</v>
      </c>
      <c r="V233" s="259">
        <v>7.1399638882595651E-4</v>
      </c>
      <c r="W233" s="259">
        <v>7.1399638882595651E-4</v>
      </c>
      <c r="X233" s="259" t="s">
        <v>190</v>
      </c>
    </row>
    <row r="234" spans="2:24" s="221" customFormat="1" x14ac:dyDescent="0.2">
      <c r="B234" s="81" t="s">
        <v>592</v>
      </c>
      <c r="C234" s="81" t="s">
        <v>679</v>
      </c>
      <c r="D234" s="81" t="s">
        <v>441</v>
      </c>
      <c r="E234" s="259">
        <v>345</v>
      </c>
      <c r="F234" s="259">
        <v>3.63</v>
      </c>
      <c r="G234" s="259">
        <v>1.29</v>
      </c>
      <c r="H234" s="259">
        <v>4.0914567817419005</v>
      </c>
      <c r="I234" s="259">
        <v>17.558501220327486</v>
      </c>
      <c r="J234" s="259">
        <v>1.8467459517405777E-2</v>
      </c>
      <c r="K234" s="259">
        <v>3</v>
      </c>
      <c r="L234" s="259">
        <v>199663.91439999998</v>
      </c>
      <c r="M234" s="259">
        <v>10169.8699</v>
      </c>
      <c r="N234" s="272">
        <v>1.5530947090274011E-3</v>
      </c>
      <c r="O234" s="259">
        <v>6.1788149033015465E-4</v>
      </c>
      <c r="P234" s="259">
        <v>1</v>
      </c>
      <c r="Q234" s="259">
        <v>210</v>
      </c>
      <c r="R234" s="259">
        <v>210</v>
      </c>
      <c r="S234" s="259">
        <v>4.5768999283715162E-6</v>
      </c>
      <c r="T234" s="259">
        <v>4.5768999283715162E-6</v>
      </c>
      <c r="U234" s="259">
        <v>0</v>
      </c>
      <c r="V234" s="259">
        <v>0</v>
      </c>
      <c r="W234" s="259">
        <v>0</v>
      </c>
      <c r="X234" s="259" t="s">
        <v>675</v>
      </c>
    </row>
    <row r="235" spans="2:24" s="221" customFormat="1" x14ac:dyDescent="0.2">
      <c r="B235" s="81" t="s">
        <v>586</v>
      </c>
      <c r="C235" s="81" t="s">
        <v>679</v>
      </c>
      <c r="D235" s="81" t="s">
        <v>441</v>
      </c>
      <c r="E235" s="259">
        <v>373.5</v>
      </c>
      <c r="F235" s="259">
        <v>5.89</v>
      </c>
      <c r="G235" s="259">
        <v>1.1100000000000001</v>
      </c>
      <c r="H235" s="259">
        <v>5.6776625472107796</v>
      </c>
      <c r="I235" s="259">
        <v>10.999629443624078</v>
      </c>
      <c r="J235" s="259">
        <v>2.1593439220767929</v>
      </c>
      <c r="K235" s="259">
        <v>9</v>
      </c>
      <c r="L235" s="259">
        <v>100962.45130000002</v>
      </c>
      <c r="M235" s="259">
        <v>17967.766699999996</v>
      </c>
      <c r="N235" s="272">
        <v>1.0252255839552195E-3</v>
      </c>
      <c r="O235" s="259">
        <v>1.632427641119174E-4</v>
      </c>
      <c r="P235" s="259">
        <v>4</v>
      </c>
      <c r="Q235" s="259">
        <v>19820</v>
      </c>
      <c r="R235" s="259">
        <v>19820</v>
      </c>
      <c r="S235" s="259">
        <v>6.8653498925572739E-5</v>
      </c>
      <c r="T235" s="259">
        <v>6.8653498925572739E-5</v>
      </c>
      <c r="U235" s="259">
        <v>1</v>
      </c>
      <c r="V235" s="259">
        <v>5.5685615795186784E-4</v>
      </c>
      <c r="W235" s="259">
        <v>5.5685615795186784E-4</v>
      </c>
      <c r="X235" s="259" t="s">
        <v>675</v>
      </c>
    </row>
    <row r="236" spans="2:24" s="221" customFormat="1" x14ac:dyDescent="0.2">
      <c r="B236" s="81" t="s">
        <v>782</v>
      </c>
      <c r="C236" s="81" t="s">
        <v>679</v>
      </c>
      <c r="D236" s="81" t="s">
        <v>441</v>
      </c>
      <c r="E236" s="259">
        <v>299</v>
      </c>
      <c r="F236" s="259">
        <v>4.7699999999999996</v>
      </c>
      <c r="G236" s="259">
        <v>3.51</v>
      </c>
      <c r="H236" s="259">
        <v>8.1907269267123546</v>
      </c>
      <c r="I236" s="259">
        <v>4.16526957262887</v>
      </c>
      <c r="J236" s="259">
        <v>10.553618581339823</v>
      </c>
      <c r="K236" s="259">
        <v>6</v>
      </c>
      <c r="L236" s="259">
        <v>18559.681699999997</v>
      </c>
      <c r="M236" s="259">
        <v>18559.681699999997</v>
      </c>
      <c r="N236" s="272">
        <v>1.7697346389703195E-4</v>
      </c>
      <c r="O236" s="259">
        <v>1.7697346389703195E-4</v>
      </c>
      <c r="P236" s="259">
        <v>1</v>
      </c>
      <c r="Q236" s="259">
        <v>47025</v>
      </c>
      <c r="R236" s="259">
        <v>47025</v>
      </c>
      <c r="S236" s="259">
        <v>1.4493516439843134E-4</v>
      </c>
      <c r="T236" s="259">
        <v>1.4493516439843134E-4</v>
      </c>
      <c r="U236" s="259">
        <v>0</v>
      </c>
      <c r="V236" s="259">
        <v>0</v>
      </c>
      <c r="W236" s="259">
        <v>0</v>
      </c>
      <c r="X236" s="259" t="s">
        <v>190</v>
      </c>
    </row>
    <row r="237" spans="2:24" s="221" customFormat="1" x14ac:dyDescent="0.2">
      <c r="B237" s="81" t="s">
        <v>487</v>
      </c>
      <c r="C237" s="81" t="s">
        <v>679</v>
      </c>
      <c r="D237" s="81" t="s">
        <v>441</v>
      </c>
      <c r="E237" s="259">
        <v>1882.5</v>
      </c>
      <c r="F237" s="259">
        <v>3.41</v>
      </c>
      <c r="G237" s="259">
        <v>2.09</v>
      </c>
      <c r="H237" s="259">
        <v>4.4595683484552877</v>
      </c>
      <c r="I237" s="259">
        <v>6.1146471202035119E-2</v>
      </c>
      <c r="J237" s="259">
        <v>2.0215425971900443</v>
      </c>
      <c r="K237" s="259">
        <v>11</v>
      </c>
      <c r="L237" s="259">
        <v>4455.5374000000002</v>
      </c>
      <c r="M237" s="259">
        <v>4455.5374000000002</v>
      </c>
      <c r="N237" s="272">
        <v>7.7944605780166912E-5</v>
      </c>
      <c r="O237" s="259">
        <v>6.2566222020838628E-5</v>
      </c>
      <c r="P237" s="259">
        <v>5</v>
      </c>
      <c r="Q237" s="259">
        <v>147303</v>
      </c>
      <c r="R237" s="259">
        <v>147303</v>
      </c>
      <c r="S237" s="259">
        <v>6.8195808932735593E-4</v>
      </c>
      <c r="T237" s="259">
        <v>6.8195808932735593E-4</v>
      </c>
      <c r="U237" s="259">
        <v>0</v>
      </c>
      <c r="V237" s="259">
        <v>0</v>
      </c>
      <c r="W237" s="259">
        <v>0</v>
      </c>
      <c r="X237" s="259" t="s">
        <v>190</v>
      </c>
    </row>
    <row r="238" spans="2:24" s="221" customFormat="1" x14ac:dyDescent="0.2">
      <c r="B238" s="81" t="s">
        <v>783</v>
      </c>
      <c r="C238" s="81" t="s">
        <v>679</v>
      </c>
      <c r="D238" s="81" t="s">
        <v>441</v>
      </c>
      <c r="E238" s="259">
        <v>1.5</v>
      </c>
      <c r="F238" s="259">
        <v>0</v>
      </c>
      <c r="G238" s="259">
        <v>1.1399999999999999</v>
      </c>
      <c r="H238" s="259">
        <v>3.8105117766515302</v>
      </c>
      <c r="I238" s="259">
        <v>0.646915253283884</v>
      </c>
      <c r="J238" s="259">
        <v>0</v>
      </c>
      <c r="K238" s="259">
        <v>1</v>
      </c>
      <c r="L238" s="259">
        <v>50.5</v>
      </c>
      <c r="M238" s="259">
        <v>50.5</v>
      </c>
      <c r="N238" s="272">
        <v>1.5256333094571721E-6</v>
      </c>
      <c r="O238" s="259">
        <v>1.5256333094571721E-6</v>
      </c>
      <c r="P238" s="259">
        <v>0</v>
      </c>
      <c r="Q238" s="259">
        <v>0</v>
      </c>
      <c r="R238" s="259">
        <v>0</v>
      </c>
      <c r="S238" s="259">
        <v>0</v>
      </c>
      <c r="T238" s="259">
        <v>0</v>
      </c>
      <c r="U238" s="259">
        <v>0</v>
      </c>
      <c r="V238" s="259">
        <v>0</v>
      </c>
      <c r="W238" s="259">
        <v>0</v>
      </c>
      <c r="X238" s="259" t="s">
        <v>190</v>
      </c>
    </row>
    <row r="239" spans="2:24" s="221" customFormat="1" x14ac:dyDescent="0.2">
      <c r="B239" s="81" t="s">
        <v>784</v>
      </c>
      <c r="C239" s="81" t="s">
        <v>679</v>
      </c>
      <c r="D239" s="81" t="s">
        <v>441</v>
      </c>
      <c r="E239" s="259">
        <v>1268</v>
      </c>
      <c r="F239" s="259">
        <v>0.35</v>
      </c>
      <c r="G239" s="259">
        <v>4.8499999999999996</v>
      </c>
      <c r="H239" s="259">
        <v>4.457029208909292</v>
      </c>
      <c r="I239" s="259">
        <v>2.2310733526572903</v>
      </c>
      <c r="J239" s="259">
        <v>3.942973959312865</v>
      </c>
      <c r="K239" s="259">
        <v>5</v>
      </c>
      <c r="L239" s="259">
        <v>119908.96070000001</v>
      </c>
      <c r="M239" s="259">
        <v>119908.96070000001</v>
      </c>
      <c r="N239" s="272">
        <v>1.9085672701309223E-3</v>
      </c>
      <c r="O239" s="259">
        <v>1.9085672701309223E-3</v>
      </c>
      <c r="P239" s="259">
        <v>4</v>
      </c>
      <c r="Q239" s="259">
        <v>211915</v>
      </c>
      <c r="R239" s="259">
        <v>211915</v>
      </c>
      <c r="S239" s="259">
        <v>9.0164928588918865E-4</v>
      </c>
      <c r="T239" s="259">
        <v>9.0164928588918865E-4</v>
      </c>
      <c r="U239" s="259">
        <v>0</v>
      </c>
      <c r="V239" s="259">
        <v>0</v>
      </c>
      <c r="W239" s="259">
        <v>0</v>
      </c>
      <c r="X239" s="259" t="s">
        <v>190</v>
      </c>
    </row>
    <row r="240" spans="2:24" s="221" customFormat="1" x14ac:dyDescent="0.2">
      <c r="B240" s="81" t="s">
        <v>785</v>
      </c>
      <c r="C240" s="81" t="s">
        <v>679</v>
      </c>
      <c r="D240" s="81" t="s">
        <v>441</v>
      </c>
      <c r="E240" s="259">
        <v>1309</v>
      </c>
      <c r="F240" s="259">
        <v>4.34</v>
      </c>
      <c r="G240" s="259">
        <v>0.79</v>
      </c>
      <c r="H240" s="259">
        <v>3.867669453301303</v>
      </c>
      <c r="I240" s="259">
        <v>1.466787929176258</v>
      </c>
      <c r="J240" s="259">
        <v>2.1736975340399525</v>
      </c>
      <c r="K240" s="259">
        <v>20</v>
      </c>
      <c r="L240" s="259">
        <v>98225.710599999991</v>
      </c>
      <c r="M240" s="259">
        <v>98225.710599999991</v>
      </c>
      <c r="N240" s="272">
        <v>2.3103275458433736E-3</v>
      </c>
      <c r="O240" s="259">
        <v>2.3103275458433736E-3</v>
      </c>
      <c r="P240" s="259">
        <v>5</v>
      </c>
      <c r="Q240" s="259">
        <v>145565</v>
      </c>
      <c r="R240" s="259">
        <v>145565</v>
      </c>
      <c r="S240" s="259">
        <v>6.9874005573138478E-4</v>
      </c>
      <c r="T240" s="259">
        <v>6.9874005573138478E-4</v>
      </c>
      <c r="U240" s="259">
        <v>1</v>
      </c>
      <c r="V240" s="259">
        <v>1.9314517697727799E-3</v>
      </c>
      <c r="W240" s="259">
        <v>1.9314517697727799E-3</v>
      </c>
      <c r="X240" s="259" t="s">
        <v>190</v>
      </c>
    </row>
    <row r="241" spans="2:24" s="221" customFormat="1" x14ac:dyDescent="0.2">
      <c r="B241" s="81" t="s">
        <v>786</v>
      </c>
      <c r="C241" s="81" t="s">
        <v>679</v>
      </c>
      <c r="D241" s="81" t="s">
        <v>441</v>
      </c>
      <c r="E241" s="259">
        <v>1264.5</v>
      </c>
      <c r="F241" s="259">
        <v>2.5299999999999998</v>
      </c>
      <c r="G241" s="259">
        <v>1.39</v>
      </c>
      <c r="H241" s="259">
        <v>3.7254101919228577</v>
      </c>
      <c r="I241" s="259">
        <v>0.7111499373765382</v>
      </c>
      <c r="J241" s="259">
        <v>0.62320308577066608</v>
      </c>
      <c r="K241" s="259">
        <v>11</v>
      </c>
      <c r="L241" s="259">
        <v>41799.250999999997</v>
      </c>
      <c r="M241" s="259">
        <v>41799.250999999997</v>
      </c>
      <c r="N241" s="272">
        <v>4.3228819823468975E-4</v>
      </c>
      <c r="O241" s="259">
        <v>4.3228819823468975E-4</v>
      </c>
      <c r="P241" s="259">
        <v>2</v>
      </c>
      <c r="Q241" s="259">
        <v>36630</v>
      </c>
      <c r="R241" s="259">
        <v>36630</v>
      </c>
      <c r="S241" s="259">
        <v>1.6934529734974609E-4</v>
      </c>
      <c r="T241" s="259">
        <v>1.6934529734974609E-4</v>
      </c>
      <c r="U241" s="259">
        <v>0</v>
      </c>
      <c r="V241" s="259">
        <v>0</v>
      </c>
      <c r="W241" s="259">
        <v>0</v>
      </c>
      <c r="X241" s="259" t="s">
        <v>190</v>
      </c>
    </row>
    <row r="242" spans="2:24" s="221" customFormat="1" x14ac:dyDescent="0.2">
      <c r="B242" s="81" t="s">
        <v>787</v>
      </c>
      <c r="C242" s="81" t="s">
        <v>679</v>
      </c>
      <c r="D242" s="81" t="s">
        <v>441</v>
      </c>
      <c r="E242" s="259">
        <v>817.5</v>
      </c>
      <c r="F242" s="259">
        <v>2.93</v>
      </c>
      <c r="G242" s="259">
        <v>1.77</v>
      </c>
      <c r="H242" s="259">
        <v>3.9680108175285596</v>
      </c>
      <c r="I242" s="259">
        <v>1.2750620296281188</v>
      </c>
      <c r="J242" s="259">
        <v>0.26594650522292235</v>
      </c>
      <c r="K242" s="259">
        <v>10</v>
      </c>
      <c r="L242" s="259">
        <v>49555.233400000005</v>
      </c>
      <c r="M242" s="259">
        <v>49555.233400000005</v>
      </c>
      <c r="N242" s="272">
        <v>3.9101981721387322E-4</v>
      </c>
      <c r="O242" s="259">
        <v>3.9101981721387322E-4</v>
      </c>
      <c r="P242" s="259">
        <v>4</v>
      </c>
      <c r="Q242" s="259">
        <v>10336</v>
      </c>
      <c r="R242" s="259">
        <v>10336</v>
      </c>
      <c r="S242" s="259">
        <v>5.3397165831001021E-5</v>
      </c>
      <c r="T242" s="259">
        <v>5.3397165831001021E-5</v>
      </c>
      <c r="U242" s="259">
        <v>1</v>
      </c>
      <c r="V242" s="259">
        <v>1.2388142472792238E-3</v>
      </c>
      <c r="W242" s="259">
        <v>1.2388142472792238E-3</v>
      </c>
      <c r="X242" s="259" t="s">
        <v>190</v>
      </c>
    </row>
    <row r="243" spans="2:24" s="221" customFormat="1" x14ac:dyDescent="0.2">
      <c r="B243" s="81" t="s">
        <v>788</v>
      </c>
      <c r="C243" s="81" t="s">
        <v>679</v>
      </c>
      <c r="D243" s="81" t="s">
        <v>441</v>
      </c>
      <c r="E243" s="259">
        <v>816</v>
      </c>
      <c r="F243" s="259">
        <v>2.16</v>
      </c>
      <c r="G243" s="259">
        <v>1.1000000000000001</v>
      </c>
      <c r="H243" s="259">
        <v>3.7152489822352419</v>
      </c>
      <c r="I243" s="259">
        <v>1.6634517449913839</v>
      </c>
      <c r="J243" s="259">
        <v>0.90134480422202423</v>
      </c>
      <c r="K243" s="259">
        <v>11</v>
      </c>
      <c r="L243" s="259">
        <v>72658.204600000012</v>
      </c>
      <c r="M243" s="259">
        <v>72658.204600000012</v>
      </c>
      <c r="N243" s="272">
        <v>3.8297972967303389E-4</v>
      </c>
      <c r="O243" s="259">
        <v>3.8297972967303389E-4</v>
      </c>
      <c r="P243" s="259">
        <v>2</v>
      </c>
      <c r="Q243" s="259">
        <v>39370</v>
      </c>
      <c r="R243" s="259">
        <v>39370</v>
      </c>
      <c r="S243" s="259">
        <v>1.8917853037268934E-4</v>
      </c>
      <c r="T243" s="259">
        <v>1.8917853037268934E-4</v>
      </c>
      <c r="U243" s="259">
        <v>0</v>
      </c>
      <c r="V243" s="259">
        <v>0</v>
      </c>
      <c r="W243" s="259">
        <v>0</v>
      </c>
      <c r="X243" s="259" t="s">
        <v>190</v>
      </c>
    </row>
    <row r="244" spans="2:24" s="221" customFormat="1" x14ac:dyDescent="0.2">
      <c r="B244" s="81" t="s">
        <v>789</v>
      </c>
      <c r="C244" s="81" t="s">
        <v>679</v>
      </c>
      <c r="D244" s="81" t="s">
        <v>441</v>
      </c>
      <c r="E244" s="259">
        <v>69.5</v>
      </c>
      <c r="F244" s="259">
        <v>0.9</v>
      </c>
      <c r="G244" s="259">
        <v>0.78</v>
      </c>
      <c r="H244" s="259">
        <v>4.1661587672217335</v>
      </c>
      <c r="I244" s="259">
        <v>2.2752576154767028</v>
      </c>
      <c r="J244" s="259">
        <v>0</v>
      </c>
      <c r="K244" s="259">
        <v>2</v>
      </c>
      <c r="L244" s="259">
        <v>4358.1643999999997</v>
      </c>
      <c r="M244" s="259">
        <v>4358.1643999999997</v>
      </c>
      <c r="N244" s="272">
        <v>1.0679433166200204E-4</v>
      </c>
      <c r="O244" s="259">
        <v>1.0679433166200204E-4</v>
      </c>
      <c r="P244" s="259">
        <v>0</v>
      </c>
      <c r="Q244" s="259">
        <v>0</v>
      </c>
      <c r="R244" s="259">
        <v>0</v>
      </c>
      <c r="S244" s="259">
        <v>0</v>
      </c>
      <c r="T244" s="259">
        <v>0</v>
      </c>
      <c r="U244" s="259">
        <v>1</v>
      </c>
      <c r="V244" s="259">
        <v>1.0526869835254487E-4</v>
      </c>
      <c r="W244" s="259">
        <v>1.0526869835254487E-4</v>
      </c>
      <c r="X244" s="259" t="s">
        <v>190</v>
      </c>
    </row>
    <row r="245" spans="2:24" s="221" customFormat="1" x14ac:dyDescent="0.2">
      <c r="B245" s="81" t="s">
        <v>504</v>
      </c>
      <c r="C245" s="81" t="s">
        <v>679</v>
      </c>
      <c r="D245" s="81" t="s">
        <v>441</v>
      </c>
      <c r="E245" s="259">
        <v>2124.5</v>
      </c>
      <c r="F245" s="259">
        <v>4.7699999999999996</v>
      </c>
      <c r="G245" s="259">
        <v>2.62</v>
      </c>
      <c r="H245" s="259">
        <v>6.3038572693743316</v>
      </c>
      <c r="I245" s="259">
        <v>0.80706127454793897</v>
      </c>
      <c r="J245" s="259">
        <v>0.9195476267819479</v>
      </c>
      <c r="K245" s="259">
        <v>15</v>
      </c>
      <c r="L245" s="259">
        <v>47507.511799999993</v>
      </c>
      <c r="M245" s="259">
        <v>25499.870900000002</v>
      </c>
      <c r="N245" s="272">
        <v>5.4933478573624393E-4</v>
      </c>
      <c r="O245" s="259">
        <v>4.8539549373689383E-4</v>
      </c>
      <c r="P245" s="259">
        <v>5</v>
      </c>
      <c r="Q245" s="259">
        <v>54129</v>
      </c>
      <c r="R245" s="259">
        <v>54129</v>
      </c>
      <c r="S245" s="259">
        <v>3.8903649391157889E-4</v>
      </c>
      <c r="T245" s="259">
        <v>3.8903649391157889E-4</v>
      </c>
      <c r="U245" s="259">
        <v>0</v>
      </c>
      <c r="V245" s="259">
        <v>0</v>
      </c>
      <c r="W245" s="259">
        <v>0</v>
      </c>
      <c r="X245" s="259" t="s">
        <v>190</v>
      </c>
    </row>
    <row r="246" spans="2:24" s="221" customFormat="1" x14ac:dyDescent="0.2">
      <c r="B246" s="81" t="s">
        <v>790</v>
      </c>
      <c r="C246" s="81" t="s">
        <v>679</v>
      </c>
      <c r="D246" s="81" t="s">
        <v>441</v>
      </c>
      <c r="E246" s="259">
        <v>1137.5</v>
      </c>
      <c r="F246" s="259">
        <v>3.3</v>
      </c>
      <c r="G246" s="259">
        <v>3.33</v>
      </c>
      <c r="H246" s="259">
        <v>3.905774571067818</v>
      </c>
      <c r="I246" s="259">
        <v>7.7788228782028321</v>
      </c>
      <c r="J246" s="259">
        <v>1.0865086023875536</v>
      </c>
      <c r="K246" s="259">
        <v>13</v>
      </c>
      <c r="L246" s="259">
        <v>350907.68979999999</v>
      </c>
      <c r="M246" s="259">
        <v>350907.68979999999</v>
      </c>
      <c r="N246" s="272">
        <v>5.3735093609045791E-3</v>
      </c>
      <c r="O246" s="259">
        <v>5.3735093609045791E-3</v>
      </c>
      <c r="P246" s="259">
        <v>4</v>
      </c>
      <c r="Q246" s="259">
        <v>49013.1</v>
      </c>
      <c r="R246" s="259">
        <v>49013.1</v>
      </c>
      <c r="S246" s="259">
        <v>3.1580609505763463E-4</v>
      </c>
      <c r="T246" s="259">
        <v>3.1580609505763463E-4</v>
      </c>
      <c r="U246" s="259">
        <v>4</v>
      </c>
      <c r="V246" s="259">
        <v>6.8561960927005314E-3</v>
      </c>
      <c r="W246" s="259">
        <v>6.8561960927005314E-3</v>
      </c>
      <c r="X246" s="259" t="s">
        <v>675</v>
      </c>
    </row>
    <row r="247" spans="2:24" s="221" customFormat="1" x14ac:dyDescent="0.2">
      <c r="B247" s="81" t="s">
        <v>791</v>
      </c>
      <c r="C247" s="81" t="s">
        <v>679</v>
      </c>
      <c r="D247" s="81" t="s">
        <v>441</v>
      </c>
      <c r="E247" s="259">
        <v>1149</v>
      </c>
      <c r="F247" s="259">
        <v>2.94</v>
      </c>
      <c r="G247" s="259">
        <v>2.75</v>
      </c>
      <c r="H247" s="259">
        <v>3.4866182756361499</v>
      </c>
      <c r="I247" s="259">
        <v>7.0733856219873932</v>
      </c>
      <c r="J247" s="259">
        <v>0.51619497062222652</v>
      </c>
      <c r="K247" s="259">
        <v>19</v>
      </c>
      <c r="L247" s="259">
        <v>403277.34810000006</v>
      </c>
      <c r="M247" s="259">
        <v>403277.34810000006</v>
      </c>
      <c r="N247" s="272">
        <v>8.5619609270053132E-3</v>
      </c>
      <c r="O247" s="259">
        <v>8.5619609270053132E-3</v>
      </c>
      <c r="P247" s="259">
        <v>2</v>
      </c>
      <c r="Q247" s="259">
        <v>29430</v>
      </c>
      <c r="R247" s="259">
        <v>29430</v>
      </c>
      <c r="S247" s="259">
        <v>1.1289686489983073E-4</v>
      </c>
      <c r="T247" s="259">
        <v>1.1289686489983073E-4</v>
      </c>
      <c r="U247" s="259">
        <v>1</v>
      </c>
      <c r="V247" s="259">
        <v>1.6003893416205734E-3</v>
      </c>
      <c r="W247" s="259">
        <v>1.6003893416205734E-3</v>
      </c>
      <c r="X247" s="259" t="s">
        <v>675</v>
      </c>
    </row>
    <row r="248" spans="2:24" s="221" customFormat="1" x14ac:dyDescent="0.2">
      <c r="B248" s="81" t="s">
        <v>792</v>
      </c>
      <c r="C248" s="81" t="s">
        <v>679</v>
      </c>
      <c r="D248" s="81" t="s">
        <v>441</v>
      </c>
      <c r="E248" s="259">
        <v>392.5</v>
      </c>
      <c r="F248" s="259">
        <v>0</v>
      </c>
      <c r="G248" s="259">
        <v>0.97</v>
      </c>
      <c r="H248" s="259">
        <v>2.6102005670062982</v>
      </c>
      <c r="I248" s="259">
        <v>3.0831154880097238E-3</v>
      </c>
      <c r="J248" s="259">
        <v>0</v>
      </c>
      <c r="K248" s="259">
        <v>1</v>
      </c>
      <c r="L248" s="259">
        <v>66.066699999999997</v>
      </c>
      <c r="M248" s="259">
        <v>66.066699999999997</v>
      </c>
      <c r="N248" s="272">
        <v>1.5256333094571721E-6</v>
      </c>
      <c r="O248" s="259">
        <v>1.5256333094571721E-6</v>
      </c>
      <c r="P248" s="259">
        <v>0</v>
      </c>
      <c r="Q248" s="259">
        <v>0</v>
      </c>
      <c r="R248" s="259">
        <v>0</v>
      </c>
      <c r="S248" s="259">
        <v>0</v>
      </c>
      <c r="T248" s="259">
        <v>0</v>
      </c>
      <c r="U248" s="259">
        <v>0</v>
      </c>
      <c r="V248" s="259">
        <v>0</v>
      </c>
      <c r="W248" s="259">
        <v>0</v>
      </c>
      <c r="X248" s="259" t="s">
        <v>190</v>
      </c>
    </row>
    <row r="249" spans="2:24" s="221" customFormat="1" x14ac:dyDescent="0.2">
      <c r="B249" s="81" t="s">
        <v>793</v>
      </c>
      <c r="C249" s="81" t="s">
        <v>679</v>
      </c>
      <c r="D249" s="81" t="s">
        <v>441</v>
      </c>
      <c r="E249" s="259">
        <v>314</v>
      </c>
      <c r="F249" s="259">
        <v>5.42</v>
      </c>
      <c r="G249" s="259">
        <v>0.82</v>
      </c>
      <c r="H249" s="259">
        <v>4.2677731898497129</v>
      </c>
      <c r="I249" s="259">
        <v>0</v>
      </c>
      <c r="J249" s="259">
        <v>0</v>
      </c>
      <c r="K249" s="259">
        <v>0</v>
      </c>
      <c r="L249" s="259">
        <v>0</v>
      </c>
      <c r="M249" s="259">
        <v>0</v>
      </c>
      <c r="N249" s="272">
        <v>0</v>
      </c>
      <c r="O249" s="259">
        <v>0</v>
      </c>
      <c r="P249" s="259">
        <v>0</v>
      </c>
      <c r="Q249" s="259">
        <v>0</v>
      </c>
      <c r="R249" s="259">
        <v>0</v>
      </c>
      <c r="S249" s="259">
        <v>0</v>
      </c>
      <c r="T249" s="259">
        <v>0</v>
      </c>
      <c r="U249" s="259">
        <v>0</v>
      </c>
      <c r="V249" s="259">
        <v>0</v>
      </c>
      <c r="W249" s="259">
        <v>0</v>
      </c>
      <c r="X249" s="259" t="s">
        <v>190</v>
      </c>
    </row>
    <row r="250" spans="2:24" s="221" customFormat="1" x14ac:dyDescent="0.2">
      <c r="B250" s="81" t="s">
        <v>794</v>
      </c>
      <c r="C250" s="81" t="s">
        <v>679</v>
      </c>
      <c r="D250" s="81" t="s">
        <v>441</v>
      </c>
      <c r="E250" s="259">
        <v>1723.5</v>
      </c>
      <c r="F250" s="259">
        <v>9.85</v>
      </c>
      <c r="G250" s="259">
        <v>4.7699999999999996</v>
      </c>
      <c r="H250" s="259">
        <v>4.9536653096469889</v>
      </c>
      <c r="I250" s="259">
        <v>0</v>
      </c>
      <c r="J250" s="259">
        <v>0</v>
      </c>
      <c r="K250" s="259">
        <v>0</v>
      </c>
      <c r="L250" s="259">
        <v>0</v>
      </c>
      <c r="M250" s="259">
        <v>0</v>
      </c>
      <c r="N250" s="272">
        <v>0</v>
      </c>
      <c r="O250" s="259">
        <v>0</v>
      </c>
      <c r="P250" s="259">
        <v>0</v>
      </c>
      <c r="Q250" s="259">
        <v>0</v>
      </c>
      <c r="R250" s="259">
        <v>0</v>
      </c>
      <c r="S250" s="259">
        <v>0</v>
      </c>
      <c r="T250" s="259">
        <v>0</v>
      </c>
      <c r="U250" s="259">
        <v>0</v>
      </c>
      <c r="V250" s="259">
        <v>0</v>
      </c>
      <c r="W250" s="259">
        <v>0</v>
      </c>
      <c r="X250" s="259" t="s">
        <v>190</v>
      </c>
    </row>
    <row r="251" spans="2:24" s="221" customFormat="1" x14ac:dyDescent="0.2">
      <c r="B251" s="81" t="s">
        <v>795</v>
      </c>
      <c r="C251" s="81" t="s">
        <v>679</v>
      </c>
      <c r="D251" s="81" t="s">
        <v>441</v>
      </c>
      <c r="E251" s="259">
        <v>38.5</v>
      </c>
      <c r="F251" s="259">
        <v>1.23</v>
      </c>
      <c r="G251" s="259">
        <v>0.89</v>
      </c>
      <c r="H251" s="259">
        <v>8.1544952020342727</v>
      </c>
      <c r="I251" s="259">
        <v>0</v>
      </c>
      <c r="J251" s="259">
        <v>0</v>
      </c>
      <c r="K251" s="259">
        <v>0</v>
      </c>
      <c r="L251" s="259">
        <v>0</v>
      </c>
      <c r="M251" s="259">
        <v>0</v>
      </c>
      <c r="N251" s="272">
        <v>0</v>
      </c>
      <c r="O251" s="259">
        <v>0</v>
      </c>
      <c r="P251" s="259">
        <v>0</v>
      </c>
      <c r="Q251" s="259">
        <v>0</v>
      </c>
      <c r="R251" s="259">
        <v>0</v>
      </c>
      <c r="S251" s="259">
        <v>0</v>
      </c>
      <c r="T251" s="259">
        <v>0</v>
      </c>
      <c r="U251" s="259">
        <v>0</v>
      </c>
      <c r="V251" s="259">
        <v>0</v>
      </c>
      <c r="W251" s="259">
        <v>0</v>
      </c>
      <c r="X251" s="259" t="s">
        <v>190</v>
      </c>
    </row>
    <row r="252" spans="2:24" s="221" customFormat="1" x14ac:dyDescent="0.2">
      <c r="B252" s="81" t="s">
        <v>796</v>
      </c>
      <c r="C252" s="81" t="s">
        <v>679</v>
      </c>
      <c r="D252" s="81" t="s">
        <v>441</v>
      </c>
      <c r="E252" s="259">
        <v>1731</v>
      </c>
      <c r="F252" s="259">
        <v>16.63</v>
      </c>
      <c r="G252" s="259">
        <v>20.09</v>
      </c>
      <c r="H252" s="259">
        <v>4.9917704274135044</v>
      </c>
      <c r="I252" s="259">
        <v>0</v>
      </c>
      <c r="J252" s="259">
        <v>0</v>
      </c>
      <c r="K252" s="259">
        <v>0</v>
      </c>
      <c r="L252" s="259">
        <v>0</v>
      </c>
      <c r="M252" s="259">
        <v>0</v>
      </c>
      <c r="N252" s="272">
        <v>0</v>
      </c>
      <c r="O252" s="259">
        <v>0</v>
      </c>
      <c r="P252" s="259">
        <v>0</v>
      </c>
      <c r="Q252" s="259">
        <v>0</v>
      </c>
      <c r="R252" s="259">
        <v>0</v>
      </c>
      <c r="S252" s="259">
        <v>0</v>
      </c>
      <c r="T252" s="259">
        <v>0</v>
      </c>
      <c r="U252" s="259">
        <v>0</v>
      </c>
      <c r="V252" s="259">
        <v>0</v>
      </c>
      <c r="W252" s="259">
        <v>0</v>
      </c>
      <c r="X252" s="259" t="s">
        <v>190</v>
      </c>
    </row>
    <row r="253" spans="2:24" s="221" customFormat="1" x14ac:dyDescent="0.2">
      <c r="B253" s="81" t="s">
        <v>797</v>
      </c>
      <c r="C253" s="81" t="s">
        <v>679</v>
      </c>
      <c r="D253" s="81" t="s">
        <v>441</v>
      </c>
      <c r="E253" s="259">
        <v>105.5</v>
      </c>
      <c r="F253" s="259">
        <v>2.85</v>
      </c>
      <c r="G253" s="259">
        <v>1.23</v>
      </c>
      <c r="H253" s="259">
        <v>4.6488243675148659</v>
      </c>
      <c r="I253" s="259">
        <v>0</v>
      </c>
      <c r="J253" s="259">
        <v>0</v>
      </c>
      <c r="K253" s="259">
        <v>0</v>
      </c>
      <c r="L253" s="259">
        <v>0</v>
      </c>
      <c r="M253" s="259">
        <v>0</v>
      </c>
      <c r="N253" s="272">
        <v>0</v>
      </c>
      <c r="O253" s="259">
        <v>0</v>
      </c>
      <c r="P253" s="259">
        <v>0</v>
      </c>
      <c r="Q253" s="259">
        <v>0</v>
      </c>
      <c r="R253" s="259">
        <v>0</v>
      </c>
      <c r="S253" s="259">
        <v>0</v>
      </c>
      <c r="T253" s="259">
        <v>0</v>
      </c>
      <c r="U253" s="259">
        <v>0</v>
      </c>
      <c r="V253" s="259">
        <v>0</v>
      </c>
      <c r="W253" s="259">
        <v>0</v>
      </c>
      <c r="X253" s="259" t="s">
        <v>190</v>
      </c>
    </row>
    <row r="254" spans="2:24" s="221" customFormat="1" x14ac:dyDescent="0.2">
      <c r="B254" s="81" t="s">
        <v>798</v>
      </c>
      <c r="C254" s="81" t="s">
        <v>679</v>
      </c>
      <c r="D254" s="81" t="s">
        <v>441</v>
      </c>
      <c r="E254" s="259">
        <v>527</v>
      </c>
      <c r="F254" s="259">
        <v>3.82</v>
      </c>
      <c r="G254" s="259">
        <v>1.25</v>
      </c>
      <c r="H254" s="259">
        <v>3.7724066588850147</v>
      </c>
      <c r="I254" s="259">
        <v>18.106787416626624</v>
      </c>
      <c r="J254" s="259">
        <v>2.4478022160239887</v>
      </c>
      <c r="K254" s="259">
        <v>8</v>
      </c>
      <c r="L254" s="259">
        <v>369917.23400000005</v>
      </c>
      <c r="M254" s="259">
        <v>369917.23400000005</v>
      </c>
      <c r="N254" s="272">
        <v>5.2171166903521235E-3</v>
      </c>
      <c r="O254" s="259">
        <v>5.2171166903521235E-3</v>
      </c>
      <c r="P254" s="259">
        <v>4</v>
      </c>
      <c r="Q254" s="259">
        <v>50008</v>
      </c>
      <c r="R254" s="259">
        <v>50008</v>
      </c>
      <c r="S254" s="259">
        <v>2.0443486346726105E-4</v>
      </c>
      <c r="T254" s="259">
        <v>2.0443486346726105E-4</v>
      </c>
      <c r="U254" s="259">
        <v>2</v>
      </c>
      <c r="V254" s="259">
        <v>1.5714023087408872E-3</v>
      </c>
      <c r="W254" s="259">
        <v>1.5714023087408872E-3</v>
      </c>
      <c r="X254" s="259" t="s">
        <v>675</v>
      </c>
    </row>
    <row r="255" spans="2:24" s="221" customFormat="1" x14ac:dyDescent="0.2">
      <c r="B255" s="81" t="s">
        <v>521</v>
      </c>
      <c r="C255" s="81" t="s">
        <v>679</v>
      </c>
      <c r="D255" s="81" t="s">
        <v>441</v>
      </c>
      <c r="E255" s="259">
        <v>2698</v>
      </c>
      <c r="F255" s="259">
        <v>11.45</v>
      </c>
      <c r="G255" s="259">
        <v>3.33</v>
      </c>
      <c r="H255" s="259">
        <v>8.4212310263998802</v>
      </c>
      <c r="I255" s="259">
        <v>3.7970055684680402</v>
      </c>
      <c r="J255" s="259">
        <v>0.73358854421321162</v>
      </c>
      <c r="K255" s="259">
        <v>32</v>
      </c>
      <c r="L255" s="259">
        <v>197850.06049999999</v>
      </c>
      <c r="M255" s="259">
        <v>197774.64379999999</v>
      </c>
      <c r="N255" s="272">
        <v>1.7814972717862345E-3</v>
      </c>
      <c r="O255" s="259">
        <v>1.7799716384767773E-3</v>
      </c>
      <c r="P255" s="259">
        <v>3</v>
      </c>
      <c r="Q255" s="259">
        <v>38225</v>
      </c>
      <c r="R255" s="259">
        <v>38225</v>
      </c>
      <c r="S255" s="259">
        <v>2.1206303001454691E-4</v>
      </c>
      <c r="T255" s="259">
        <v>2.1206303001454691E-4</v>
      </c>
      <c r="U255" s="259">
        <v>4</v>
      </c>
      <c r="V255" s="259">
        <v>1.6354789077380884E-2</v>
      </c>
      <c r="W255" s="259">
        <v>1.6354789077380884E-2</v>
      </c>
      <c r="X255" s="259" t="s">
        <v>190</v>
      </c>
    </row>
    <row r="256" spans="2:24" s="221" customFormat="1" x14ac:dyDescent="0.2">
      <c r="B256" s="81" t="s">
        <v>590</v>
      </c>
      <c r="C256" s="81" t="s">
        <v>679</v>
      </c>
      <c r="D256" s="81" t="s">
        <v>441</v>
      </c>
      <c r="E256" s="259">
        <v>1698</v>
      </c>
      <c r="F256" s="259">
        <v>6.66</v>
      </c>
      <c r="G256" s="259">
        <v>1.25</v>
      </c>
      <c r="H256" s="259">
        <v>3.9629322477175912</v>
      </c>
      <c r="I256" s="259">
        <v>10.880737028158103</v>
      </c>
      <c r="J256" s="259">
        <v>1.5291841207494794</v>
      </c>
      <c r="K256" s="259">
        <v>9</v>
      </c>
      <c r="L256" s="259">
        <v>1046374.6021</v>
      </c>
      <c r="M256" s="259">
        <v>204704.86350000001</v>
      </c>
      <c r="N256" s="272">
        <v>5.5921173578166979E-3</v>
      </c>
      <c r="O256" s="259">
        <v>3.0321046645475623E-3</v>
      </c>
      <c r="P256" s="259">
        <v>6</v>
      </c>
      <c r="Q256" s="259">
        <v>147058</v>
      </c>
      <c r="R256" s="259">
        <v>147058</v>
      </c>
      <c r="S256" s="259">
        <v>6.0872769047341162E-4</v>
      </c>
      <c r="T256" s="259">
        <v>6.0872769047341162E-4</v>
      </c>
      <c r="U256" s="259">
        <v>0</v>
      </c>
      <c r="V256" s="259">
        <v>0</v>
      </c>
      <c r="W256" s="259">
        <v>0</v>
      </c>
      <c r="X256" s="259" t="s">
        <v>675</v>
      </c>
    </row>
    <row r="257" spans="2:24" s="221" customFormat="1" x14ac:dyDescent="0.2">
      <c r="B257" s="81" t="s">
        <v>799</v>
      </c>
      <c r="C257" s="81" t="s">
        <v>679</v>
      </c>
      <c r="D257" s="81" t="s">
        <v>441</v>
      </c>
      <c r="E257" s="259">
        <v>833</v>
      </c>
      <c r="F257" s="259">
        <v>4.6100000000000003</v>
      </c>
      <c r="G257" s="259">
        <v>2.0099999999999998</v>
      </c>
      <c r="H257" s="259">
        <v>2.438727537056979</v>
      </c>
      <c r="I257" s="259">
        <v>0.70483750867549533</v>
      </c>
      <c r="J257" s="259">
        <v>2.4206180999612208</v>
      </c>
      <c r="K257" s="259">
        <v>12</v>
      </c>
      <c r="L257" s="259">
        <v>28750.318398101419</v>
      </c>
      <c r="M257" s="259">
        <v>28750.318398101419</v>
      </c>
      <c r="N257" s="272">
        <v>1.5408435472333911E-3</v>
      </c>
      <c r="O257" s="259">
        <v>1.5408435472333911E-3</v>
      </c>
      <c r="P257" s="259">
        <v>10</v>
      </c>
      <c r="Q257" s="259">
        <v>98737</v>
      </c>
      <c r="R257" s="259">
        <v>98737</v>
      </c>
      <c r="S257" s="259">
        <v>3.9513902714940753E-4</v>
      </c>
      <c r="T257" s="259">
        <v>3.9513902714940753E-4</v>
      </c>
      <c r="U257" s="259">
        <v>0</v>
      </c>
      <c r="V257" s="259">
        <v>0</v>
      </c>
      <c r="W257" s="259">
        <v>0</v>
      </c>
      <c r="X257" s="259" t="s">
        <v>190</v>
      </c>
    </row>
    <row r="258" spans="2:24" s="221" customFormat="1" x14ac:dyDescent="0.2">
      <c r="B258" s="81" t="s">
        <v>574</v>
      </c>
      <c r="C258" s="81" t="s">
        <v>679</v>
      </c>
      <c r="D258" s="81" t="s">
        <v>441</v>
      </c>
      <c r="E258" s="259">
        <v>3328</v>
      </c>
      <c r="F258" s="259">
        <v>12.45</v>
      </c>
      <c r="G258" s="259">
        <v>9.4499999999999993</v>
      </c>
      <c r="H258" s="259">
        <v>10.898063681223375</v>
      </c>
      <c r="I258" s="259">
        <v>6.9291187361163029</v>
      </c>
      <c r="J258" s="259">
        <v>3.2516725710017171</v>
      </c>
      <c r="K258" s="259">
        <v>17</v>
      </c>
      <c r="L258" s="259">
        <v>438568.73530189862</v>
      </c>
      <c r="M258" s="259">
        <v>429492.2998018986</v>
      </c>
      <c r="N258" s="272">
        <v>1.1120600876615002E-2</v>
      </c>
      <c r="O258" s="259">
        <v>1.1066730764458072E-2</v>
      </c>
      <c r="P258" s="259">
        <v>11</v>
      </c>
      <c r="Q258" s="259">
        <v>205810</v>
      </c>
      <c r="R258" s="259">
        <v>205810</v>
      </c>
      <c r="S258" s="259">
        <v>1.0145461507890194E-3</v>
      </c>
      <c r="T258" s="259">
        <v>1.0145461507890194E-3</v>
      </c>
      <c r="U258" s="259">
        <v>0</v>
      </c>
      <c r="V258" s="259">
        <v>0</v>
      </c>
      <c r="W258" s="259">
        <v>0</v>
      </c>
      <c r="X258" s="259" t="s">
        <v>190</v>
      </c>
    </row>
    <row r="259" spans="2:24" s="221" customFormat="1" x14ac:dyDescent="0.2">
      <c r="B259" s="81" t="s">
        <v>478</v>
      </c>
      <c r="C259" s="81" t="s">
        <v>679</v>
      </c>
      <c r="D259" s="81" t="s">
        <v>441</v>
      </c>
      <c r="E259" s="259">
        <v>3955</v>
      </c>
      <c r="F259" s="259">
        <v>13.76</v>
      </c>
      <c r="G259" s="259">
        <v>0.87</v>
      </c>
      <c r="H259" s="259">
        <v>8.7641770862985187</v>
      </c>
      <c r="I259" s="259">
        <v>0.36134445154508599</v>
      </c>
      <c r="J259" s="259">
        <v>0.22529044454502251</v>
      </c>
      <c r="K259" s="259">
        <v>25</v>
      </c>
      <c r="L259" s="259">
        <v>23882.144199999999</v>
      </c>
      <c r="M259" s="259">
        <v>14706.461200000002</v>
      </c>
      <c r="N259" s="272">
        <v>2.7774154398667821E-4</v>
      </c>
      <c r="O259" s="259">
        <v>1.8208433548371348E-4</v>
      </c>
      <c r="P259" s="259">
        <v>5</v>
      </c>
      <c r="Q259" s="259">
        <v>14890</v>
      </c>
      <c r="R259" s="259">
        <v>14890</v>
      </c>
      <c r="S259" s="259">
        <v>7.4756032163401432E-5</v>
      </c>
      <c r="T259" s="259">
        <v>7.4756032163401432E-5</v>
      </c>
      <c r="U259" s="259">
        <v>1</v>
      </c>
      <c r="V259" s="259">
        <v>5.8919958411235984E-3</v>
      </c>
      <c r="W259" s="259">
        <v>5.8919958411235984E-3</v>
      </c>
      <c r="X259" s="259" t="s">
        <v>190</v>
      </c>
    </row>
    <row r="260" spans="2:24" s="221" customFormat="1" x14ac:dyDescent="0.2">
      <c r="B260" s="81" t="s">
        <v>553</v>
      </c>
      <c r="C260" s="81" t="s">
        <v>679</v>
      </c>
      <c r="D260" s="81" t="s">
        <v>441</v>
      </c>
      <c r="E260" s="259">
        <v>1012.5</v>
      </c>
      <c r="F260" s="259">
        <v>7.07</v>
      </c>
      <c r="G260" s="259">
        <v>2</v>
      </c>
      <c r="H260" s="259">
        <v>10.326486914725646</v>
      </c>
      <c r="I260" s="259">
        <v>0.34845941503747047</v>
      </c>
      <c r="J260" s="259">
        <v>1.5478605285687952</v>
      </c>
      <c r="K260" s="259">
        <v>4</v>
      </c>
      <c r="L260" s="259">
        <v>3472.9766</v>
      </c>
      <c r="M260" s="259">
        <v>456.16669999999999</v>
      </c>
      <c r="N260" s="272">
        <v>3.3274062479260921E-5</v>
      </c>
      <c r="O260" s="259">
        <v>4.5768999283715162E-6</v>
      </c>
      <c r="P260" s="259">
        <v>3</v>
      </c>
      <c r="Q260" s="259">
        <v>15427</v>
      </c>
      <c r="R260" s="259">
        <v>15427</v>
      </c>
      <c r="S260" s="259">
        <v>5.7974065759372541E-5</v>
      </c>
      <c r="T260" s="259">
        <v>5.7974065759372541E-5</v>
      </c>
      <c r="U260" s="259">
        <v>1</v>
      </c>
      <c r="V260" s="259">
        <v>1.5317358426950008E-3</v>
      </c>
      <c r="W260" s="259">
        <v>1.5317358426950008E-3</v>
      </c>
      <c r="X260" s="259" t="s">
        <v>190</v>
      </c>
    </row>
    <row r="261" spans="2:24" s="221" customFormat="1" x14ac:dyDescent="0.2">
      <c r="B261" s="81" t="s">
        <v>800</v>
      </c>
      <c r="C261" s="81" t="s">
        <v>679</v>
      </c>
      <c r="D261" s="81" t="s">
        <v>441</v>
      </c>
      <c r="E261" s="259">
        <v>3096.5</v>
      </c>
      <c r="F261" s="259">
        <v>14.64</v>
      </c>
      <c r="G261" s="259">
        <v>4.8499999999999996</v>
      </c>
      <c r="H261" s="259">
        <v>7.7734440243691205</v>
      </c>
      <c r="I261" s="259">
        <v>1.7425096621227028</v>
      </c>
      <c r="J261" s="259">
        <v>0.46260783636727421</v>
      </c>
      <c r="K261" s="259">
        <v>19</v>
      </c>
      <c r="L261" s="259">
        <v>139330.61079999999</v>
      </c>
      <c r="M261" s="259">
        <v>129840.75760000001</v>
      </c>
      <c r="N261" s="272">
        <v>6.2941527814965091E-4</v>
      </c>
      <c r="O261" s="259">
        <v>5.9266277172482769E-4</v>
      </c>
      <c r="P261" s="259">
        <v>4</v>
      </c>
      <c r="Q261" s="259">
        <v>36990</v>
      </c>
      <c r="R261" s="259">
        <v>36990</v>
      </c>
      <c r="S261" s="259">
        <v>1.8765289706323217E-4</v>
      </c>
      <c r="T261" s="259">
        <v>1.8765289706323217E-4</v>
      </c>
      <c r="U261" s="259">
        <v>1</v>
      </c>
      <c r="V261" s="259">
        <v>4.0932741692735926E-3</v>
      </c>
      <c r="W261" s="259">
        <v>4.0932741692735926E-3</v>
      </c>
      <c r="X261" s="259" t="s">
        <v>190</v>
      </c>
    </row>
    <row r="262" spans="2:24" s="221" customFormat="1" x14ac:dyDescent="0.2">
      <c r="B262" s="81" t="s">
        <v>607</v>
      </c>
      <c r="C262" s="81" t="s">
        <v>679</v>
      </c>
      <c r="D262" s="81" t="s">
        <v>441</v>
      </c>
      <c r="E262" s="259">
        <v>2341.5</v>
      </c>
      <c r="F262" s="259">
        <v>8.0399999999999991</v>
      </c>
      <c r="G262" s="259">
        <v>2.66</v>
      </c>
      <c r="H262" s="259">
        <v>6.6302904913736622</v>
      </c>
      <c r="I262" s="259">
        <v>1.5449244542109046</v>
      </c>
      <c r="J262" s="259">
        <v>0.49955858831027594</v>
      </c>
      <c r="K262" s="259">
        <v>20</v>
      </c>
      <c r="L262" s="259">
        <v>79881.318400000004</v>
      </c>
      <c r="M262" s="259">
        <v>36924.318399999996</v>
      </c>
      <c r="N262" s="272">
        <v>7.4019151274933622E-4</v>
      </c>
      <c r="O262" s="259">
        <v>2.321556207000979E-4</v>
      </c>
      <c r="P262" s="259">
        <v>3</v>
      </c>
      <c r="Q262" s="259">
        <v>25830</v>
      </c>
      <c r="R262" s="259">
        <v>25830</v>
      </c>
      <c r="S262" s="259">
        <v>9.3063631876887497E-5</v>
      </c>
      <c r="T262" s="259">
        <v>9.3063631876887497E-5</v>
      </c>
      <c r="U262" s="259">
        <v>0</v>
      </c>
      <c r="V262" s="259">
        <v>0</v>
      </c>
      <c r="W262" s="259">
        <v>0</v>
      </c>
      <c r="X262" s="259" t="s">
        <v>190</v>
      </c>
    </row>
    <row r="263" spans="2:24" s="221" customFormat="1" x14ac:dyDescent="0.2">
      <c r="B263" s="81" t="s">
        <v>801</v>
      </c>
      <c r="C263" s="81" t="s">
        <v>679</v>
      </c>
      <c r="D263" s="81" t="s">
        <v>460</v>
      </c>
      <c r="E263" s="259">
        <v>3564</v>
      </c>
      <c r="F263" s="259">
        <v>73.52</v>
      </c>
      <c r="G263" s="259">
        <v>16.59</v>
      </c>
      <c r="H263" s="259">
        <v>9.7168050304614013</v>
      </c>
      <c r="I263" s="259">
        <v>1.0248043880710183</v>
      </c>
      <c r="J263" s="259">
        <v>4.5130358822637131</v>
      </c>
      <c r="K263" s="259">
        <v>45</v>
      </c>
      <c r="L263" s="259">
        <v>67186.122899999988</v>
      </c>
      <c r="M263" s="259">
        <v>57256.589100000005</v>
      </c>
      <c r="N263" s="272">
        <v>4.6682853636080009E-4</v>
      </c>
      <c r="O263" s="259">
        <v>4.4089277010002815E-4</v>
      </c>
      <c r="P263" s="259">
        <v>27</v>
      </c>
      <c r="Q263" s="259">
        <v>295874.40000000002</v>
      </c>
      <c r="R263" s="259">
        <v>295874.40000000002</v>
      </c>
      <c r="S263" s="259">
        <v>1.400531378081684E-3</v>
      </c>
      <c r="T263" s="259">
        <v>1.400531378081684E-3</v>
      </c>
      <c r="U263" s="259">
        <v>2</v>
      </c>
      <c r="V263" s="259">
        <v>9.884578211973017E-3</v>
      </c>
      <c r="W263" s="259">
        <v>9.884578211973017E-3</v>
      </c>
      <c r="X263" s="259" t="s">
        <v>190</v>
      </c>
    </row>
    <row r="264" spans="2:24" s="221" customFormat="1" x14ac:dyDescent="0.2">
      <c r="B264" s="81" t="s">
        <v>802</v>
      </c>
      <c r="C264" s="81" t="s">
        <v>679</v>
      </c>
      <c r="D264" s="81" t="s">
        <v>441</v>
      </c>
      <c r="E264" s="259">
        <v>1309</v>
      </c>
      <c r="F264" s="259">
        <v>5.47</v>
      </c>
      <c r="G264" s="259">
        <v>11.84</v>
      </c>
      <c r="H264" s="259">
        <v>4.7631397208144124</v>
      </c>
      <c r="I264" s="259">
        <v>9.8191107927260955E-3</v>
      </c>
      <c r="J264" s="259">
        <v>0</v>
      </c>
      <c r="K264" s="259">
        <v>1</v>
      </c>
      <c r="L264" s="259">
        <v>412.15</v>
      </c>
      <c r="M264" s="259">
        <v>412.15</v>
      </c>
      <c r="N264" s="272">
        <v>1.5256333094571721E-6</v>
      </c>
      <c r="O264" s="259">
        <v>1.5256333094571721E-6</v>
      </c>
      <c r="P264" s="259">
        <v>0</v>
      </c>
      <c r="Q264" s="259">
        <v>0</v>
      </c>
      <c r="R264" s="259">
        <v>0</v>
      </c>
      <c r="S264" s="259">
        <v>0</v>
      </c>
      <c r="T264" s="259">
        <v>0</v>
      </c>
      <c r="U264" s="259">
        <v>0</v>
      </c>
      <c r="V264" s="259">
        <v>0</v>
      </c>
      <c r="W264" s="259">
        <v>0</v>
      </c>
      <c r="X264" s="259" t="s">
        <v>190</v>
      </c>
    </row>
    <row r="265" spans="2:24" s="221" customFormat="1" x14ac:dyDescent="0.2">
      <c r="B265" s="81" t="s">
        <v>803</v>
      </c>
      <c r="C265" s="81" t="s">
        <v>679</v>
      </c>
      <c r="D265" s="81" t="s">
        <v>441</v>
      </c>
      <c r="E265" s="259">
        <v>788.5</v>
      </c>
      <c r="F265" s="259">
        <v>6.32</v>
      </c>
      <c r="G265" s="259">
        <v>1.23</v>
      </c>
      <c r="H265" s="259">
        <v>2.5149377725900099</v>
      </c>
      <c r="I265" s="259">
        <v>4.4778053601036297E-3</v>
      </c>
      <c r="J265" s="259">
        <v>2.3093534963757985</v>
      </c>
      <c r="K265" s="259">
        <v>1</v>
      </c>
      <c r="L265" s="259">
        <v>219.0667</v>
      </c>
      <c r="M265" s="259">
        <v>219.0667</v>
      </c>
      <c r="N265" s="272">
        <v>1.5256333094571721E-6</v>
      </c>
      <c r="O265" s="259">
        <v>1.5256333094571721E-6</v>
      </c>
      <c r="P265" s="259">
        <v>1</v>
      </c>
      <c r="Q265" s="259">
        <v>112980</v>
      </c>
      <c r="R265" s="259">
        <v>112980</v>
      </c>
      <c r="S265" s="259">
        <v>4.1039536024397926E-4</v>
      </c>
      <c r="T265" s="259">
        <v>4.1039536024397926E-4</v>
      </c>
      <c r="U265" s="259">
        <v>0</v>
      </c>
      <c r="V265" s="259">
        <v>0</v>
      </c>
      <c r="W265" s="259">
        <v>0</v>
      </c>
      <c r="X265" s="259" t="s">
        <v>190</v>
      </c>
    </row>
    <row r="266" spans="2:24" s="221" customFormat="1" x14ac:dyDescent="0.2">
      <c r="B266" s="81" t="s">
        <v>518</v>
      </c>
      <c r="C266" s="81" t="s">
        <v>679</v>
      </c>
      <c r="D266" s="81" t="s">
        <v>441</v>
      </c>
      <c r="E266" s="259">
        <v>2712.5</v>
      </c>
      <c r="F266" s="259">
        <v>9.06</v>
      </c>
      <c r="G266" s="259">
        <v>7.04</v>
      </c>
      <c r="H266" s="259">
        <v>10.517012503558222</v>
      </c>
      <c r="I266" s="259">
        <v>5.5274061673905566</v>
      </c>
      <c r="J266" s="259">
        <v>0.90634047914286919</v>
      </c>
      <c r="K266" s="259">
        <v>19</v>
      </c>
      <c r="L266" s="259">
        <v>292153.33370000008</v>
      </c>
      <c r="M266" s="259">
        <v>287701.93010000006</v>
      </c>
      <c r="N266" s="272">
        <v>7.0999922955517869E-4</v>
      </c>
      <c r="O266" s="259">
        <v>6.1836969298918103E-4</v>
      </c>
      <c r="P266" s="259">
        <v>7</v>
      </c>
      <c r="Q266" s="259">
        <v>47905</v>
      </c>
      <c r="R266" s="259">
        <v>47905</v>
      </c>
      <c r="S266" s="259">
        <v>2.0596049677671822E-4</v>
      </c>
      <c r="T266" s="259">
        <v>2.0596049677671822E-4</v>
      </c>
      <c r="U266" s="259">
        <v>1</v>
      </c>
      <c r="V266" s="259">
        <v>6.0811743714962877E-3</v>
      </c>
      <c r="W266" s="259">
        <v>6.0811743714962877E-3</v>
      </c>
      <c r="X266" s="259" t="s">
        <v>190</v>
      </c>
    </row>
    <row r="267" spans="2:24" s="221" customFormat="1" x14ac:dyDescent="0.2">
      <c r="B267" s="81" t="s">
        <v>804</v>
      </c>
      <c r="C267" s="81" t="s">
        <v>679</v>
      </c>
      <c r="D267" s="81" t="s">
        <v>441</v>
      </c>
      <c r="E267" s="259">
        <v>1896</v>
      </c>
      <c r="F267" s="259">
        <v>11.04</v>
      </c>
      <c r="G267" s="259">
        <v>0.57999999999999996</v>
      </c>
      <c r="H267" s="259">
        <v>6.676017097843844</v>
      </c>
      <c r="I267" s="259">
        <v>0.24115808058969282</v>
      </c>
      <c r="J267" s="259">
        <v>5.7996496352667295</v>
      </c>
      <c r="K267" s="259">
        <v>12</v>
      </c>
      <c r="L267" s="259">
        <v>11739.536099999999</v>
      </c>
      <c r="M267" s="259">
        <v>11739.536099999999</v>
      </c>
      <c r="N267" s="272">
        <v>1.0928111395641723E-4</v>
      </c>
      <c r="O267" s="259">
        <v>1.0928111395641723E-4</v>
      </c>
      <c r="P267" s="259">
        <v>10</v>
      </c>
      <c r="Q267" s="259">
        <v>282326</v>
      </c>
      <c r="R267" s="259">
        <v>282326</v>
      </c>
      <c r="S267" s="259">
        <v>9.1690561898376038E-4</v>
      </c>
      <c r="T267" s="259">
        <v>9.1690561898376038E-4</v>
      </c>
      <c r="U267" s="259">
        <v>0</v>
      </c>
      <c r="V267" s="259">
        <v>0</v>
      </c>
      <c r="W267" s="259">
        <v>0</v>
      </c>
      <c r="X267" s="259" t="s">
        <v>190</v>
      </c>
    </row>
    <row r="268" spans="2:24" s="221" customFormat="1" x14ac:dyDescent="0.2">
      <c r="B268" s="81" t="s">
        <v>616</v>
      </c>
      <c r="C268" s="81" t="s">
        <v>679</v>
      </c>
      <c r="D268" s="81" t="s">
        <v>441</v>
      </c>
      <c r="E268" s="259">
        <v>2929.5</v>
      </c>
      <c r="F268" s="259">
        <v>9.2799999999999994</v>
      </c>
      <c r="G268" s="259">
        <v>1.98</v>
      </c>
      <c r="H268" s="259">
        <v>11.382810829392547</v>
      </c>
      <c r="I268" s="259">
        <v>1.0340765184041489</v>
      </c>
      <c r="J268" s="259">
        <v>8.9453704032690222</v>
      </c>
      <c r="K268" s="259">
        <v>19</v>
      </c>
      <c r="L268" s="259">
        <v>51154.323400000001</v>
      </c>
      <c r="M268" s="259">
        <v>51053.806700000001</v>
      </c>
      <c r="N268" s="272">
        <v>3.4227583297671653E-4</v>
      </c>
      <c r="O268" s="259">
        <v>3.4075019966725936E-4</v>
      </c>
      <c r="P268" s="259">
        <v>17</v>
      </c>
      <c r="Q268" s="259">
        <v>442515</v>
      </c>
      <c r="R268" s="259">
        <v>442515</v>
      </c>
      <c r="S268" s="259">
        <v>1.7483757726379191E-3</v>
      </c>
      <c r="T268" s="259">
        <v>1.7483757726379191E-3</v>
      </c>
      <c r="U268" s="259">
        <v>0</v>
      </c>
      <c r="V268" s="259">
        <v>0</v>
      </c>
      <c r="W268" s="259">
        <v>0</v>
      </c>
      <c r="X268" s="259" t="s">
        <v>190</v>
      </c>
    </row>
    <row r="269" spans="2:24" s="221" customFormat="1" x14ac:dyDescent="0.2">
      <c r="B269" s="81" t="s">
        <v>805</v>
      </c>
      <c r="C269" s="81" t="s">
        <v>679</v>
      </c>
      <c r="D269" s="81" t="s">
        <v>441</v>
      </c>
      <c r="E269" s="259">
        <v>2321</v>
      </c>
      <c r="F269" s="259">
        <v>10.98</v>
      </c>
      <c r="G269" s="259">
        <v>5.21</v>
      </c>
      <c r="H269" s="259">
        <v>3.9629322477175912</v>
      </c>
      <c r="I269" s="259">
        <v>1.2902195453170506</v>
      </c>
      <c r="J269" s="259">
        <v>3.2470795387286882</v>
      </c>
      <c r="K269" s="259">
        <v>13</v>
      </c>
      <c r="L269" s="259">
        <v>104067.74340000001</v>
      </c>
      <c r="M269" s="259">
        <v>104067.74340000001</v>
      </c>
      <c r="N269" s="272">
        <v>1.2707457524461622E-3</v>
      </c>
      <c r="O269" s="259">
        <v>1.2707457524461622E-3</v>
      </c>
      <c r="P269" s="259">
        <v>10</v>
      </c>
      <c r="Q269" s="259">
        <v>261906</v>
      </c>
      <c r="R269" s="259">
        <v>261906</v>
      </c>
      <c r="S269" s="259">
        <v>1.1915196146860514E-3</v>
      </c>
      <c r="T269" s="259">
        <v>1.1915196146860514E-3</v>
      </c>
      <c r="U269" s="259">
        <v>2</v>
      </c>
      <c r="V269" s="259">
        <v>5.136807352942298E-3</v>
      </c>
      <c r="W269" s="259">
        <v>5.136807352942298E-3</v>
      </c>
      <c r="X269" s="259" t="s">
        <v>190</v>
      </c>
    </row>
    <row r="270" spans="2:24" s="221" customFormat="1" x14ac:dyDescent="0.2">
      <c r="B270" s="81" t="s">
        <v>806</v>
      </c>
      <c r="C270" s="81" t="s">
        <v>688</v>
      </c>
      <c r="D270" s="81" t="s">
        <v>441</v>
      </c>
      <c r="E270" s="259">
        <v>1</v>
      </c>
      <c r="F270" s="259">
        <v>0.65</v>
      </c>
      <c r="G270" s="259">
        <v>1.08</v>
      </c>
      <c r="H270" s="259">
        <v>0</v>
      </c>
      <c r="I270" s="259">
        <v>0</v>
      </c>
      <c r="J270" s="259">
        <v>0</v>
      </c>
      <c r="K270" s="259">
        <v>0</v>
      </c>
      <c r="L270" s="259">
        <v>0</v>
      </c>
      <c r="M270" s="259">
        <v>0</v>
      </c>
      <c r="N270" s="272">
        <v>0</v>
      </c>
      <c r="O270" s="259">
        <v>0</v>
      </c>
      <c r="P270" s="259">
        <v>0</v>
      </c>
      <c r="Q270" s="259">
        <v>0</v>
      </c>
      <c r="R270" s="259">
        <v>0</v>
      </c>
      <c r="S270" s="259">
        <v>0</v>
      </c>
      <c r="T270" s="259">
        <v>0</v>
      </c>
      <c r="U270" s="259">
        <v>0</v>
      </c>
      <c r="V270" s="259">
        <v>0</v>
      </c>
      <c r="W270" s="259">
        <v>0</v>
      </c>
      <c r="X270" s="259" t="s">
        <v>190</v>
      </c>
    </row>
    <row r="271" spans="2:24" s="221" customFormat="1" x14ac:dyDescent="0.2">
      <c r="B271" s="81" t="s">
        <v>664</v>
      </c>
      <c r="C271" s="81" t="s">
        <v>679</v>
      </c>
      <c r="D271" s="81" t="s">
        <v>441</v>
      </c>
      <c r="E271" s="259">
        <v>1538.5</v>
      </c>
      <c r="F271" s="259">
        <v>5.1100000000000003</v>
      </c>
      <c r="G271" s="259">
        <v>0.41</v>
      </c>
      <c r="H271" s="259">
        <v>4.258564375531078</v>
      </c>
      <c r="I271" s="259">
        <v>0.37751222894389008</v>
      </c>
      <c r="J271" s="259">
        <v>1.3400950946218326</v>
      </c>
      <c r="K271" s="259">
        <v>9</v>
      </c>
      <c r="L271" s="259">
        <v>28071.958300000002</v>
      </c>
      <c r="M271" s="259">
        <v>26514.725000000002</v>
      </c>
      <c r="N271" s="272">
        <v>2.9964963831048317E-4</v>
      </c>
      <c r="O271" s="259">
        <v>2.9812400500102599E-4</v>
      </c>
      <c r="P271" s="259">
        <v>3</v>
      </c>
      <c r="Q271" s="259">
        <v>99650</v>
      </c>
      <c r="R271" s="259">
        <v>99650</v>
      </c>
      <c r="S271" s="259">
        <v>3.966646604588647E-4</v>
      </c>
      <c r="T271" s="259">
        <v>3.966646604588647E-4</v>
      </c>
      <c r="U271" s="259">
        <v>1</v>
      </c>
      <c r="V271" s="259">
        <v>2.3296420635411019E-3</v>
      </c>
      <c r="W271" s="259">
        <v>2.3296420635411019E-3</v>
      </c>
      <c r="X271" s="259" t="s">
        <v>190</v>
      </c>
    </row>
    <row r="272" spans="2:24" s="221" customFormat="1" x14ac:dyDescent="0.2">
      <c r="B272" s="81" t="s">
        <v>602</v>
      </c>
      <c r="C272" s="81" t="s">
        <v>679</v>
      </c>
      <c r="D272" s="81" t="s">
        <v>441</v>
      </c>
      <c r="E272" s="259">
        <v>1832</v>
      </c>
      <c r="F272" s="259">
        <v>5.93</v>
      </c>
      <c r="G272" s="259">
        <v>1.23</v>
      </c>
      <c r="H272" s="259">
        <v>3.3249889902514531</v>
      </c>
      <c r="I272" s="259">
        <v>1.9229910652647784</v>
      </c>
      <c r="J272" s="259">
        <v>0.83058444918271634</v>
      </c>
      <c r="K272" s="259">
        <v>14</v>
      </c>
      <c r="L272" s="259">
        <v>127302.72500000001</v>
      </c>
      <c r="M272" s="259">
        <v>121414.55240000002</v>
      </c>
      <c r="N272" s="272">
        <v>2.1902296917229052E-3</v>
      </c>
      <c r="O272" s="259">
        <v>2.1494495133611148E-3</v>
      </c>
      <c r="P272" s="259">
        <v>5</v>
      </c>
      <c r="Q272" s="259">
        <v>54985</v>
      </c>
      <c r="R272" s="259">
        <v>54985</v>
      </c>
      <c r="S272" s="259">
        <v>2.8071652894011965E-4</v>
      </c>
      <c r="T272" s="259">
        <v>2.8071652894011965E-4</v>
      </c>
      <c r="U272" s="259">
        <v>1</v>
      </c>
      <c r="V272" s="259">
        <v>2.3967699291572173E-3</v>
      </c>
      <c r="W272" s="259">
        <v>2.3967699291572173E-3</v>
      </c>
      <c r="X272" s="259" t="s">
        <v>190</v>
      </c>
    </row>
    <row r="273" spans="2:24" s="221" customFormat="1" x14ac:dyDescent="0.2">
      <c r="B273" s="81" t="s">
        <v>807</v>
      </c>
      <c r="C273" s="81" t="s">
        <v>679</v>
      </c>
      <c r="D273" s="81" t="s">
        <v>441</v>
      </c>
      <c r="E273" s="259">
        <v>1686</v>
      </c>
      <c r="F273" s="259">
        <v>5.55</v>
      </c>
      <c r="G273" s="259">
        <v>2.96</v>
      </c>
      <c r="H273" s="259">
        <v>4.658350646956495</v>
      </c>
      <c r="I273" s="259">
        <v>0.13143163399666408</v>
      </c>
      <c r="J273" s="259">
        <v>0.5908368133549281</v>
      </c>
      <c r="K273" s="259">
        <v>12</v>
      </c>
      <c r="L273" s="259">
        <v>8684.4470000000001</v>
      </c>
      <c r="M273" s="259">
        <v>8684.4470000000001</v>
      </c>
      <c r="N273" s="272">
        <v>1.5256333094571721E-4</v>
      </c>
      <c r="O273" s="259">
        <v>1.5256333094571721E-4</v>
      </c>
      <c r="P273" s="259">
        <v>2</v>
      </c>
      <c r="Q273" s="259">
        <v>39040</v>
      </c>
      <c r="R273" s="259">
        <v>39040</v>
      </c>
      <c r="S273" s="259">
        <v>1.3730699785114548E-4</v>
      </c>
      <c r="T273" s="259">
        <v>1.3730699785114548E-4</v>
      </c>
      <c r="U273" s="259">
        <v>0</v>
      </c>
      <c r="V273" s="259">
        <v>0</v>
      </c>
      <c r="W273" s="259">
        <v>0</v>
      </c>
      <c r="X273" s="259" t="s">
        <v>190</v>
      </c>
    </row>
    <row r="274" spans="2:24" s="221" customFormat="1" x14ac:dyDescent="0.2">
      <c r="B274" s="81" t="s">
        <v>808</v>
      </c>
      <c r="C274" s="81" t="s">
        <v>679</v>
      </c>
      <c r="D274" s="81" t="s">
        <v>441</v>
      </c>
      <c r="E274" s="259">
        <v>6</v>
      </c>
      <c r="F274" s="259">
        <v>0</v>
      </c>
      <c r="G274" s="259">
        <v>0.01</v>
      </c>
      <c r="H274" s="259">
        <v>9.5262794416288238E-2</v>
      </c>
      <c r="I274" s="259">
        <v>0</v>
      </c>
      <c r="J274" s="259">
        <v>0</v>
      </c>
      <c r="K274" s="259">
        <v>0</v>
      </c>
      <c r="L274" s="259">
        <v>0</v>
      </c>
      <c r="M274" s="259">
        <v>0</v>
      </c>
      <c r="N274" s="272">
        <v>0</v>
      </c>
      <c r="O274" s="259">
        <v>0</v>
      </c>
      <c r="P274" s="259">
        <v>0</v>
      </c>
      <c r="Q274" s="259">
        <v>0</v>
      </c>
      <c r="R274" s="259">
        <v>0</v>
      </c>
      <c r="S274" s="259">
        <v>0</v>
      </c>
      <c r="T274" s="259">
        <v>0</v>
      </c>
      <c r="U274" s="259">
        <v>0</v>
      </c>
      <c r="V274" s="259">
        <v>0</v>
      </c>
      <c r="W274" s="259">
        <v>0</v>
      </c>
      <c r="X274" s="259" t="s">
        <v>190</v>
      </c>
    </row>
    <row r="275" spans="2:24" s="221" customFormat="1" x14ac:dyDescent="0.2">
      <c r="B275" s="81" t="s">
        <v>809</v>
      </c>
      <c r="C275" s="81" t="s">
        <v>679</v>
      </c>
      <c r="D275" s="81" t="s">
        <v>441</v>
      </c>
      <c r="E275" s="259">
        <v>446.5</v>
      </c>
      <c r="F275" s="259">
        <v>2.71</v>
      </c>
      <c r="G275" s="259">
        <v>0.85</v>
      </c>
      <c r="H275" s="259">
        <v>3.0293568624379663</v>
      </c>
      <c r="I275" s="259">
        <v>0.11269303625846112</v>
      </c>
      <c r="J275" s="259">
        <v>4.9440969445251755</v>
      </c>
      <c r="K275" s="259">
        <v>3</v>
      </c>
      <c r="L275" s="259">
        <v>2765.2788</v>
      </c>
      <c r="M275" s="259">
        <v>2765.2788</v>
      </c>
      <c r="N275" s="272">
        <v>6.9396482347278382E-4</v>
      </c>
      <c r="O275" s="259">
        <v>6.9396482347278382E-4</v>
      </c>
      <c r="P275" s="259">
        <v>5</v>
      </c>
      <c r="Q275" s="259">
        <v>121319</v>
      </c>
      <c r="R275" s="259">
        <v>121319</v>
      </c>
      <c r="S275" s="259">
        <v>4.8667702571683787E-4</v>
      </c>
      <c r="T275" s="259">
        <v>4.8667702571683787E-4</v>
      </c>
      <c r="U275" s="259">
        <v>0</v>
      </c>
      <c r="V275" s="259">
        <v>0</v>
      </c>
      <c r="W275" s="259">
        <v>0</v>
      </c>
      <c r="X275" s="259" t="s">
        <v>675</v>
      </c>
    </row>
    <row r="276" spans="2:24" s="221" customFormat="1" x14ac:dyDescent="0.2">
      <c r="B276" s="81" t="s">
        <v>538</v>
      </c>
      <c r="C276" s="81" t="s">
        <v>679</v>
      </c>
      <c r="D276" s="81" t="s">
        <v>441</v>
      </c>
      <c r="E276" s="259">
        <v>1341.5</v>
      </c>
      <c r="F276" s="259">
        <v>3.12</v>
      </c>
      <c r="G276" s="259">
        <v>0.66</v>
      </c>
      <c r="H276" s="259">
        <v>2.5195421797493274</v>
      </c>
      <c r="I276" s="259">
        <v>7.040363654139429</v>
      </c>
      <c r="J276" s="259">
        <v>2.7694846357302501</v>
      </c>
      <c r="K276" s="259">
        <v>14</v>
      </c>
      <c r="L276" s="259">
        <v>602965.5602999999</v>
      </c>
      <c r="M276" s="259">
        <v>149168.14460000003</v>
      </c>
      <c r="N276" s="272">
        <v>3.1155415502417748E-3</v>
      </c>
      <c r="O276" s="259">
        <v>2.1040619224047645E-3</v>
      </c>
      <c r="P276" s="259">
        <v>10</v>
      </c>
      <c r="Q276" s="259">
        <v>237190</v>
      </c>
      <c r="R276" s="259">
        <v>237190</v>
      </c>
      <c r="S276" s="259">
        <v>1.107609782665907E-3</v>
      </c>
      <c r="T276" s="259">
        <v>1.107609782665907E-3</v>
      </c>
      <c r="U276" s="259">
        <v>0</v>
      </c>
      <c r="V276" s="259">
        <v>0</v>
      </c>
      <c r="W276" s="259">
        <v>0</v>
      </c>
      <c r="X276" s="259" t="s">
        <v>675</v>
      </c>
    </row>
    <row r="277" spans="2:24" s="221" customFormat="1" x14ac:dyDescent="0.2">
      <c r="B277" s="81" t="s">
        <v>810</v>
      </c>
      <c r="C277" s="81" t="s">
        <v>679</v>
      </c>
      <c r="D277" s="81" t="s">
        <v>441</v>
      </c>
      <c r="E277" s="259">
        <v>900.5</v>
      </c>
      <c r="F277" s="259">
        <v>3.79</v>
      </c>
      <c r="G277" s="259">
        <v>0.56999999999999995</v>
      </c>
      <c r="H277" s="259">
        <v>2.5149377725900099</v>
      </c>
      <c r="I277" s="259">
        <v>4.4009946577341461</v>
      </c>
      <c r="J277" s="259">
        <v>0.48394532962025033</v>
      </c>
      <c r="K277" s="259">
        <v>4</v>
      </c>
      <c r="L277" s="259">
        <v>251721.68150000001</v>
      </c>
      <c r="M277" s="259">
        <v>251721.68150000001</v>
      </c>
      <c r="N277" s="272">
        <v>1.9177210699876652E-3</v>
      </c>
      <c r="O277" s="259">
        <v>1.9177210699876652E-3</v>
      </c>
      <c r="P277" s="259">
        <v>2</v>
      </c>
      <c r="Q277" s="259">
        <v>27680</v>
      </c>
      <c r="R277" s="259">
        <v>27680</v>
      </c>
      <c r="S277" s="259">
        <v>1.3273009792277396E-4</v>
      </c>
      <c r="T277" s="259">
        <v>1.3273009792277396E-4</v>
      </c>
      <c r="U277" s="259">
        <v>0</v>
      </c>
      <c r="V277" s="259">
        <v>0</v>
      </c>
      <c r="W277" s="259">
        <v>0</v>
      </c>
      <c r="X277" s="259" t="s">
        <v>675</v>
      </c>
    </row>
    <row r="278" spans="2:24" s="221" customFormat="1" x14ac:dyDescent="0.2">
      <c r="B278" s="81" t="s">
        <v>811</v>
      </c>
      <c r="C278" s="81" t="s">
        <v>679</v>
      </c>
      <c r="D278" s="81" t="s">
        <v>441</v>
      </c>
      <c r="E278" s="259">
        <v>1337</v>
      </c>
      <c r="F278" s="259">
        <v>4.3</v>
      </c>
      <c r="G278" s="259">
        <v>0.49</v>
      </c>
      <c r="H278" s="259">
        <v>3.1223174532745959</v>
      </c>
      <c r="I278" s="259">
        <v>0.15467147288134037</v>
      </c>
      <c r="J278" s="259">
        <v>1.2865199432928791</v>
      </c>
      <c r="K278" s="259">
        <v>10</v>
      </c>
      <c r="L278" s="259">
        <v>13638.049400000002</v>
      </c>
      <c r="M278" s="259">
        <v>13638.049400000002</v>
      </c>
      <c r="N278" s="272">
        <v>1.1692453683679767E-4</v>
      </c>
      <c r="O278" s="259">
        <v>1.1692453683679767E-4</v>
      </c>
      <c r="P278" s="259">
        <v>3</v>
      </c>
      <c r="Q278" s="259">
        <v>113438</v>
      </c>
      <c r="R278" s="259">
        <v>113438</v>
      </c>
      <c r="S278" s="259">
        <v>3.6310072765080695E-4</v>
      </c>
      <c r="T278" s="259">
        <v>3.6310072765080695E-4</v>
      </c>
      <c r="U278" s="259">
        <v>0</v>
      </c>
      <c r="V278" s="259">
        <v>0</v>
      </c>
      <c r="W278" s="259">
        <v>0</v>
      </c>
      <c r="X278" s="259" t="s">
        <v>190</v>
      </c>
    </row>
    <row r="279" spans="2:24" s="221" customFormat="1" x14ac:dyDescent="0.2">
      <c r="B279" s="81" t="s">
        <v>812</v>
      </c>
      <c r="C279" s="81" t="s">
        <v>679</v>
      </c>
      <c r="D279" s="81" t="s">
        <v>441</v>
      </c>
      <c r="E279" s="259">
        <v>628</v>
      </c>
      <c r="F279" s="259">
        <v>3.09</v>
      </c>
      <c r="G279" s="259">
        <v>0.43</v>
      </c>
      <c r="H279" s="259">
        <v>2.2672545071076602</v>
      </c>
      <c r="I279" s="259">
        <v>0.19667599197194929</v>
      </c>
      <c r="J279" s="259">
        <v>1.9172823333408364</v>
      </c>
      <c r="K279" s="259">
        <v>7</v>
      </c>
      <c r="L279" s="259">
        <v>9126.0839999999989</v>
      </c>
      <c r="M279" s="259">
        <v>9126.0839999999989</v>
      </c>
      <c r="N279" s="272">
        <v>1.475897663568868E-4</v>
      </c>
      <c r="O279" s="259">
        <v>1.475897663568868E-4</v>
      </c>
      <c r="P279" s="259">
        <v>4</v>
      </c>
      <c r="Q279" s="259">
        <v>88965</v>
      </c>
      <c r="R279" s="259">
        <v>88965</v>
      </c>
      <c r="S279" s="259">
        <v>3.4479312793732087E-4</v>
      </c>
      <c r="T279" s="259">
        <v>3.4479312793732087E-4</v>
      </c>
      <c r="U279" s="259">
        <v>0</v>
      </c>
      <c r="V279" s="259">
        <v>0</v>
      </c>
      <c r="W279" s="259">
        <v>0</v>
      </c>
      <c r="X279" s="259" t="s">
        <v>190</v>
      </c>
    </row>
    <row r="280" spans="2:24" s="221" customFormat="1" x14ac:dyDescent="0.2">
      <c r="B280" s="81" t="s">
        <v>536</v>
      </c>
      <c r="C280" s="81" t="s">
        <v>679</v>
      </c>
      <c r="D280" s="81" t="s">
        <v>441</v>
      </c>
      <c r="E280" s="259">
        <v>2038</v>
      </c>
      <c r="F280" s="259">
        <v>5</v>
      </c>
      <c r="G280" s="259">
        <v>1.76</v>
      </c>
      <c r="H280" s="259">
        <v>4.1153527187836527</v>
      </c>
      <c r="I280" s="259">
        <v>2.1187503266071479</v>
      </c>
      <c r="J280" s="259">
        <v>5.173879000802919</v>
      </c>
      <c r="K280" s="259">
        <v>20</v>
      </c>
      <c r="L280" s="259">
        <v>183694.29809999999</v>
      </c>
      <c r="M280" s="259">
        <v>182122.18139999997</v>
      </c>
      <c r="N280" s="272">
        <v>6.8215489602427588E-3</v>
      </c>
      <c r="O280" s="259">
        <v>6.8184976936238447E-3</v>
      </c>
      <c r="P280" s="259">
        <v>9</v>
      </c>
      <c r="Q280" s="259">
        <v>448572</v>
      </c>
      <c r="R280" s="259">
        <v>448572</v>
      </c>
      <c r="S280" s="259">
        <v>1.4173133444857129E-3</v>
      </c>
      <c r="T280" s="259">
        <v>1.4173133444857129E-3</v>
      </c>
      <c r="U280" s="259">
        <v>2</v>
      </c>
      <c r="V280" s="259">
        <v>5.7806246095332249E-3</v>
      </c>
      <c r="W280" s="259">
        <v>5.7806246095332249E-3</v>
      </c>
      <c r="X280" s="259" t="s">
        <v>675</v>
      </c>
    </row>
    <row r="281" spans="2:24" s="221" customFormat="1" x14ac:dyDescent="0.2">
      <c r="B281" s="81" t="s">
        <v>813</v>
      </c>
      <c r="C281" s="81" t="s">
        <v>679</v>
      </c>
      <c r="D281" s="81" t="s">
        <v>441</v>
      </c>
      <c r="E281" s="259">
        <v>838.5</v>
      </c>
      <c r="F281" s="259">
        <v>3.73</v>
      </c>
      <c r="G281" s="259">
        <v>0.46</v>
      </c>
      <c r="H281" s="259">
        <v>4.2084295972111221</v>
      </c>
      <c r="I281" s="259">
        <v>3.2064249358476919</v>
      </c>
      <c r="J281" s="259">
        <v>0.94417537990248812</v>
      </c>
      <c r="K281" s="259">
        <v>11</v>
      </c>
      <c r="L281" s="259">
        <v>92371.354000000007</v>
      </c>
      <c r="M281" s="259">
        <v>92371.354000000007</v>
      </c>
      <c r="N281" s="272">
        <v>1.4031249547077611E-3</v>
      </c>
      <c r="O281" s="259">
        <v>1.4031249547077611E-3</v>
      </c>
      <c r="P281" s="259">
        <v>1</v>
      </c>
      <c r="Q281" s="259">
        <v>27200</v>
      </c>
      <c r="R281" s="259">
        <v>27200</v>
      </c>
      <c r="S281" s="259">
        <v>1.2205066475657376E-4</v>
      </c>
      <c r="T281" s="259">
        <v>1.2205066475657376E-4</v>
      </c>
      <c r="U281" s="259">
        <v>0</v>
      </c>
      <c r="V281" s="259">
        <v>0</v>
      </c>
      <c r="W281" s="259">
        <v>0</v>
      </c>
      <c r="X281" s="259" t="s">
        <v>190</v>
      </c>
    </row>
    <row r="282" spans="2:24" s="221" customFormat="1" x14ac:dyDescent="0.2">
      <c r="B282" s="81" t="s">
        <v>814</v>
      </c>
      <c r="C282" s="81" t="s">
        <v>679</v>
      </c>
      <c r="D282" s="81" t="s">
        <v>441</v>
      </c>
      <c r="E282" s="259">
        <v>796</v>
      </c>
      <c r="F282" s="259">
        <v>3.02</v>
      </c>
      <c r="G282" s="259">
        <v>0.37</v>
      </c>
      <c r="H282" s="259">
        <v>2.0828415754875986</v>
      </c>
      <c r="I282" s="259">
        <v>0.12599631653385673</v>
      </c>
      <c r="J282" s="259">
        <v>2.5260050042817239</v>
      </c>
      <c r="K282" s="259">
        <v>8</v>
      </c>
      <c r="L282" s="259">
        <v>6071.4043000000001</v>
      </c>
      <c r="M282" s="259">
        <v>6071.4043000000001</v>
      </c>
      <c r="N282" s="272">
        <v>7.7608966452086348E-5</v>
      </c>
      <c r="O282" s="259">
        <v>7.7608966452086348E-5</v>
      </c>
      <c r="P282" s="259">
        <v>7</v>
      </c>
      <c r="Q282" s="259">
        <v>121721</v>
      </c>
      <c r="R282" s="259">
        <v>121721</v>
      </c>
      <c r="S282" s="259">
        <v>5.6600995780861087E-4</v>
      </c>
      <c r="T282" s="259">
        <v>5.6600995780861087E-4</v>
      </c>
      <c r="U282" s="259">
        <v>0</v>
      </c>
      <c r="V282" s="259">
        <v>0</v>
      </c>
      <c r="W282" s="259">
        <v>0</v>
      </c>
      <c r="X282" s="259" t="s">
        <v>190</v>
      </c>
    </row>
    <row r="283" spans="2:24" s="221" customFormat="1" x14ac:dyDescent="0.2">
      <c r="B283" s="81" t="s">
        <v>593</v>
      </c>
      <c r="C283" s="81" t="s">
        <v>679</v>
      </c>
      <c r="D283" s="81" t="s">
        <v>441</v>
      </c>
      <c r="E283" s="259">
        <v>1103.5</v>
      </c>
      <c r="F283" s="259">
        <v>3.42</v>
      </c>
      <c r="G283" s="259">
        <v>0.94</v>
      </c>
      <c r="H283" s="259">
        <v>2.9620379761005768</v>
      </c>
      <c r="I283" s="259">
        <v>6.3076238948224068</v>
      </c>
      <c r="J283" s="259">
        <v>2.950498052131584</v>
      </c>
      <c r="K283" s="259">
        <v>12</v>
      </c>
      <c r="L283" s="259">
        <v>400996.68460000004</v>
      </c>
      <c r="M283" s="259">
        <v>5536.4493000000002</v>
      </c>
      <c r="N283" s="272">
        <v>1.7022101086937452E-3</v>
      </c>
      <c r="O283" s="259">
        <v>1.0487203369208602E-4</v>
      </c>
      <c r="P283" s="259">
        <v>7</v>
      </c>
      <c r="Q283" s="259">
        <v>187573</v>
      </c>
      <c r="R283" s="259">
        <v>187573</v>
      </c>
      <c r="S283" s="259">
        <v>6.8806062256518462E-4</v>
      </c>
      <c r="T283" s="259">
        <v>6.8806062256518462E-4</v>
      </c>
      <c r="U283" s="259">
        <v>0</v>
      </c>
      <c r="V283" s="259">
        <v>0</v>
      </c>
      <c r="W283" s="259">
        <v>0</v>
      </c>
      <c r="X283" s="259" t="s">
        <v>675</v>
      </c>
    </row>
    <row r="284" spans="2:24" s="221" customFormat="1" x14ac:dyDescent="0.2">
      <c r="B284" s="81" t="s">
        <v>652</v>
      </c>
      <c r="C284" s="81" t="s">
        <v>679</v>
      </c>
      <c r="D284" s="81" t="s">
        <v>441</v>
      </c>
      <c r="E284" s="259">
        <v>2051.5</v>
      </c>
      <c r="F284" s="259">
        <v>7.53</v>
      </c>
      <c r="G284" s="259">
        <v>0.57999999999999996</v>
      </c>
      <c r="H284" s="259">
        <v>5.5216507793740206</v>
      </c>
      <c r="I284" s="259">
        <v>16.574904173980933</v>
      </c>
      <c r="J284" s="259">
        <v>3.2815022112490202</v>
      </c>
      <c r="K284" s="259">
        <v>44</v>
      </c>
      <c r="L284" s="259">
        <v>895059.37530000019</v>
      </c>
      <c r="M284" s="259">
        <v>868851.37530000019</v>
      </c>
      <c r="N284" s="272">
        <v>9.1721532254558022E-3</v>
      </c>
      <c r="O284" s="259">
        <v>9.0531538273181441E-3</v>
      </c>
      <c r="P284" s="259">
        <v>5</v>
      </c>
      <c r="Q284" s="259">
        <v>177204</v>
      </c>
      <c r="R284" s="259">
        <v>177204</v>
      </c>
      <c r="S284" s="259">
        <v>7.1399638882595651E-4</v>
      </c>
      <c r="T284" s="259">
        <v>7.1399638882595651E-4</v>
      </c>
      <c r="U284" s="259">
        <v>0</v>
      </c>
      <c r="V284" s="259">
        <v>0</v>
      </c>
      <c r="W284" s="259">
        <v>0</v>
      </c>
      <c r="X284" s="259" t="s">
        <v>675</v>
      </c>
    </row>
    <row r="285" spans="2:24" s="221" customFormat="1" x14ac:dyDescent="0.2">
      <c r="B285" s="81" t="s">
        <v>815</v>
      </c>
      <c r="C285" s="81" t="s">
        <v>679</v>
      </c>
      <c r="D285" s="81" t="s">
        <v>441</v>
      </c>
      <c r="E285" s="259">
        <v>286</v>
      </c>
      <c r="F285" s="259">
        <v>3.01</v>
      </c>
      <c r="G285" s="259">
        <v>2.11</v>
      </c>
      <c r="H285" s="259">
        <v>6.1374642628308678</v>
      </c>
      <c r="I285" s="259">
        <v>0.58997681259775725</v>
      </c>
      <c r="J285" s="259">
        <v>5.6809704792015197</v>
      </c>
      <c r="K285" s="259">
        <v>5</v>
      </c>
      <c r="L285" s="259">
        <v>3666.9933999999998</v>
      </c>
      <c r="M285" s="259">
        <v>3666.9933999999998</v>
      </c>
      <c r="N285" s="272">
        <v>3.930031405161675E-5</v>
      </c>
      <c r="O285" s="259">
        <v>3.930031405161675E-5</v>
      </c>
      <c r="P285" s="259">
        <v>2</v>
      </c>
      <c r="Q285" s="259">
        <v>35310</v>
      </c>
      <c r="R285" s="259">
        <v>35310</v>
      </c>
      <c r="S285" s="259">
        <v>1.2052503144711659E-4</v>
      </c>
      <c r="T285" s="259">
        <v>1.2052503144711659E-4</v>
      </c>
      <c r="U285" s="259">
        <v>1</v>
      </c>
      <c r="V285" s="259">
        <v>4.3938239312366555E-4</v>
      </c>
      <c r="W285" s="259">
        <v>4.3938239312366555E-4</v>
      </c>
      <c r="X285" s="259" t="s">
        <v>190</v>
      </c>
    </row>
    <row r="286" spans="2:24" s="221" customFormat="1" x14ac:dyDescent="0.2">
      <c r="B286" s="81" t="s">
        <v>443</v>
      </c>
      <c r="C286" s="81" t="s">
        <v>679</v>
      </c>
      <c r="D286" s="81" t="s">
        <v>441</v>
      </c>
      <c r="E286" s="259">
        <v>2063.5</v>
      </c>
      <c r="F286" s="259">
        <v>8.16</v>
      </c>
      <c r="G286" s="259">
        <v>0.3</v>
      </c>
      <c r="H286" s="259">
        <v>9.5628658434589671</v>
      </c>
      <c r="I286" s="259">
        <v>0.224837423429882</v>
      </c>
      <c r="J286" s="259">
        <v>1.383567639610054</v>
      </c>
      <c r="K286" s="259">
        <v>26</v>
      </c>
      <c r="L286" s="259">
        <v>10562.8609</v>
      </c>
      <c r="M286" s="259">
        <v>10485.8609</v>
      </c>
      <c r="N286" s="272">
        <v>1.1166110191917042E-4</v>
      </c>
      <c r="O286" s="259">
        <v>1.1013546860971325E-4</v>
      </c>
      <c r="P286" s="259">
        <v>3</v>
      </c>
      <c r="Q286" s="259">
        <v>65000</v>
      </c>
      <c r="R286" s="259">
        <v>65000</v>
      </c>
      <c r="S286" s="259">
        <v>2.5935766260771923E-4</v>
      </c>
      <c r="T286" s="259">
        <v>2.5935766260771923E-4</v>
      </c>
      <c r="U286" s="259">
        <v>0</v>
      </c>
      <c r="V286" s="259">
        <v>0</v>
      </c>
      <c r="W286" s="259">
        <v>0</v>
      </c>
      <c r="X286" s="259" t="s">
        <v>190</v>
      </c>
    </row>
    <row r="287" spans="2:24" s="221" customFormat="1" x14ac:dyDescent="0.2">
      <c r="B287" s="81" t="s">
        <v>611</v>
      </c>
      <c r="C287" s="81" t="s">
        <v>679</v>
      </c>
      <c r="D287" s="81" t="s">
        <v>441</v>
      </c>
      <c r="E287" s="259">
        <v>2642</v>
      </c>
      <c r="F287" s="259">
        <v>9.85</v>
      </c>
      <c r="G287" s="259">
        <v>1.08</v>
      </c>
      <c r="H287" s="259">
        <v>5.9482091159282202</v>
      </c>
      <c r="I287" s="259">
        <v>8.2075263758366503</v>
      </c>
      <c r="J287" s="259">
        <v>1.717725952657533</v>
      </c>
      <c r="K287" s="259">
        <v>26</v>
      </c>
      <c r="L287" s="259">
        <v>664041.30200000003</v>
      </c>
      <c r="M287" s="259">
        <v>663943.46870000008</v>
      </c>
      <c r="N287" s="272">
        <v>6.6422107647160682E-3</v>
      </c>
      <c r="O287" s="259">
        <v>6.6406851314066108E-3</v>
      </c>
      <c r="P287" s="259">
        <v>7</v>
      </c>
      <c r="Q287" s="259">
        <v>138975</v>
      </c>
      <c r="R287" s="259">
        <v>138975</v>
      </c>
      <c r="S287" s="259">
        <v>6.0872769047341162E-4</v>
      </c>
      <c r="T287" s="259">
        <v>6.0872769047341162E-4</v>
      </c>
      <c r="U287" s="259">
        <v>0</v>
      </c>
      <c r="V287" s="259">
        <v>0</v>
      </c>
      <c r="W287" s="259">
        <v>0</v>
      </c>
      <c r="X287" s="259" t="s">
        <v>675</v>
      </c>
    </row>
    <row r="288" spans="2:24" s="221" customFormat="1" x14ac:dyDescent="0.2">
      <c r="B288" s="81" t="s">
        <v>816</v>
      </c>
      <c r="C288" s="81" t="s">
        <v>679</v>
      </c>
      <c r="D288" s="81" t="s">
        <v>441</v>
      </c>
      <c r="E288" s="259">
        <v>313</v>
      </c>
      <c r="F288" s="259">
        <v>4.4400000000000004</v>
      </c>
      <c r="G288" s="259">
        <v>4.3499999999999996</v>
      </c>
      <c r="H288" s="259">
        <v>10.263232279688122</v>
      </c>
      <c r="I288" s="259">
        <v>7.1849062214022128</v>
      </c>
      <c r="J288" s="259">
        <v>9.0948535604612898E-2</v>
      </c>
      <c r="K288" s="259">
        <v>8</v>
      </c>
      <c r="L288" s="259">
        <v>29387.885100000003</v>
      </c>
      <c r="M288" s="259">
        <v>29387.885100000003</v>
      </c>
      <c r="N288" s="272">
        <v>6.2178711160236499E-4</v>
      </c>
      <c r="O288" s="259">
        <v>6.2178711160236499E-4</v>
      </c>
      <c r="P288" s="259">
        <v>1</v>
      </c>
      <c r="Q288" s="259">
        <v>372</v>
      </c>
      <c r="R288" s="259">
        <v>372</v>
      </c>
      <c r="S288" s="259">
        <v>9.1537998567430324E-6</v>
      </c>
      <c r="T288" s="259">
        <v>9.1537998567430324E-6</v>
      </c>
      <c r="U288" s="259">
        <v>3</v>
      </c>
      <c r="V288" s="259">
        <v>1.5271589427666291E-3</v>
      </c>
      <c r="W288" s="259">
        <v>1.5271589427666291E-3</v>
      </c>
      <c r="X288" s="259" t="s">
        <v>190</v>
      </c>
    </row>
    <row r="289" spans="2:24" s="221" customFormat="1" x14ac:dyDescent="0.2">
      <c r="B289" s="81" t="s">
        <v>817</v>
      </c>
      <c r="C289" s="81" t="s">
        <v>679</v>
      </c>
      <c r="D289" s="81" t="s">
        <v>441</v>
      </c>
      <c r="E289" s="259">
        <v>358.5</v>
      </c>
      <c r="F289" s="259">
        <v>3.46</v>
      </c>
      <c r="G289" s="259">
        <v>3.11</v>
      </c>
      <c r="H289" s="259">
        <v>9.4691229278549596</v>
      </c>
      <c r="I289" s="259">
        <v>0.13653621966364154</v>
      </c>
      <c r="J289" s="259">
        <v>0.52102231740919225</v>
      </c>
      <c r="K289" s="259">
        <v>6</v>
      </c>
      <c r="L289" s="259">
        <v>1058.7</v>
      </c>
      <c r="M289" s="259">
        <v>1058.7</v>
      </c>
      <c r="N289" s="272">
        <v>1.0679433166200204E-5</v>
      </c>
      <c r="O289" s="259">
        <v>1.0679433166200204E-5</v>
      </c>
      <c r="P289" s="259">
        <v>2</v>
      </c>
      <c r="Q289" s="259">
        <v>4040</v>
      </c>
      <c r="R289" s="259">
        <v>4040</v>
      </c>
      <c r="S289" s="259">
        <v>4.2717732664800815E-5</v>
      </c>
      <c r="T289" s="259">
        <v>4.2717732664800815E-5</v>
      </c>
      <c r="U289" s="259">
        <v>0</v>
      </c>
      <c r="V289" s="259">
        <v>0</v>
      </c>
      <c r="W289" s="259">
        <v>0</v>
      </c>
      <c r="X289" s="259" t="s">
        <v>190</v>
      </c>
    </row>
    <row r="290" spans="2:24" s="221" customFormat="1" x14ac:dyDescent="0.2">
      <c r="B290" s="81" t="s">
        <v>640</v>
      </c>
      <c r="C290" s="81" t="s">
        <v>679</v>
      </c>
      <c r="D290" s="81" t="s">
        <v>441</v>
      </c>
      <c r="E290" s="259">
        <v>2702</v>
      </c>
      <c r="F290" s="259">
        <v>8.94</v>
      </c>
      <c r="G290" s="259">
        <v>1.68</v>
      </c>
      <c r="H290" s="259">
        <v>8.8684578613059504</v>
      </c>
      <c r="I290" s="259">
        <v>2.0783026941296061</v>
      </c>
      <c r="J290" s="259">
        <v>1.3216869850796678</v>
      </c>
      <c r="K290" s="259">
        <v>25</v>
      </c>
      <c r="L290" s="259">
        <v>79912.524000000005</v>
      </c>
      <c r="M290" s="259">
        <v>79912.524000000005</v>
      </c>
      <c r="N290" s="272">
        <v>2.0732898985530131E-3</v>
      </c>
      <c r="O290" s="259">
        <v>2.0732898985530131E-3</v>
      </c>
      <c r="P290" s="259">
        <v>4</v>
      </c>
      <c r="Q290" s="259">
        <v>50820</v>
      </c>
      <c r="R290" s="259">
        <v>50820</v>
      </c>
      <c r="S290" s="259">
        <v>2.4105006289423317E-4</v>
      </c>
      <c r="T290" s="259">
        <v>2.4105006289423317E-4</v>
      </c>
      <c r="U290" s="259">
        <v>1</v>
      </c>
      <c r="V290" s="259">
        <v>3.7942500406199869E-3</v>
      </c>
      <c r="W290" s="259">
        <v>3.7942500406199869E-3</v>
      </c>
      <c r="X290" s="259" t="s">
        <v>190</v>
      </c>
    </row>
    <row r="291" spans="2:24" s="221" customFormat="1" x14ac:dyDescent="0.2">
      <c r="B291" s="81" t="s">
        <v>818</v>
      </c>
      <c r="C291" s="81" t="s">
        <v>679</v>
      </c>
      <c r="D291" s="81" t="s">
        <v>441</v>
      </c>
      <c r="E291" s="259">
        <v>1601</v>
      </c>
      <c r="F291" s="259">
        <v>5.78</v>
      </c>
      <c r="G291" s="259">
        <v>6.33</v>
      </c>
      <c r="H291" s="259">
        <v>8.2882073254859634</v>
      </c>
      <c r="I291" s="259">
        <v>8.6550105671828028</v>
      </c>
      <c r="J291" s="259">
        <v>9.9043039743576616E-2</v>
      </c>
      <c r="K291" s="259">
        <v>8</v>
      </c>
      <c r="L291" s="259">
        <v>277014.7561</v>
      </c>
      <c r="M291" s="259">
        <v>277014.7561</v>
      </c>
      <c r="N291" s="272">
        <v>5.1383634989179442E-3</v>
      </c>
      <c r="O291" s="259">
        <v>5.1383634989179442E-3</v>
      </c>
      <c r="P291" s="259">
        <v>3</v>
      </c>
      <c r="Q291" s="259">
        <v>3170</v>
      </c>
      <c r="R291" s="259">
        <v>3170</v>
      </c>
      <c r="S291" s="259">
        <v>1.2205066475657377E-5</v>
      </c>
      <c r="T291" s="259">
        <v>1.2205066475657377E-5</v>
      </c>
      <c r="U291" s="259">
        <v>1</v>
      </c>
      <c r="V291" s="259">
        <v>2.3143857304465301E-3</v>
      </c>
      <c r="W291" s="259">
        <v>2.3143857304465301E-3</v>
      </c>
      <c r="X291" s="259" t="s">
        <v>190</v>
      </c>
    </row>
    <row r="292" spans="2:24" s="221" customFormat="1" x14ac:dyDescent="0.2">
      <c r="B292" s="81" t="s">
        <v>819</v>
      </c>
      <c r="C292" s="81" t="s">
        <v>679</v>
      </c>
      <c r="D292" s="81" t="s">
        <v>441</v>
      </c>
      <c r="E292" s="259">
        <v>346</v>
      </c>
      <c r="F292" s="259">
        <v>5.16</v>
      </c>
      <c r="G292" s="259">
        <v>2.97</v>
      </c>
      <c r="H292" s="259">
        <v>5.8412539828397758</v>
      </c>
      <c r="I292" s="259">
        <v>2.3403793198004506</v>
      </c>
      <c r="J292" s="259">
        <v>13.98615370192134</v>
      </c>
      <c r="K292" s="259">
        <v>6</v>
      </c>
      <c r="L292" s="259">
        <v>12189.3333</v>
      </c>
      <c r="M292" s="259">
        <v>12189.3333</v>
      </c>
      <c r="N292" s="272">
        <v>5.9499699068829707E-5</v>
      </c>
      <c r="O292" s="259">
        <v>5.9499699068829707E-5</v>
      </c>
      <c r="P292" s="259">
        <v>3</v>
      </c>
      <c r="Q292" s="259">
        <v>72843.7</v>
      </c>
      <c r="R292" s="259">
        <v>72843.7</v>
      </c>
      <c r="S292" s="259">
        <v>2.5630639598880488E-4</v>
      </c>
      <c r="T292" s="259">
        <v>2.5630639598880488E-4</v>
      </c>
      <c r="U292" s="259">
        <v>0</v>
      </c>
      <c r="V292" s="259">
        <v>0</v>
      </c>
      <c r="W292" s="259">
        <v>0</v>
      </c>
      <c r="X292" s="259" t="s">
        <v>190</v>
      </c>
    </row>
    <row r="293" spans="2:24" s="221" customFormat="1" x14ac:dyDescent="0.2">
      <c r="B293" s="81" t="s">
        <v>820</v>
      </c>
      <c r="C293" s="81" t="s">
        <v>679</v>
      </c>
      <c r="D293" s="81" t="s">
        <v>441</v>
      </c>
      <c r="E293" s="259">
        <v>838</v>
      </c>
      <c r="F293" s="259">
        <v>0</v>
      </c>
      <c r="G293" s="259">
        <v>2.34</v>
      </c>
      <c r="H293" s="259">
        <v>3.4225266606635532</v>
      </c>
      <c r="I293" s="259">
        <v>0.28573059048835059</v>
      </c>
      <c r="J293" s="259">
        <v>0.51669542192451512</v>
      </c>
      <c r="K293" s="259">
        <v>6</v>
      </c>
      <c r="L293" s="259">
        <v>20109.7058</v>
      </c>
      <c r="M293" s="259">
        <v>20109.7058</v>
      </c>
      <c r="N293" s="272">
        <v>1.4702528203238769E-4</v>
      </c>
      <c r="O293" s="259">
        <v>1.4702528203238769E-4</v>
      </c>
      <c r="P293" s="259">
        <v>2</v>
      </c>
      <c r="Q293" s="259">
        <v>36365</v>
      </c>
      <c r="R293" s="259">
        <v>36365</v>
      </c>
      <c r="S293" s="259">
        <v>2.3342189634694734E-4</v>
      </c>
      <c r="T293" s="259">
        <v>2.3342189634694734E-4</v>
      </c>
      <c r="U293" s="259">
        <v>0</v>
      </c>
      <c r="V293" s="259">
        <v>0</v>
      </c>
      <c r="W293" s="259">
        <v>0</v>
      </c>
      <c r="X293" s="259" t="s">
        <v>190</v>
      </c>
    </row>
    <row r="294" spans="2:24" s="221" customFormat="1" x14ac:dyDescent="0.2">
      <c r="B294" s="81" t="s">
        <v>821</v>
      </c>
      <c r="C294" s="81" t="s">
        <v>679</v>
      </c>
      <c r="D294" s="81" t="s">
        <v>441</v>
      </c>
      <c r="E294" s="259">
        <v>1101.5</v>
      </c>
      <c r="F294" s="259">
        <v>6.56</v>
      </c>
      <c r="G294" s="259">
        <v>6.61</v>
      </c>
      <c r="H294" s="259">
        <v>7.6821826859536442</v>
      </c>
      <c r="I294" s="259">
        <v>1.6758900274941726</v>
      </c>
      <c r="J294" s="259">
        <v>15.550323434700697</v>
      </c>
      <c r="K294" s="259">
        <v>4</v>
      </c>
      <c r="L294" s="259">
        <v>35604.863299999997</v>
      </c>
      <c r="M294" s="259">
        <v>35604.863299999997</v>
      </c>
      <c r="N294" s="272">
        <v>1.5408896425517438E-4</v>
      </c>
      <c r="O294" s="259">
        <v>1.5408896425517438E-4</v>
      </c>
      <c r="P294" s="259">
        <v>8</v>
      </c>
      <c r="Q294" s="259">
        <v>330372</v>
      </c>
      <c r="R294" s="259">
        <v>330372</v>
      </c>
      <c r="S294" s="259">
        <v>1.4340953108897417E-3</v>
      </c>
      <c r="T294" s="259">
        <v>1.4340953108897417E-3</v>
      </c>
      <c r="U294" s="259">
        <v>1</v>
      </c>
      <c r="V294" s="259">
        <v>1.6110687747867736E-3</v>
      </c>
      <c r="W294" s="259">
        <v>1.6110687747867736E-3</v>
      </c>
      <c r="X294" s="259" t="s">
        <v>675</v>
      </c>
    </row>
    <row r="295" spans="2:24" s="221" customFormat="1" x14ac:dyDescent="0.2">
      <c r="B295" s="81" t="s">
        <v>822</v>
      </c>
      <c r="C295" s="81" t="s">
        <v>679</v>
      </c>
      <c r="D295" s="81" t="s">
        <v>441</v>
      </c>
      <c r="E295" s="259">
        <v>920</v>
      </c>
      <c r="F295" s="259">
        <v>4.3499999999999996</v>
      </c>
      <c r="G295" s="259">
        <v>8.9499999999999993</v>
      </c>
      <c r="H295" s="259">
        <v>9.7822086601776519</v>
      </c>
      <c r="I295" s="259">
        <v>0.13820251325385602</v>
      </c>
      <c r="J295" s="259">
        <v>3.6312644684228386</v>
      </c>
      <c r="K295" s="259">
        <v>8</v>
      </c>
      <c r="L295" s="259">
        <v>1710.7167000000002</v>
      </c>
      <c r="M295" s="259">
        <v>1710.7167000000002</v>
      </c>
      <c r="N295" s="272">
        <v>1.2205066475657377E-5</v>
      </c>
      <c r="O295" s="259">
        <v>1.2205066475657377E-5</v>
      </c>
      <c r="P295" s="259">
        <v>2</v>
      </c>
      <c r="Q295" s="259">
        <v>44949</v>
      </c>
      <c r="R295" s="259">
        <v>44949</v>
      </c>
      <c r="S295" s="259">
        <v>1.9985796353888953E-4</v>
      </c>
      <c r="T295" s="259">
        <v>1.9985796353888953E-4</v>
      </c>
      <c r="U295" s="259">
        <v>3</v>
      </c>
      <c r="V295" s="259">
        <v>4.2336324337436523E-3</v>
      </c>
      <c r="W295" s="259">
        <v>4.2336324337436523E-3</v>
      </c>
      <c r="X295" s="259" t="s">
        <v>190</v>
      </c>
    </row>
    <row r="296" spans="2:24" s="221" customFormat="1" x14ac:dyDescent="0.2">
      <c r="B296" s="81" t="s">
        <v>547</v>
      </c>
      <c r="C296" s="81" t="s">
        <v>679</v>
      </c>
      <c r="D296" s="81" t="s">
        <v>441</v>
      </c>
      <c r="E296" s="259">
        <v>390</v>
      </c>
      <c r="F296" s="259">
        <v>3.47</v>
      </c>
      <c r="G296" s="259">
        <v>3.63</v>
      </c>
      <c r="H296" s="259">
        <v>7.4893703016471944</v>
      </c>
      <c r="I296" s="259">
        <v>0</v>
      </c>
      <c r="J296" s="259">
        <v>6.3192554550423302E-2</v>
      </c>
      <c r="K296" s="259">
        <v>0</v>
      </c>
      <c r="L296" s="259">
        <v>0</v>
      </c>
      <c r="M296" s="259">
        <v>0</v>
      </c>
      <c r="N296" s="272">
        <v>0</v>
      </c>
      <c r="O296" s="259">
        <v>0</v>
      </c>
      <c r="P296" s="259">
        <v>1</v>
      </c>
      <c r="Q296" s="259">
        <v>458</v>
      </c>
      <c r="R296" s="259">
        <v>458</v>
      </c>
      <c r="S296" s="259">
        <v>1.5256333094571721E-6</v>
      </c>
      <c r="T296" s="259">
        <v>1.5256333094571721E-6</v>
      </c>
      <c r="U296" s="259">
        <v>1</v>
      </c>
      <c r="V296" s="259">
        <v>5.7211249104643957E-4</v>
      </c>
      <c r="W296" s="259">
        <v>0</v>
      </c>
      <c r="X296" s="259" t="s">
        <v>190</v>
      </c>
    </row>
    <row r="297" spans="2:24" s="221" customFormat="1" x14ac:dyDescent="0.2">
      <c r="B297" s="81" t="s">
        <v>529</v>
      </c>
      <c r="C297" s="81" t="s">
        <v>679</v>
      </c>
      <c r="D297" s="81" t="s">
        <v>441</v>
      </c>
      <c r="E297" s="259">
        <v>2163</v>
      </c>
      <c r="F297" s="259">
        <v>8.24</v>
      </c>
      <c r="G297" s="259">
        <v>9.3000000000000007</v>
      </c>
      <c r="H297" s="259">
        <v>8.3854127041072388</v>
      </c>
      <c r="I297" s="259">
        <v>4.5599649474247048</v>
      </c>
      <c r="J297" s="259">
        <v>2.6260204344818745</v>
      </c>
      <c r="K297" s="259">
        <v>16</v>
      </c>
      <c r="L297" s="259">
        <v>197947.12842142856</v>
      </c>
      <c r="M297" s="259">
        <v>196710.20592142857</v>
      </c>
      <c r="N297" s="272">
        <v>6.7089550425286637E-3</v>
      </c>
      <c r="O297" s="259">
        <v>6.6852924698989832E-3</v>
      </c>
      <c r="P297" s="259">
        <v>11</v>
      </c>
      <c r="Q297" s="259">
        <v>113995</v>
      </c>
      <c r="R297" s="259">
        <v>113995</v>
      </c>
      <c r="S297" s="259">
        <v>7.2772708861107102E-4</v>
      </c>
      <c r="T297" s="259">
        <v>7.2772708861107102E-4</v>
      </c>
      <c r="U297" s="259">
        <v>1</v>
      </c>
      <c r="V297" s="259">
        <v>3.2633296489288908E-3</v>
      </c>
      <c r="W297" s="259">
        <v>3.2633296489288908E-3</v>
      </c>
      <c r="X297" s="259" t="s">
        <v>190</v>
      </c>
    </row>
    <row r="298" spans="2:24" s="221" customFormat="1" x14ac:dyDescent="0.2">
      <c r="B298" s="81" t="s">
        <v>629</v>
      </c>
      <c r="C298" s="81" t="s">
        <v>679</v>
      </c>
      <c r="D298" s="81" t="s">
        <v>441</v>
      </c>
      <c r="E298" s="259">
        <v>1068</v>
      </c>
      <c r="F298" s="259">
        <v>7.42</v>
      </c>
      <c r="G298" s="259">
        <v>2.63</v>
      </c>
      <c r="H298" s="259">
        <v>7.7913534762344199</v>
      </c>
      <c r="I298" s="259">
        <v>7.2150940366639018</v>
      </c>
      <c r="J298" s="259">
        <v>6.8569942213094368</v>
      </c>
      <c r="K298" s="259">
        <v>7</v>
      </c>
      <c r="L298" s="259">
        <v>139947.89934081631</v>
      </c>
      <c r="M298" s="259">
        <v>100875.00504081632</v>
      </c>
      <c r="N298" s="272">
        <v>5.9165921636094142E-3</v>
      </c>
      <c r="O298" s="259">
        <v>3.2513107719877345E-3</v>
      </c>
      <c r="P298" s="259">
        <v>5</v>
      </c>
      <c r="Q298" s="259">
        <v>133002</v>
      </c>
      <c r="R298" s="259">
        <v>133002</v>
      </c>
      <c r="S298" s="259">
        <v>5.3092039169109584E-4</v>
      </c>
      <c r="T298" s="259">
        <v>5.3092039169109584E-4</v>
      </c>
      <c r="U298" s="259">
        <v>0</v>
      </c>
      <c r="V298" s="259">
        <v>0</v>
      </c>
      <c r="W298" s="259">
        <v>0</v>
      </c>
      <c r="X298" s="259" t="s">
        <v>190</v>
      </c>
    </row>
    <row r="299" spans="2:24" s="221" customFormat="1" x14ac:dyDescent="0.2">
      <c r="B299" s="81" t="s">
        <v>448</v>
      </c>
      <c r="C299" s="81" t="s">
        <v>679</v>
      </c>
      <c r="D299" s="81" t="s">
        <v>441</v>
      </c>
      <c r="E299" s="259">
        <v>2309.5</v>
      </c>
      <c r="F299" s="259">
        <v>11.01</v>
      </c>
      <c r="G299" s="259">
        <v>2.61</v>
      </c>
      <c r="H299" s="259">
        <v>6.7739469481560519</v>
      </c>
      <c r="I299" s="259">
        <v>1.6613125017878561</v>
      </c>
      <c r="J299" s="259">
        <v>1.58811385832062</v>
      </c>
      <c r="K299" s="259">
        <v>22</v>
      </c>
      <c r="L299" s="259">
        <v>110044.64763180273</v>
      </c>
      <c r="M299" s="259">
        <v>105491.61533180274</v>
      </c>
      <c r="N299" s="272">
        <v>3.7579709994439896E-3</v>
      </c>
      <c r="O299" s="259">
        <v>3.7423637706882427E-3</v>
      </c>
      <c r="P299" s="259">
        <v>11</v>
      </c>
      <c r="Q299" s="259">
        <v>105196</v>
      </c>
      <c r="R299" s="259">
        <v>105196</v>
      </c>
      <c r="S299" s="259">
        <v>6.3008655680581204E-4</v>
      </c>
      <c r="T299" s="259">
        <v>6.3008655680581204E-4</v>
      </c>
      <c r="U299" s="259">
        <v>0</v>
      </c>
      <c r="V299" s="259">
        <v>0</v>
      </c>
      <c r="W299" s="259">
        <v>0</v>
      </c>
      <c r="X299" s="259" t="s">
        <v>190</v>
      </c>
    </row>
    <row r="300" spans="2:24" s="221" customFormat="1" x14ac:dyDescent="0.2">
      <c r="B300" s="81" t="s">
        <v>823</v>
      </c>
      <c r="C300" s="81" t="s">
        <v>679</v>
      </c>
      <c r="D300" s="81" t="s">
        <v>441</v>
      </c>
      <c r="E300" s="259">
        <v>1809.5</v>
      </c>
      <c r="F300" s="259">
        <v>8.83</v>
      </c>
      <c r="G300" s="259">
        <v>1.72</v>
      </c>
      <c r="H300" s="259">
        <v>9.9423890021804802</v>
      </c>
      <c r="I300" s="259">
        <v>3.5698765116980575</v>
      </c>
      <c r="J300" s="259">
        <v>0.36295397479987246</v>
      </c>
      <c r="K300" s="259">
        <v>13</v>
      </c>
      <c r="L300" s="259">
        <v>84881.380105952368</v>
      </c>
      <c r="M300" s="259">
        <v>84881.380105952368</v>
      </c>
      <c r="N300" s="272">
        <v>2.8671364818118536E-3</v>
      </c>
      <c r="O300" s="259">
        <v>2.8671364818118536E-3</v>
      </c>
      <c r="P300" s="259">
        <v>2</v>
      </c>
      <c r="Q300" s="259">
        <v>8630</v>
      </c>
      <c r="R300" s="259">
        <v>8630</v>
      </c>
      <c r="S300" s="259">
        <v>6.8653498925572739E-5</v>
      </c>
      <c r="T300" s="259">
        <v>6.8653498925572739E-5</v>
      </c>
      <c r="U300" s="259">
        <v>0</v>
      </c>
      <c r="V300" s="259">
        <v>0</v>
      </c>
      <c r="W300" s="259">
        <v>0</v>
      </c>
      <c r="X300" s="259" t="s">
        <v>190</v>
      </c>
    </row>
    <row r="301" spans="2:24" s="221" customFormat="1" x14ac:dyDescent="0.2">
      <c r="B301" s="81" t="s">
        <v>824</v>
      </c>
      <c r="C301" s="81" t="s">
        <v>679</v>
      </c>
      <c r="D301" s="81" t="s">
        <v>441</v>
      </c>
      <c r="E301" s="259">
        <v>2216</v>
      </c>
      <c r="F301" s="259">
        <v>8.65</v>
      </c>
      <c r="G301" s="259">
        <v>6.84</v>
      </c>
      <c r="H301" s="259">
        <v>9.0156705146947473</v>
      </c>
      <c r="I301" s="259">
        <v>17.563679976569745</v>
      </c>
      <c r="J301" s="259">
        <v>1.5450301903650734</v>
      </c>
      <c r="K301" s="259">
        <v>11</v>
      </c>
      <c r="L301" s="259">
        <v>767159.72970000003</v>
      </c>
      <c r="M301" s="259">
        <v>767159.72970000003</v>
      </c>
      <c r="N301" s="272">
        <v>1.0153425313765561E-2</v>
      </c>
      <c r="O301" s="259">
        <v>1.0153425313765561E-2</v>
      </c>
      <c r="P301" s="259">
        <v>4</v>
      </c>
      <c r="Q301" s="259">
        <v>67485</v>
      </c>
      <c r="R301" s="259">
        <v>67485</v>
      </c>
      <c r="S301" s="259">
        <v>2.5172949606043336E-4</v>
      </c>
      <c r="T301" s="259">
        <v>2.5172949606043336E-4</v>
      </c>
      <c r="U301" s="259">
        <v>0</v>
      </c>
      <c r="V301" s="259">
        <v>0</v>
      </c>
      <c r="W301" s="259">
        <v>0</v>
      </c>
      <c r="X301" s="259" t="s">
        <v>675</v>
      </c>
    </row>
    <row r="302" spans="2:24" s="221" customFormat="1" x14ac:dyDescent="0.2">
      <c r="B302" s="81" t="s">
        <v>825</v>
      </c>
      <c r="C302" s="81" t="s">
        <v>679</v>
      </c>
      <c r="D302" s="81" t="s">
        <v>441</v>
      </c>
      <c r="E302" s="259">
        <v>1146</v>
      </c>
      <c r="F302" s="259">
        <v>6.35</v>
      </c>
      <c r="G302" s="259">
        <v>5.43</v>
      </c>
      <c r="H302" s="259">
        <v>9.3891007850941879</v>
      </c>
      <c r="I302" s="259">
        <v>2.8733971143878274</v>
      </c>
      <c r="J302" s="259">
        <v>2.3375706749753853</v>
      </c>
      <c r="K302" s="259">
        <v>8</v>
      </c>
      <c r="L302" s="259">
        <v>71485.500300000014</v>
      </c>
      <c r="M302" s="259">
        <v>71485.500300000014</v>
      </c>
      <c r="N302" s="272">
        <v>1.594241039383461E-3</v>
      </c>
      <c r="O302" s="259">
        <v>1.594241039383461E-3</v>
      </c>
      <c r="P302" s="259">
        <v>6</v>
      </c>
      <c r="Q302" s="259">
        <v>58155</v>
      </c>
      <c r="R302" s="259">
        <v>58155</v>
      </c>
      <c r="S302" s="259">
        <v>3.2190862829546333E-4</v>
      </c>
      <c r="T302" s="259">
        <v>3.2190862829546333E-4</v>
      </c>
      <c r="U302" s="259">
        <v>1</v>
      </c>
      <c r="V302" s="259">
        <v>1.5378383759328295E-3</v>
      </c>
      <c r="W302" s="259">
        <v>1.5378383759328295E-3</v>
      </c>
      <c r="X302" s="259" t="s">
        <v>190</v>
      </c>
    </row>
    <row r="303" spans="2:24" s="221" customFormat="1" x14ac:dyDescent="0.2">
      <c r="B303" s="81" t="s">
        <v>826</v>
      </c>
      <c r="C303" s="81" t="s">
        <v>679</v>
      </c>
      <c r="D303" s="81" t="s">
        <v>441</v>
      </c>
      <c r="E303" s="259">
        <v>1141</v>
      </c>
      <c r="F303" s="259">
        <v>3.52</v>
      </c>
      <c r="G303" s="259">
        <v>6.39</v>
      </c>
      <c r="H303" s="259">
        <v>3.0407882233365346</v>
      </c>
      <c r="I303" s="259">
        <v>13.352013192451368</v>
      </c>
      <c r="J303" s="259">
        <v>0.52809224618901718</v>
      </c>
      <c r="K303" s="259">
        <v>11</v>
      </c>
      <c r="L303" s="259">
        <v>380061.36949999991</v>
      </c>
      <c r="M303" s="259">
        <v>380061.36949999991</v>
      </c>
      <c r="N303" s="272">
        <v>7.671311457277309E-3</v>
      </c>
      <c r="O303" s="259">
        <v>7.671311457277309E-3</v>
      </c>
      <c r="P303" s="259">
        <v>3</v>
      </c>
      <c r="Q303" s="259">
        <v>15032</v>
      </c>
      <c r="R303" s="259">
        <v>15032</v>
      </c>
      <c r="S303" s="259">
        <v>9.7640531805259017E-5</v>
      </c>
      <c r="T303" s="259">
        <v>9.7640531805259017E-5</v>
      </c>
      <c r="U303" s="259">
        <v>0</v>
      </c>
      <c r="V303" s="259">
        <v>0</v>
      </c>
      <c r="W303" s="259">
        <v>0</v>
      </c>
      <c r="X303" s="259" t="s">
        <v>675</v>
      </c>
    </row>
    <row r="304" spans="2:24" s="221" customFormat="1" x14ac:dyDescent="0.2">
      <c r="B304" s="81" t="s">
        <v>572</v>
      </c>
      <c r="C304" s="81" t="s">
        <v>679</v>
      </c>
      <c r="D304" s="81" t="s">
        <v>441</v>
      </c>
      <c r="E304" s="259">
        <v>2398.5</v>
      </c>
      <c r="F304" s="259">
        <v>12.57</v>
      </c>
      <c r="G304" s="259">
        <v>1.07</v>
      </c>
      <c r="H304" s="259">
        <v>6.6150480954042834</v>
      </c>
      <c r="I304" s="259">
        <v>1.8928778211541188</v>
      </c>
      <c r="J304" s="259">
        <v>0.81869904232606838</v>
      </c>
      <c r="K304" s="259">
        <v>18</v>
      </c>
      <c r="L304" s="259">
        <v>147069.86569999999</v>
      </c>
      <c r="M304" s="259">
        <v>54101.882299999997</v>
      </c>
      <c r="N304" s="272">
        <v>4.2155536790265853E-3</v>
      </c>
      <c r="O304" s="259">
        <v>5.8324961420547694E-4</v>
      </c>
      <c r="P304" s="259">
        <v>10</v>
      </c>
      <c r="Q304" s="259">
        <v>63610</v>
      </c>
      <c r="R304" s="259">
        <v>63610</v>
      </c>
      <c r="S304" s="259">
        <v>4.1344662686289361E-4</v>
      </c>
      <c r="T304" s="259">
        <v>4.1344662686289361E-4</v>
      </c>
      <c r="U304" s="259">
        <v>1</v>
      </c>
      <c r="V304" s="259">
        <v>3.6477892429120982E-3</v>
      </c>
      <c r="W304" s="259">
        <v>3.6477892429120982E-3</v>
      </c>
      <c r="X304" s="259" t="s">
        <v>190</v>
      </c>
    </row>
    <row r="305" spans="2:24" s="221" customFormat="1" x14ac:dyDescent="0.2">
      <c r="B305" s="81" t="s">
        <v>540</v>
      </c>
      <c r="C305" s="81" t="s">
        <v>679</v>
      </c>
      <c r="D305" s="81" t="s">
        <v>441</v>
      </c>
      <c r="E305" s="259">
        <v>1031.5</v>
      </c>
      <c r="F305" s="259">
        <v>3.97</v>
      </c>
      <c r="G305" s="259">
        <v>0.13</v>
      </c>
      <c r="H305" s="259">
        <v>2.819778714722132</v>
      </c>
      <c r="I305" s="259">
        <v>0.10424595364263152</v>
      </c>
      <c r="J305" s="259">
        <v>0.12621393716520263</v>
      </c>
      <c r="K305" s="259">
        <v>8</v>
      </c>
      <c r="L305" s="259">
        <v>6937.9501999999993</v>
      </c>
      <c r="M305" s="259">
        <v>1682.3167999999998</v>
      </c>
      <c r="N305" s="272">
        <v>8.4184446015846752E-5</v>
      </c>
      <c r="O305" s="259">
        <v>1.0679433166200204E-5</v>
      </c>
      <c r="P305" s="259">
        <v>2</v>
      </c>
      <c r="Q305" s="259">
        <v>8400</v>
      </c>
      <c r="R305" s="259">
        <v>8400</v>
      </c>
      <c r="S305" s="259">
        <v>2.1358866332400408E-5</v>
      </c>
      <c r="T305" s="259">
        <v>2.1358866332400408E-5</v>
      </c>
      <c r="U305" s="259">
        <v>0</v>
      </c>
      <c r="V305" s="259">
        <v>0</v>
      </c>
      <c r="W305" s="259">
        <v>0</v>
      </c>
      <c r="X305" s="259" t="s">
        <v>190</v>
      </c>
    </row>
    <row r="306" spans="2:24" s="221" customFormat="1" x14ac:dyDescent="0.2">
      <c r="B306" s="81" t="s">
        <v>827</v>
      </c>
      <c r="C306" s="81" t="s">
        <v>679</v>
      </c>
      <c r="D306" s="81" t="s">
        <v>441</v>
      </c>
      <c r="E306" s="259">
        <v>1256.5</v>
      </c>
      <c r="F306" s="259">
        <v>4.7</v>
      </c>
      <c r="G306" s="259">
        <v>0.46</v>
      </c>
      <c r="H306" s="259">
        <v>2.9614030458545892</v>
      </c>
      <c r="I306" s="259">
        <v>0.12256788601727357</v>
      </c>
      <c r="J306" s="259">
        <v>0.21484383946108179</v>
      </c>
      <c r="K306" s="259">
        <v>5</v>
      </c>
      <c r="L306" s="259">
        <v>10845.158600000001</v>
      </c>
      <c r="M306" s="259">
        <v>10845.158600000001</v>
      </c>
      <c r="N306" s="272">
        <v>2.4817477044939817E-4</v>
      </c>
      <c r="O306" s="259">
        <v>2.4817477044939817E-4</v>
      </c>
      <c r="P306" s="259">
        <v>2</v>
      </c>
      <c r="Q306" s="259">
        <v>19010</v>
      </c>
      <c r="R306" s="259">
        <v>19010</v>
      </c>
      <c r="S306" s="259">
        <v>1.2357629806603095E-4</v>
      </c>
      <c r="T306" s="259">
        <v>1.2357629806603095E-4</v>
      </c>
      <c r="U306" s="259">
        <v>0</v>
      </c>
      <c r="V306" s="259">
        <v>0</v>
      </c>
      <c r="W306" s="259">
        <v>0</v>
      </c>
      <c r="X306" s="259" t="s">
        <v>190</v>
      </c>
    </row>
    <row r="307" spans="2:24" s="221" customFormat="1" x14ac:dyDescent="0.2">
      <c r="B307" s="81" t="s">
        <v>516</v>
      </c>
      <c r="C307" s="81" t="s">
        <v>679</v>
      </c>
      <c r="D307" s="81" t="s">
        <v>441</v>
      </c>
      <c r="E307" s="259">
        <v>699</v>
      </c>
      <c r="F307" s="259">
        <v>3.34</v>
      </c>
      <c r="G307" s="259">
        <v>1.07</v>
      </c>
      <c r="H307" s="259">
        <v>6.5565990450582303</v>
      </c>
      <c r="I307" s="259">
        <v>0.36644258629490212</v>
      </c>
      <c r="J307" s="259">
        <v>0.45284189907842665</v>
      </c>
      <c r="K307" s="259">
        <v>4</v>
      </c>
      <c r="L307" s="259">
        <v>9532.4519999999993</v>
      </c>
      <c r="M307" s="259">
        <v>7926.0002999999988</v>
      </c>
      <c r="N307" s="272">
        <v>8.4260727681319616E-5</v>
      </c>
      <c r="O307" s="259">
        <v>5.3046270169825863E-5</v>
      </c>
      <c r="P307" s="259">
        <v>1</v>
      </c>
      <c r="Q307" s="259">
        <v>11780</v>
      </c>
      <c r="R307" s="259">
        <v>11780</v>
      </c>
      <c r="S307" s="259">
        <v>5.7974065759372541E-5</v>
      </c>
      <c r="T307" s="259">
        <v>5.7974065759372541E-5</v>
      </c>
      <c r="U307" s="259">
        <v>0</v>
      </c>
      <c r="V307" s="259">
        <v>0</v>
      </c>
      <c r="W307" s="259">
        <v>0</v>
      </c>
      <c r="X307" s="259" t="s">
        <v>190</v>
      </c>
    </row>
    <row r="308" spans="2:24" s="221" customFormat="1" x14ac:dyDescent="0.2">
      <c r="B308" s="81" t="s">
        <v>502</v>
      </c>
      <c r="C308" s="81" t="s">
        <v>679</v>
      </c>
      <c r="D308" s="81" t="s">
        <v>441</v>
      </c>
      <c r="E308" s="259">
        <v>2122</v>
      </c>
      <c r="F308" s="259">
        <v>5.97</v>
      </c>
      <c r="G308" s="259">
        <v>0.51</v>
      </c>
      <c r="H308" s="259">
        <v>5.7456163637941566</v>
      </c>
      <c r="I308" s="259">
        <v>1.5457445487304093</v>
      </c>
      <c r="J308" s="259">
        <v>0.9233066476016184</v>
      </c>
      <c r="K308" s="259">
        <v>34</v>
      </c>
      <c r="L308" s="259">
        <v>135253.76690000002</v>
      </c>
      <c r="M308" s="259">
        <v>73561.676800000016</v>
      </c>
      <c r="N308" s="272">
        <v>2.3149502147710292E-3</v>
      </c>
      <c r="O308" s="259">
        <v>1.0185433100597973E-3</v>
      </c>
      <c r="P308" s="259">
        <v>3</v>
      </c>
      <c r="Q308" s="259">
        <v>80790</v>
      </c>
      <c r="R308" s="259">
        <v>80790</v>
      </c>
      <c r="S308" s="259">
        <v>5.5227925802349626E-4</v>
      </c>
      <c r="T308" s="259">
        <v>5.5227925802349626E-4</v>
      </c>
      <c r="U308" s="259">
        <v>0</v>
      </c>
      <c r="V308" s="259">
        <v>0</v>
      </c>
      <c r="W308" s="259">
        <v>0</v>
      </c>
      <c r="X308" s="259" t="s">
        <v>190</v>
      </c>
    </row>
    <row r="309" spans="2:24" s="221" customFormat="1" x14ac:dyDescent="0.2">
      <c r="B309" s="81" t="s">
        <v>828</v>
      </c>
      <c r="C309" s="81" t="s">
        <v>679</v>
      </c>
      <c r="D309" s="81" t="s">
        <v>441</v>
      </c>
      <c r="E309" s="259">
        <v>1720.5</v>
      </c>
      <c r="F309" s="259">
        <v>8.1300000000000008</v>
      </c>
      <c r="G309" s="259">
        <v>1.03</v>
      </c>
      <c r="H309" s="259">
        <v>6.16445519410283</v>
      </c>
      <c r="I309" s="259">
        <v>8.3677769291378787</v>
      </c>
      <c r="J309" s="259">
        <v>1.2948044144706183</v>
      </c>
      <c r="K309" s="259">
        <v>22</v>
      </c>
      <c r="L309" s="259">
        <v>348862.98589999991</v>
      </c>
      <c r="M309" s="259">
        <v>348862.98589999991</v>
      </c>
      <c r="N309" s="272">
        <v>4.9241340696039686E-3</v>
      </c>
      <c r="O309" s="259">
        <v>4.9241340696039686E-3</v>
      </c>
      <c r="P309" s="259">
        <v>4</v>
      </c>
      <c r="Q309" s="259">
        <v>53982</v>
      </c>
      <c r="R309" s="259">
        <v>53982</v>
      </c>
      <c r="S309" s="259">
        <v>2.6698582915500509E-4</v>
      </c>
      <c r="T309" s="259">
        <v>2.6698582915500509E-4</v>
      </c>
      <c r="U309" s="259">
        <v>1</v>
      </c>
      <c r="V309" s="259">
        <v>2.6149354924095928E-3</v>
      </c>
      <c r="W309" s="259">
        <v>2.6149354924095928E-3</v>
      </c>
      <c r="X309" s="259" t="s">
        <v>190</v>
      </c>
    </row>
    <row r="310" spans="2:24" s="221" customFormat="1" x14ac:dyDescent="0.2">
      <c r="B310" s="81" t="s">
        <v>829</v>
      </c>
      <c r="C310" s="81" t="s">
        <v>679</v>
      </c>
      <c r="D310" s="81" t="s">
        <v>441</v>
      </c>
      <c r="E310" s="259">
        <v>1032.5</v>
      </c>
      <c r="F310" s="259">
        <v>4.47</v>
      </c>
      <c r="G310" s="259">
        <v>0.47</v>
      </c>
      <c r="H310" s="259">
        <v>3.8879918726765355</v>
      </c>
      <c r="I310" s="259">
        <v>3.5039624672294054</v>
      </c>
      <c r="J310" s="259">
        <v>0.61918617185035485</v>
      </c>
      <c r="K310" s="259">
        <v>10</v>
      </c>
      <c r="L310" s="259">
        <v>173787.29090000002</v>
      </c>
      <c r="M310" s="259">
        <v>173787.29090000002</v>
      </c>
      <c r="N310" s="272">
        <v>2.2692880098189759E-3</v>
      </c>
      <c r="O310" s="259">
        <v>2.2692880098189759E-3</v>
      </c>
      <c r="P310" s="259">
        <v>1</v>
      </c>
      <c r="Q310" s="259">
        <v>30710</v>
      </c>
      <c r="R310" s="259">
        <v>30710</v>
      </c>
      <c r="S310" s="259">
        <v>1.2662756468494527E-4</v>
      </c>
      <c r="T310" s="259">
        <v>1.2662756468494527E-4</v>
      </c>
      <c r="U310" s="259">
        <v>0</v>
      </c>
      <c r="V310" s="259">
        <v>0</v>
      </c>
      <c r="W310" s="259">
        <v>0</v>
      </c>
      <c r="X310" s="259" t="s">
        <v>190</v>
      </c>
    </row>
    <row r="311" spans="2:24" s="221" customFormat="1" x14ac:dyDescent="0.2">
      <c r="B311" s="81" t="s">
        <v>830</v>
      </c>
      <c r="C311" s="81" t="s">
        <v>679</v>
      </c>
      <c r="D311" s="81" t="s">
        <v>441</v>
      </c>
      <c r="E311" s="259">
        <v>1939</v>
      </c>
      <c r="F311" s="259">
        <v>5.99</v>
      </c>
      <c r="G311" s="259">
        <v>1.1599999999999999</v>
      </c>
      <c r="H311" s="259">
        <v>5.2394536928958528</v>
      </c>
      <c r="I311" s="259">
        <v>0.10840717726876888</v>
      </c>
      <c r="J311" s="259">
        <v>0.99295569075180545</v>
      </c>
      <c r="K311" s="259">
        <v>16</v>
      </c>
      <c r="L311" s="259">
        <v>7406.5166999999992</v>
      </c>
      <c r="M311" s="259">
        <v>7406.5166999999992</v>
      </c>
      <c r="N311" s="272">
        <v>8.0858565401230111E-5</v>
      </c>
      <c r="O311" s="259">
        <v>8.0858565401230111E-5</v>
      </c>
      <c r="P311" s="259">
        <v>3</v>
      </c>
      <c r="Q311" s="259">
        <v>67840</v>
      </c>
      <c r="R311" s="259">
        <v>67840</v>
      </c>
      <c r="S311" s="259">
        <v>3.2953679484274914E-4</v>
      </c>
      <c r="T311" s="259">
        <v>3.2953679484274914E-4</v>
      </c>
      <c r="U311" s="259">
        <v>0</v>
      </c>
      <c r="V311" s="259">
        <v>0</v>
      </c>
      <c r="W311" s="259">
        <v>0</v>
      </c>
      <c r="X311" s="259" t="s">
        <v>190</v>
      </c>
    </row>
    <row r="312" spans="2:24" s="221" customFormat="1" x14ac:dyDescent="0.2">
      <c r="B312" s="81" t="s">
        <v>831</v>
      </c>
      <c r="C312" s="81" t="s">
        <v>679</v>
      </c>
      <c r="D312" s="81" t="s">
        <v>441</v>
      </c>
      <c r="E312" s="259">
        <v>655</v>
      </c>
      <c r="F312" s="259">
        <v>0.49</v>
      </c>
      <c r="G312" s="259">
        <v>1.5</v>
      </c>
      <c r="H312" s="259">
        <v>3.8289294052887999</v>
      </c>
      <c r="I312" s="259">
        <v>1.4021337443970947E-2</v>
      </c>
      <c r="J312" s="259">
        <v>0</v>
      </c>
      <c r="K312" s="259">
        <v>3</v>
      </c>
      <c r="L312" s="259">
        <v>395.33330000000001</v>
      </c>
      <c r="M312" s="259">
        <v>395.33330000000001</v>
      </c>
      <c r="N312" s="272">
        <v>4.5768999283715162E-6</v>
      </c>
      <c r="O312" s="259">
        <v>4.5768999283715162E-6</v>
      </c>
      <c r="P312" s="259">
        <v>0</v>
      </c>
      <c r="Q312" s="259">
        <v>0</v>
      </c>
      <c r="R312" s="259">
        <v>0</v>
      </c>
      <c r="S312" s="259">
        <v>0</v>
      </c>
      <c r="T312" s="259">
        <v>0</v>
      </c>
      <c r="U312" s="259">
        <v>0</v>
      </c>
      <c r="V312" s="259">
        <v>0</v>
      </c>
      <c r="W312" s="259">
        <v>0</v>
      </c>
      <c r="X312" s="259" t="s">
        <v>190</v>
      </c>
    </row>
    <row r="313" spans="2:24" s="221" customFormat="1" x14ac:dyDescent="0.2">
      <c r="B313" s="81" t="s">
        <v>560</v>
      </c>
      <c r="C313" s="81" t="s">
        <v>679</v>
      </c>
      <c r="D313" s="81" t="s">
        <v>441</v>
      </c>
      <c r="E313" s="259">
        <v>1124</v>
      </c>
      <c r="F313" s="259">
        <v>4.8</v>
      </c>
      <c r="G313" s="259">
        <v>1.27</v>
      </c>
      <c r="H313" s="259">
        <v>4.2588818406540723</v>
      </c>
      <c r="I313" s="259">
        <v>0.43938981854631515</v>
      </c>
      <c r="J313" s="259">
        <v>3.342573293811141</v>
      </c>
      <c r="K313" s="259">
        <v>13</v>
      </c>
      <c r="L313" s="259">
        <v>17346.479899999998</v>
      </c>
      <c r="M313" s="259">
        <v>12816.0419</v>
      </c>
      <c r="N313" s="272">
        <v>1.6969619301092126E-4</v>
      </c>
      <c r="O313" s="259">
        <v>1.1129494992490071E-4</v>
      </c>
      <c r="P313" s="259">
        <v>2</v>
      </c>
      <c r="Q313" s="259">
        <v>131960</v>
      </c>
      <c r="R313" s="259">
        <v>131960</v>
      </c>
      <c r="S313" s="259">
        <v>5.6753559111806799E-4</v>
      </c>
      <c r="T313" s="259">
        <v>5.6753559111806799E-4</v>
      </c>
      <c r="U313" s="259">
        <v>0</v>
      </c>
      <c r="V313" s="259">
        <v>0</v>
      </c>
      <c r="W313" s="259">
        <v>0</v>
      </c>
      <c r="X313" s="259" t="s">
        <v>190</v>
      </c>
    </row>
    <row r="314" spans="2:24" s="221" customFormat="1" x14ac:dyDescent="0.2">
      <c r="B314" s="81" t="s">
        <v>580</v>
      </c>
      <c r="C314" s="81" t="s">
        <v>679</v>
      </c>
      <c r="D314" s="81" t="s">
        <v>441</v>
      </c>
      <c r="E314" s="259">
        <v>1124.5</v>
      </c>
      <c r="F314" s="259">
        <v>4.04</v>
      </c>
      <c r="G314" s="259">
        <v>1.65</v>
      </c>
      <c r="H314" s="259">
        <v>3.7927290782602472</v>
      </c>
      <c r="I314" s="259">
        <v>0.19252374029174121</v>
      </c>
      <c r="J314" s="259">
        <v>0.12542871254450386</v>
      </c>
      <c r="K314" s="259">
        <v>15</v>
      </c>
      <c r="L314" s="259">
        <v>12279.404699999999</v>
      </c>
      <c r="M314" s="259">
        <v>7892.5166999999992</v>
      </c>
      <c r="N314" s="272">
        <v>8.9112241605393417E-5</v>
      </c>
      <c r="O314" s="259">
        <v>5.9911620062383149E-5</v>
      </c>
      <c r="P314" s="259">
        <v>3</v>
      </c>
      <c r="Q314" s="259">
        <v>8000</v>
      </c>
      <c r="R314" s="259">
        <v>8000</v>
      </c>
      <c r="S314" s="259">
        <v>3.3563932808057783E-5</v>
      </c>
      <c r="T314" s="259">
        <v>3.3563932808057783E-5</v>
      </c>
      <c r="U314" s="259">
        <v>0</v>
      </c>
      <c r="V314" s="259">
        <v>0</v>
      </c>
      <c r="W314" s="259">
        <v>0</v>
      </c>
      <c r="X314" s="259" t="s">
        <v>190</v>
      </c>
    </row>
    <row r="315" spans="2:24" s="221" customFormat="1" x14ac:dyDescent="0.2">
      <c r="B315" s="81" t="s">
        <v>832</v>
      </c>
      <c r="C315" s="81" t="s">
        <v>679</v>
      </c>
      <c r="D315" s="81" t="s">
        <v>441</v>
      </c>
      <c r="E315" s="259">
        <v>1342</v>
      </c>
      <c r="F315" s="259">
        <v>4.47</v>
      </c>
      <c r="G315" s="259">
        <v>3.45</v>
      </c>
      <c r="H315" s="259">
        <v>4.8301411420288076</v>
      </c>
      <c r="I315" s="259">
        <v>0.54000799831163793</v>
      </c>
      <c r="J315" s="259">
        <v>1.4977791282865973</v>
      </c>
      <c r="K315" s="259">
        <v>14</v>
      </c>
      <c r="L315" s="259">
        <v>27700.222100000003</v>
      </c>
      <c r="M315" s="259">
        <v>27700.222100000003</v>
      </c>
      <c r="N315" s="272">
        <v>3.5835600805839509E-4</v>
      </c>
      <c r="O315" s="259">
        <v>3.5835600805839509E-4</v>
      </c>
      <c r="P315" s="259">
        <v>1</v>
      </c>
      <c r="Q315" s="259">
        <v>76830</v>
      </c>
      <c r="R315" s="259">
        <v>76830</v>
      </c>
      <c r="S315" s="259">
        <v>3.005497619630629E-4</v>
      </c>
      <c r="T315" s="259">
        <v>3.005497619630629E-4</v>
      </c>
      <c r="U315" s="259">
        <v>0</v>
      </c>
      <c r="V315" s="259">
        <v>0</v>
      </c>
      <c r="W315" s="259">
        <v>0</v>
      </c>
      <c r="X315" s="259" t="s">
        <v>190</v>
      </c>
    </row>
    <row r="316" spans="2:24" s="221" customFormat="1" x14ac:dyDescent="0.2">
      <c r="B316" s="81" t="s">
        <v>575</v>
      </c>
      <c r="C316" s="81" t="s">
        <v>679</v>
      </c>
      <c r="D316" s="81" t="s">
        <v>441</v>
      </c>
      <c r="E316" s="259">
        <v>2437</v>
      </c>
      <c r="F316" s="259">
        <v>9.85</v>
      </c>
      <c r="G316" s="259">
        <v>4.82</v>
      </c>
      <c r="H316" s="259">
        <v>9.4754739746286969</v>
      </c>
      <c r="I316" s="259">
        <v>4.3762380542031103</v>
      </c>
      <c r="J316" s="259">
        <v>2.9232106110928271</v>
      </c>
      <c r="K316" s="259">
        <v>25</v>
      </c>
      <c r="L316" s="259">
        <v>175538.42720000001</v>
      </c>
      <c r="M316" s="259">
        <v>173481.45249999998</v>
      </c>
      <c r="N316" s="272">
        <v>2.7947466342622155E-3</v>
      </c>
      <c r="O316" s="259">
        <v>2.7640203794097478E-3</v>
      </c>
      <c r="P316" s="259">
        <v>6</v>
      </c>
      <c r="Q316" s="259">
        <v>117255</v>
      </c>
      <c r="R316" s="259">
        <v>117255</v>
      </c>
      <c r="S316" s="259">
        <v>6.1788149033015465E-4</v>
      </c>
      <c r="T316" s="259">
        <v>6.1788149033015465E-4</v>
      </c>
      <c r="U316" s="259">
        <v>0</v>
      </c>
      <c r="V316" s="259">
        <v>0</v>
      </c>
      <c r="W316" s="259">
        <v>0</v>
      </c>
      <c r="X316" s="259" t="s">
        <v>190</v>
      </c>
    </row>
    <row r="317" spans="2:24" s="221" customFormat="1" x14ac:dyDescent="0.2">
      <c r="B317" s="81" t="s">
        <v>619</v>
      </c>
      <c r="C317" s="81" t="s">
        <v>679</v>
      </c>
      <c r="D317" s="81" t="s">
        <v>460</v>
      </c>
      <c r="E317" s="259">
        <v>2192</v>
      </c>
      <c r="F317" s="259">
        <v>54.32</v>
      </c>
      <c r="G317" s="259">
        <v>2.57</v>
      </c>
      <c r="H317" s="259">
        <v>5.1416517589335697</v>
      </c>
      <c r="I317" s="259">
        <v>3.4782138241940785</v>
      </c>
      <c r="J317" s="259">
        <v>3.4155177788668536</v>
      </c>
      <c r="K317" s="259">
        <v>20</v>
      </c>
      <c r="L317" s="259">
        <v>203001.1685</v>
      </c>
      <c r="M317" s="259">
        <v>56105.844899999996</v>
      </c>
      <c r="N317" s="272">
        <v>2.4053439883563663E-3</v>
      </c>
      <c r="O317" s="259">
        <v>1.2733240727391449E-3</v>
      </c>
      <c r="P317" s="259">
        <v>19</v>
      </c>
      <c r="Q317" s="259">
        <v>199342</v>
      </c>
      <c r="R317" s="259">
        <v>199342</v>
      </c>
      <c r="S317" s="259">
        <v>1.0801483830956778E-3</v>
      </c>
      <c r="T317" s="259">
        <v>1.0801483830956778E-3</v>
      </c>
      <c r="U317" s="259">
        <v>4</v>
      </c>
      <c r="V317" s="259">
        <v>1.179314548210394E-2</v>
      </c>
      <c r="W317" s="259">
        <v>1.0003577610110677E-2</v>
      </c>
      <c r="X317" s="259" t="s">
        <v>190</v>
      </c>
    </row>
    <row r="318" spans="2:24" s="221" customFormat="1" x14ac:dyDescent="0.2">
      <c r="B318" s="81" t="s">
        <v>531</v>
      </c>
      <c r="C318" s="81" t="s">
        <v>679</v>
      </c>
      <c r="D318" s="81" t="s">
        <v>441</v>
      </c>
      <c r="E318" s="259">
        <v>2014.5</v>
      </c>
      <c r="F318" s="259">
        <v>10.16</v>
      </c>
      <c r="G318" s="259">
        <v>2.33</v>
      </c>
      <c r="H318" s="259">
        <v>8.9191366969105754</v>
      </c>
      <c r="I318" s="259">
        <v>13.175667977426354</v>
      </c>
      <c r="J318" s="259">
        <v>5.3787030397979203</v>
      </c>
      <c r="K318" s="259">
        <v>21</v>
      </c>
      <c r="L318" s="259">
        <v>632584.56050000014</v>
      </c>
      <c r="M318" s="259">
        <v>628621.75390000013</v>
      </c>
      <c r="N318" s="272">
        <v>6.5514203264702697E-3</v>
      </c>
      <c r="O318" s="259">
        <v>6.4804326085812283E-3</v>
      </c>
      <c r="P318" s="259">
        <v>8</v>
      </c>
      <c r="Q318" s="259">
        <v>258240</v>
      </c>
      <c r="R318" s="259">
        <v>258240</v>
      </c>
      <c r="S318" s="259">
        <v>1.1365968155455932E-3</v>
      </c>
      <c r="T318" s="259">
        <v>1.1365968155455932E-3</v>
      </c>
      <c r="U318" s="259">
        <v>0</v>
      </c>
      <c r="V318" s="259">
        <v>0</v>
      </c>
      <c r="W318" s="259">
        <v>0</v>
      </c>
      <c r="X318" s="259" t="s">
        <v>675</v>
      </c>
    </row>
    <row r="319" spans="2:24" s="221" customFormat="1" x14ac:dyDescent="0.2">
      <c r="B319" s="81" t="s">
        <v>632</v>
      </c>
      <c r="C319" s="81" t="s">
        <v>679</v>
      </c>
      <c r="D319" s="81" t="s">
        <v>460</v>
      </c>
      <c r="E319" s="259">
        <v>2461.5</v>
      </c>
      <c r="F319" s="259">
        <v>32.29</v>
      </c>
      <c r="G319" s="259">
        <v>15.57</v>
      </c>
      <c r="H319" s="259">
        <v>5.7538727827438096</v>
      </c>
      <c r="I319" s="259">
        <v>2.3741952445968684</v>
      </c>
      <c r="J319" s="259">
        <v>1.3040536888338887</v>
      </c>
      <c r="K319" s="259">
        <v>22</v>
      </c>
      <c r="L319" s="259">
        <v>150647.2279</v>
      </c>
      <c r="M319" s="259">
        <v>150512.8112</v>
      </c>
      <c r="N319" s="272">
        <v>3.3521520202054872E-3</v>
      </c>
      <c r="O319" s="259">
        <v>3.3506263868960302E-3</v>
      </c>
      <c r="P319" s="259">
        <v>16</v>
      </c>
      <c r="Q319" s="259">
        <v>82744.7</v>
      </c>
      <c r="R319" s="259">
        <v>82744.7</v>
      </c>
      <c r="S319" s="259">
        <v>5.0345899212086672E-4</v>
      </c>
      <c r="T319" s="259">
        <v>5.0345899212086672E-4</v>
      </c>
      <c r="U319" s="259">
        <v>2</v>
      </c>
      <c r="V319" s="259">
        <v>5.8202910755791116E-3</v>
      </c>
      <c r="W319" s="259">
        <v>5.8202910755791116E-3</v>
      </c>
      <c r="X319" s="259" t="s">
        <v>190</v>
      </c>
    </row>
    <row r="320" spans="2:24" s="221" customFormat="1" x14ac:dyDescent="0.2">
      <c r="B320" s="81" t="s">
        <v>617</v>
      </c>
      <c r="C320" s="81" t="s">
        <v>679</v>
      </c>
      <c r="D320" s="81" t="s">
        <v>441</v>
      </c>
      <c r="E320" s="259">
        <v>5148</v>
      </c>
      <c r="F320" s="259">
        <v>12.53</v>
      </c>
      <c r="G320" s="259">
        <v>12.95</v>
      </c>
      <c r="H320" s="259">
        <v>12.509274767350622</v>
      </c>
      <c r="I320" s="259">
        <v>9.0992553423065861</v>
      </c>
      <c r="J320" s="259">
        <v>6.7708636118193581</v>
      </c>
      <c r="K320" s="259">
        <v>29</v>
      </c>
      <c r="L320" s="259">
        <v>750137.77759999991</v>
      </c>
      <c r="M320" s="259">
        <v>732629.64179999987</v>
      </c>
      <c r="N320" s="272">
        <v>9.4350808700076512E-3</v>
      </c>
      <c r="O320" s="259">
        <v>9.3206583717983637E-3</v>
      </c>
      <c r="P320" s="259">
        <v>13</v>
      </c>
      <c r="Q320" s="259">
        <v>558186.4</v>
      </c>
      <c r="R320" s="259">
        <v>558186.4</v>
      </c>
      <c r="S320" s="259">
        <v>2.3845648626815599E-3</v>
      </c>
      <c r="T320" s="259">
        <v>2.3845648626815599E-3</v>
      </c>
      <c r="U320" s="259">
        <v>1</v>
      </c>
      <c r="V320" s="259">
        <v>8.3452142027307316E-3</v>
      </c>
      <c r="W320" s="259">
        <v>8.3452142027307316E-3</v>
      </c>
      <c r="X320" s="259" t="s">
        <v>190</v>
      </c>
    </row>
    <row r="321" spans="2:24" s="221" customFormat="1" x14ac:dyDescent="0.2">
      <c r="B321" s="81" t="s">
        <v>610</v>
      </c>
      <c r="C321" s="81" t="s">
        <v>679</v>
      </c>
      <c r="D321" s="81" t="s">
        <v>460</v>
      </c>
      <c r="E321" s="259">
        <v>782.5</v>
      </c>
      <c r="F321" s="259">
        <v>75.290000000000006</v>
      </c>
      <c r="G321" s="259">
        <v>1.83</v>
      </c>
      <c r="H321" s="259">
        <v>2.1719917126913719</v>
      </c>
      <c r="I321" s="259">
        <v>14.151476868838706</v>
      </c>
      <c r="J321" s="259">
        <v>5.2352238897206043</v>
      </c>
      <c r="K321" s="259">
        <v>32</v>
      </c>
      <c r="L321" s="259">
        <v>546685.88110000012</v>
      </c>
      <c r="M321" s="259">
        <v>239701.35529999997</v>
      </c>
      <c r="N321" s="272">
        <v>5.1540775220053538E-3</v>
      </c>
      <c r="O321" s="259">
        <v>3.9854424069611597E-3</v>
      </c>
      <c r="P321" s="259">
        <v>22</v>
      </c>
      <c r="Q321" s="259">
        <v>202242</v>
      </c>
      <c r="R321" s="259">
        <v>202242</v>
      </c>
      <c r="S321" s="259">
        <v>8.2994452034470157E-4</v>
      </c>
      <c r="T321" s="259">
        <v>8.2994452034470157E-4</v>
      </c>
      <c r="U321" s="259">
        <v>0</v>
      </c>
      <c r="V321" s="259">
        <v>0</v>
      </c>
      <c r="W321" s="259">
        <v>0</v>
      </c>
      <c r="X321" s="259" t="s">
        <v>675</v>
      </c>
    </row>
    <row r="322" spans="2:24" s="221" customFormat="1" x14ac:dyDescent="0.2">
      <c r="B322" s="81" t="s">
        <v>514</v>
      </c>
      <c r="C322" s="81" t="s">
        <v>679</v>
      </c>
      <c r="D322" s="81" t="s">
        <v>441</v>
      </c>
      <c r="E322" s="259">
        <v>3842.5</v>
      </c>
      <c r="F322" s="259">
        <v>13.46</v>
      </c>
      <c r="G322" s="259">
        <v>4.0599999999999996</v>
      </c>
      <c r="H322" s="259">
        <v>9.020116770730521</v>
      </c>
      <c r="I322" s="259">
        <v>15.996183777698153</v>
      </c>
      <c r="J322" s="259">
        <v>2.8380965576655806</v>
      </c>
      <c r="K322" s="259">
        <v>31</v>
      </c>
      <c r="L322" s="259">
        <v>1222579.7596000002</v>
      </c>
      <c r="M322" s="259">
        <v>252406.42739999993</v>
      </c>
      <c r="N322" s="272">
        <v>1.3026101297474849E-2</v>
      </c>
      <c r="O322" s="259">
        <v>5.0438352590639786E-3</v>
      </c>
      <c r="P322" s="259">
        <v>5</v>
      </c>
      <c r="Q322" s="259">
        <v>216914.2</v>
      </c>
      <c r="R322" s="259">
        <v>216914.2</v>
      </c>
      <c r="S322" s="259">
        <v>1.0069179842417334E-3</v>
      </c>
      <c r="T322" s="259">
        <v>1.0069179842417334E-3</v>
      </c>
      <c r="U322" s="259">
        <v>2</v>
      </c>
      <c r="V322" s="259">
        <v>1.4116685012407213E-2</v>
      </c>
      <c r="W322" s="259">
        <v>6.1727123700637179E-3</v>
      </c>
      <c r="X322" s="259" t="s">
        <v>675</v>
      </c>
    </row>
    <row r="323" spans="2:24" s="221" customFormat="1" x14ac:dyDescent="0.2">
      <c r="B323" s="81" t="s">
        <v>522</v>
      </c>
      <c r="C323" s="81" t="s">
        <v>679</v>
      </c>
      <c r="D323" s="81" t="s">
        <v>441</v>
      </c>
      <c r="E323" s="259">
        <v>2043.5</v>
      </c>
      <c r="F323" s="259">
        <v>21.5</v>
      </c>
      <c r="G323" s="259">
        <v>6.06</v>
      </c>
      <c r="H323" s="259">
        <v>10.228684399325408</v>
      </c>
      <c r="I323" s="259">
        <v>8.2053589029185297</v>
      </c>
      <c r="J323" s="259">
        <v>5.5013386044510364</v>
      </c>
      <c r="K323" s="259">
        <v>29</v>
      </c>
      <c r="L323" s="259">
        <v>309954.35140000004</v>
      </c>
      <c r="M323" s="259">
        <v>304770.26670000004</v>
      </c>
      <c r="N323" s="272">
        <v>4.4246874930869741E-3</v>
      </c>
      <c r="O323" s="259">
        <v>4.3869280686779089E-3</v>
      </c>
      <c r="P323" s="259">
        <v>13</v>
      </c>
      <c r="Q323" s="259">
        <v>207811</v>
      </c>
      <c r="R323" s="259">
        <v>207811</v>
      </c>
      <c r="S323" s="259">
        <v>1.1549044152590793E-3</v>
      </c>
      <c r="T323" s="259">
        <v>1.1549044152590793E-3</v>
      </c>
      <c r="U323" s="259">
        <v>1</v>
      </c>
      <c r="V323" s="259">
        <v>3.1641634838141747E-3</v>
      </c>
      <c r="W323" s="259">
        <v>3.1641634838141747E-3</v>
      </c>
      <c r="X323" s="259" t="s">
        <v>190</v>
      </c>
    </row>
    <row r="324" spans="2:24" s="221" customFormat="1" x14ac:dyDescent="0.2">
      <c r="B324" s="81" t="s">
        <v>833</v>
      </c>
      <c r="C324" s="81" t="s">
        <v>679</v>
      </c>
      <c r="D324" s="81" t="s">
        <v>441</v>
      </c>
      <c r="E324" s="259">
        <v>831.5</v>
      </c>
      <c r="F324" s="259">
        <v>2.4500000000000002</v>
      </c>
      <c r="G324" s="259">
        <v>0.63</v>
      </c>
      <c r="H324" s="259">
        <v>2.2739615032521914</v>
      </c>
      <c r="I324" s="259">
        <v>8.0414871509423072E-2</v>
      </c>
      <c r="J324" s="259">
        <v>2.9001307888413725</v>
      </c>
      <c r="K324" s="259">
        <v>9</v>
      </c>
      <c r="L324" s="259">
        <v>5075.4745999999996</v>
      </c>
      <c r="M324" s="259">
        <v>5075.4745999999996</v>
      </c>
      <c r="N324" s="272">
        <v>4.2427862336003954E-5</v>
      </c>
      <c r="O324" s="259">
        <v>4.2427862336003954E-5</v>
      </c>
      <c r="P324" s="259">
        <v>3</v>
      </c>
      <c r="Q324" s="259">
        <v>183045</v>
      </c>
      <c r="R324" s="259">
        <v>183045</v>
      </c>
      <c r="S324" s="259">
        <v>6.4534288990038377E-4</v>
      </c>
      <c r="T324" s="259">
        <v>6.4534288990038377E-4</v>
      </c>
      <c r="U324" s="259">
        <v>0</v>
      </c>
      <c r="V324" s="259">
        <v>0</v>
      </c>
      <c r="W324" s="259">
        <v>0</v>
      </c>
      <c r="X324" s="259" t="s">
        <v>190</v>
      </c>
    </row>
    <row r="325" spans="2:24" s="221" customFormat="1" x14ac:dyDescent="0.2">
      <c r="B325" s="81" t="s">
        <v>495</v>
      </c>
      <c r="C325" s="81" t="s">
        <v>679</v>
      </c>
      <c r="D325" s="81" t="s">
        <v>441</v>
      </c>
      <c r="E325" s="259">
        <v>1963.5</v>
      </c>
      <c r="F325" s="259">
        <v>5.1100000000000003</v>
      </c>
      <c r="G325" s="259">
        <v>0.55000000000000004</v>
      </c>
      <c r="H325" s="259">
        <v>6.3063969903582819</v>
      </c>
      <c r="I325" s="259">
        <v>0.49339847662532682</v>
      </c>
      <c r="J325" s="259">
        <v>0.32214177130696225</v>
      </c>
      <c r="K325" s="259">
        <v>16</v>
      </c>
      <c r="L325" s="259">
        <v>35970.073599999996</v>
      </c>
      <c r="M325" s="259">
        <v>20259.800300000003</v>
      </c>
      <c r="N325" s="272">
        <v>2.8007576295014763E-4</v>
      </c>
      <c r="O325" s="259">
        <v>1.5723176887265616E-4</v>
      </c>
      <c r="P325" s="259">
        <v>1</v>
      </c>
      <c r="Q325" s="259">
        <v>23485</v>
      </c>
      <c r="R325" s="259">
        <v>23485</v>
      </c>
      <c r="S325" s="259">
        <v>1.1747376482820224E-4</v>
      </c>
      <c r="T325" s="259">
        <v>1.1747376482820224E-4</v>
      </c>
      <c r="U325" s="259">
        <v>0</v>
      </c>
      <c r="V325" s="259">
        <v>0</v>
      </c>
      <c r="W325" s="259">
        <v>0</v>
      </c>
      <c r="X325" s="259" t="s">
        <v>190</v>
      </c>
    </row>
    <row r="326" spans="2:24" s="221" customFormat="1" x14ac:dyDescent="0.2">
      <c r="B326" s="81" t="s">
        <v>506</v>
      </c>
      <c r="C326" s="81" t="s">
        <v>679</v>
      </c>
      <c r="D326" s="81" t="s">
        <v>441</v>
      </c>
      <c r="E326" s="259">
        <v>976.5</v>
      </c>
      <c r="F326" s="259">
        <v>2.64</v>
      </c>
      <c r="G326" s="259">
        <v>1.21</v>
      </c>
      <c r="H326" s="259">
        <v>2.8959889502551626</v>
      </c>
      <c r="I326" s="259">
        <v>0.92651563177000307</v>
      </c>
      <c r="J326" s="259">
        <v>0.98414483248438656</v>
      </c>
      <c r="K326" s="259">
        <v>9</v>
      </c>
      <c r="L326" s="259">
        <v>54057.62019999999</v>
      </c>
      <c r="M326" s="259">
        <v>38938.62279999999</v>
      </c>
      <c r="N326" s="272">
        <v>1.577260740649203E-3</v>
      </c>
      <c r="O326" s="259">
        <v>1.4582613425115434E-3</v>
      </c>
      <c r="P326" s="259">
        <v>1</v>
      </c>
      <c r="Q326" s="259">
        <v>57420</v>
      </c>
      <c r="R326" s="259">
        <v>57420</v>
      </c>
      <c r="S326" s="259">
        <v>2.6546019584554792E-4</v>
      </c>
      <c r="T326" s="259">
        <v>2.6546019584554792E-4</v>
      </c>
      <c r="U326" s="259">
        <v>2</v>
      </c>
      <c r="V326" s="259">
        <v>2.8849725881835123E-3</v>
      </c>
      <c r="W326" s="259">
        <v>2.8849725881835123E-3</v>
      </c>
      <c r="X326" s="259" t="s">
        <v>190</v>
      </c>
    </row>
    <row r="327" spans="2:24" s="221" customFormat="1" x14ac:dyDescent="0.2">
      <c r="B327" s="81" t="s">
        <v>496</v>
      </c>
      <c r="C327" s="81" t="s">
        <v>679</v>
      </c>
      <c r="D327" s="81" t="s">
        <v>441</v>
      </c>
      <c r="E327" s="259">
        <v>1119</v>
      </c>
      <c r="F327" s="259">
        <v>1.68</v>
      </c>
      <c r="G327" s="259">
        <v>1.82</v>
      </c>
      <c r="H327" s="259">
        <v>4.65644614693751</v>
      </c>
      <c r="I327" s="259">
        <v>0.36090211781369536</v>
      </c>
      <c r="J327" s="259">
        <v>1.1476678509990663</v>
      </c>
      <c r="K327" s="259">
        <v>13</v>
      </c>
      <c r="L327" s="259">
        <v>12621.0789</v>
      </c>
      <c r="M327" s="259">
        <v>5029.6107999999995</v>
      </c>
      <c r="N327" s="272">
        <v>1.6931478468355693E-4</v>
      </c>
      <c r="O327" s="259">
        <v>1.1643633417777136E-4</v>
      </c>
      <c r="P327" s="259">
        <v>4</v>
      </c>
      <c r="Q327" s="259">
        <v>40135</v>
      </c>
      <c r="R327" s="259">
        <v>40135</v>
      </c>
      <c r="S327" s="259">
        <v>2.5172949606043336E-4</v>
      </c>
      <c r="T327" s="259">
        <v>2.5172949606043336E-4</v>
      </c>
      <c r="U327" s="259">
        <v>0</v>
      </c>
      <c r="V327" s="259">
        <v>0</v>
      </c>
      <c r="W327" s="259">
        <v>0</v>
      </c>
      <c r="X327" s="259" t="s">
        <v>190</v>
      </c>
    </row>
    <row r="328" spans="2:24" s="221" customFormat="1" x14ac:dyDescent="0.2">
      <c r="B328" s="81" t="s">
        <v>475</v>
      </c>
      <c r="C328" s="81" t="s">
        <v>679</v>
      </c>
      <c r="D328" s="81" t="s">
        <v>441</v>
      </c>
      <c r="E328" s="259">
        <v>656.5</v>
      </c>
      <c r="F328" s="259">
        <v>2.85</v>
      </c>
      <c r="G328" s="259">
        <v>0.25</v>
      </c>
      <c r="H328" s="259">
        <v>4.2970090530628466</v>
      </c>
      <c r="I328" s="259">
        <v>0.72010806886796896</v>
      </c>
      <c r="J328" s="259">
        <v>2.8852282869064689</v>
      </c>
      <c r="K328" s="259">
        <v>13</v>
      </c>
      <c r="L328" s="259">
        <v>23832.817600000002</v>
      </c>
      <c r="M328" s="259">
        <v>9684.9303</v>
      </c>
      <c r="N328" s="272">
        <v>2.6272931222161961E-4</v>
      </c>
      <c r="O328" s="259">
        <v>1.7261015263198443E-4</v>
      </c>
      <c r="P328" s="259">
        <v>2</v>
      </c>
      <c r="Q328" s="259">
        <v>95490</v>
      </c>
      <c r="R328" s="259">
        <v>95490</v>
      </c>
      <c r="S328" s="259">
        <v>3.2495989491437762E-4</v>
      </c>
      <c r="T328" s="259">
        <v>3.2495989491437762E-4</v>
      </c>
      <c r="U328" s="259">
        <v>0</v>
      </c>
      <c r="V328" s="259">
        <v>0</v>
      </c>
      <c r="W328" s="259">
        <v>0</v>
      </c>
      <c r="X328" s="259" t="s">
        <v>190</v>
      </c>
    </row>
    <row r="329" spans="2:24" s="221" customFormat="1" x14ac:dyDescent="0.2">
      <c r="B329" s="81" t="s">
        <v>615</v>
      </c>
      <c r="C329" s="81" t="s">
        <v>679</v>
      </c>
      <c r="D329" s="81" t="s">
        <v>441</v>
      </c>
      <c r="E329" s="259">
        <v>1810</v>
      </c>
      <c r="F329" s="259">
        <v>5.09</v>
      </c>
      <c r="G329" s="259">
        <v>1.33</v>
      </c>
      <c r="H329" s="259">
        <v>4.4582987786822894</v>
      </c>
      <c r="I329" s="259">
        <v>0.56864198542876887</v>
      </c>
      <c r="J329" s="259">
        <v>1.4093664658341556</v>
      </c>
      <c r="K329" s="259">
        <v>15</v>
      </c>
      <c r="L329" s="259">
        <v>35616.620999999999</v>
      </c>
      <c r="M329" s="259">
        <v>35616.620999999999</v>
      </c>
      <c r="N329" s="272">
        <v>3.4178763031769021E-4</v>
      </c>
      <c r="O329" s="259">
        <v>3.4178763031769021E-4</v>
      </c>
      <c r="P329" s="259">
        <v>3</v>
      </c>
      <c r="Q329" s="259">
        <v>88275</v>
      </c>
      <c r="R329" s="259">
        <v>88275</v>
      </c>
      <c r="S329" s="259">
        <v>4.424336597425799E-4</v>
      </c>
      <c r="T329" s="259">
        <v>4.424336597425799E-4</v>
      </c>
      <c r="U329" s="259">
        <v>0</v>
      </c>
      <c r="V329" s="259">
        <v>0</v>
      </c>
      <c r="W329" s="259">
        <v>0</v>
      </c>
      <c r="X329" s="259" t="s">
        <v>190</v>
      </c>
    </row>
    <row r="330" spans="2:24" s="221" customFormat="1" x14ac:dyDescent="0.2">
      <c r="B330" s="81" t="s">
        <v>569</v>
      </c>
      <c r="C330" s="81" t="s">
        <v>679</v>
      </c>
      <c r="D330" s="81" t="s">
        <v>441</v>
      </c>
      <c r="E330" s="259">
        <v>1582</v>
      </c>
      <c r="F330" s="259">
        <v>4.49</v>
      </c>
      <c r="G330" s="259">
        <v>1.86</v>
      </c>
      <c r="H330" s="259">
        <v>5.3766323494304906</v>
      </c>
      <c r="I330" s="259">
        <v>5.3857126151939907</v>
      </c>
      <c r="J330" s="259">
        <v>5.2054662829078548</v>
      </c>
      <c r="K330" s="259">
        <v>17</v>
      </c>
      <c r="L330" s="259">
        <v>282603.01620000007</v>
      </c>
      <c r="M330" s="259">
        <v>264783.01620000001</v>
      </c>
      <c r="N330" s="272">
        <v>5.0077540312953158E-3</v>
      </c>
      <c r="O330" s="259">
        <v>4.8567163336590558E-3</v>
      </c>
      <c r="P330" s="259">
        <v>6</v>
      </c>
      <c r="Q330" s="259">
        <v>273145</v>
      </c>
      <c r="R330" s="259">
        <v>273145</v>
      </c>
      <c r="S330" s="259">
        <v>1.3166215460615395E-3</v>
      </c>
      <c r="T330" s="259">
        <v>1.3166215460615395E-3</v>
      </c>
      <c r="U330" s="259">
        <v>0</v>
      </c>
      <c r="V330" s="259">
        <v>0</v>
      </c>
      <c r="W330" s="259">
        <v>0</v>
      </c>
      <c r="X330" s="259" t="s">
        <v>675</v>
      </c>
    </row>
    <row r="331" spans="2:24" s="221" customFormat="1" x14ac:dyDescent="0.2">
      <c r="B331" s="81" t="s">
        <v>520</v>
      </c>
      <c r="C331" s="81" t="s">
        <v>679</v>
      </c>
      <c r="D331" s="81" t="s">
        <v>441</v>
      </c>
      <c r="E331" s="259">
        <v>1205</v>
      </c>
      <c r="F331" s="259">
        <v>3.41</v>
      </c>
      <c r="G331" s="259">
        <v>1.89</v>
      </c>
      <c r="H331" s="259">
        <v>6.0777662837591899</v>
      </c>
      <c r="I331" s="259">
        <v>0.27091247057611795</v>
      </c>
      <c r="J331" s="259">
        <v>2.1543495533057397</v>
      </c>
      <c r="K331" s="259">
        <v>9</v>
      </c>
      <c r="L331" s="259">
        <v>8974.248599999999</v>
      </c>
      <c r="M331" s="259">
        <v>2131.8703</v>
      </c>
      <c r="N331" s="272">
        <v>9.3734910533048652E-5</v>
      </c>
      <c r="O331" s="259">
        <v>4.0368257368236773E-5</v>
      </c>
      <c r="P331" s="259">
        <v>3</v>
      </c>
      <c r="Q331" s="259">
        <v>71365</v>
      </c>
      <c r="R331" s="259">
        <v>71365</v>
      </c>
      <c r="S331" s="259">
        <v>4.3633112650475121E-4</v>
      </c>
      <c r="T331" s="259">
        <v>4.3633112650475121E-4</v>
      </c>
      <c r="U331" s="259">
        <v>0</v>
      </c>
      <c r="V331" s="259">
        <v>0</v>
      </c>
      <c r="W331" s="259">
        <v>0</v>
      </c>
      <c r="X331" s="259" t="s">
        <v>190</v>
      </c>
    </row>
    <row r="332" spans="2:24" s="221" customFormat="1" x14ac:dyDescent="0.2">
      <c r="B332" s="81" t="s">
        <v>524</v>
      </c>
      <c r="C332" s="81" t="s">
        <v>679</v>
      </c>
      <c r="D332" s="81" t="s">
        <v>441</v>
      </c>
      <c r="E332" s="259">
        <v>1269</v>
      </c>
      <c r="F332" s="259">
        <v>4.8099999999999996</v>
      </c>
      <c r="G332" s="259">
        <v>2.0299999999999998</v>
      </c>
      <c r="H332" s="259">
        <v>4.7266233822577517</v>
      </c>
      <c r="I332" s="259">
        <v>2.3835125488558471</v>
      </c>
      <c r="J332" s="259">
        <v>4.867878388812874E-2</v>
      </c>
      <c r="K332" s="259">
        <v>20</v>
      </c>
      <c r="L332" s="259">
        <v>114575.97990000001</v>
      </c>
      <c r="M332" s="259">
        <v>104375.06939999999</v>
      </c>
      <c r="N332" s="272">
        <v>9.8327066794514739E-4</v>
      </c>
      <c r="O332" s="259">
        <v>8.4381252712766735E-4</v>
      </c>
      <c r="P332" s="259">
        <v>2</v>
      </c>
      <c r="Q332" s="259">
        <v>2340</v>
      </c>
      <c r="R332" s="259">
        <v>2340</v>
      </c>
      <c r="S332" s="259">
        <v>5.0345899212086675E-5</v>
      </c>
      <c r="T332" s="259">
        <v>5.0345899212086675E-5</v>
      </c>
      <c r="U332" s="259">
        <v>0</v>
      </c>
      <c r="V332" s="259">
        <v>0</v>
      </c>
      <c r="W332" s="259">
        <v>0</v>
      </c>
      <c r="X332" s="259" t="s">
        <v>190</v>
      </c>
    </row>
    <row r="333" spans="2:24" s="221" customFormat="1" x14ac:dyDescent="0.2">
      <c r="B333" s="81" t="s">
        <v>582</v>
      </c>
      <c r="C333" s="81" t="s">
        <v>679</v>
      </c>
      <c r="D333" s="81" t="s">
        <v>441</v>
      </c>
      <c r="E333" s="259">
        <v>1318</v>
      </c>
      <c r="F333" s="259">
        <v>4.26</v>
      </c>
      <c r="G333" s="259">
        <v>0.85</v>
      </c>
      <c r="H333" s="259">
        <v>4.4353088886735588</v>
      </c>
      <c r="I333" s="259">
        <v>5.8902728040124757</v>
      </c>
      <c r="J333" s="259">
        <v>0.7831835271359644</v>
      </c>
      <c r="K333" s="259">
        <v>17</v>
      </c>
      <c r="L333" s="259">
        <v>303018.49189999996</v>
      </c>
      <c r="M333" s="259">
        <v>294156.43080000003</v>
      </c>
      <c r="N333" s="272">
        <v>5.0933725726220519E-3</v>
      </c>
      <c r="O333" s="259">
        <v>5.0535993122445043E-3</v>
      </c>
      <c r="P333" s="259">
        <v>1</v>
      </c>
      <c r="Q333" s="259">
        <v>40290</v>
      </c>
      <c r="R333" s="259">
        <v>40290</v>
      </c>
      <c r="S333" s="259">
        <v>1.2052503144711659E-4</v>
      </c>
      <c r="T333" s="259">
        <v>1.2052503144711659E-4</v>
      </c>
      <c r="U333" s="259">
        <v>2</v>
      </c>
      <c r="V333" s="259">
        <v>4.0749665695601067E-3</v>
      </c>
      <c r="W333" s="259">
        <v>2.1328353666211267E-3</v>
      </c>
      <c r="X333" s="259" t="s">
        <v>190</v>
      </c>
    </row>
    <row r="334" spans="2:24" s="221" customFormat="1" x14ac:dyDescent="0.2">
      <c r="B334" s="81" t="s">
        <v>834</v>
      </c>
      <c r="C334" s="81" t="s">
        <v>679</v>
      </c>
      <c r="D334" s="81" t="s">
        <v>441</v>
      </c>
      <c r="E334" s="259">
        <v>223.5</v>
      </c>
      <c r="F334" s="259">
        <v>4.16</v>
      </c>
      <c r="G334" s="259">
        <v>2.37</v>
      </c>
      <c r="H334" s="259">
        <v>6.5439190461530155</v>
      </c>
      <c r="I334" s="259">
        <v>4.1379058290552433E-2</v>
      </c>
      <c r="J334" s="259">
        <v>7.4487882504669098</v>
      </c>
      <c r="K334" s="259">
        <v>2</v>
      </c>
      <c r="L334" s="259">
        <v>149.26659999999998</v>
      </c>
      <c r="M334" s="259">
        <v>149.26659999999998</v>
      </c>
      <c r="N334" s="272">
        <v>3.0512666189143443E-6</v>
      </c>
      <c r="O334" s="259">
        <v>3.0512666189143443E-6</v>
      </c>
      <c r="P334" s="259">
        <v>2</v>
      </c>
      <c r="Q334" s="259">
        <v>26870</v>
      </c>
      <c r="R334" s="259">
        <v>26870</v>
      </c>
      <c r="S334" s="259">
        <v>9.3063631876887497E-5</v>
      </c>
      <c r="T334" s="259">
        <v>9.3063631876887497E-5</v>
      </c>
      <c r="U334" s="259">
        <v>0</v>
      </c>
      <c r="V334" s="259">
        <v>0</v>
      </c>
      <c r="W334" s="259">
        <v>0</v>
      </c>
      <c r="X334" s="259" t="s">
        <v>190</v>
      </c>
    </row>
    <row r="335" spans="2:24" s="221" customFormat="1" x14ac:dyDescent="0.2">
      <c r="B335" s="81" t="s">
        <v>641</v>
      </c>
      <c r="C335" s="81" t="s">
        <v>679</v>
      </c>
      <c r="D335" s="81" t="s">
        <v>441</v>
      </c>
      <c r="E335" s="259">
        <v>189</v>
      </c>
      <c r="F335" s="259">
        <v>3.72</v>
      </c>
      <c r="G335" s="259">
        <v>2.13</v>
      </c>
      <c r="H335" s="259">
        <v>9.8866639886498575</v>
      </c>
      <c r="I335" s="259">
        <v>0.90041977648003513</v>
      </c>
      <c r="J335" s="259">
        <v>4.6730811215440387</v>
      </c>
      <c r="K335" s="259">
        <v>3</v>
      </c>
      <c r="L335" s="259">
        <v>1731.25</v>
      </c>
      <c r="M335" s="259">
        <v>310.10000000000002</v>
      </c>
      <c r="N335" s="272">
        <v>4.5768999283715162E-6</v>
      </c>
      <c r="O335" s="259">
        <v>3.0512666189143443E-6</v>
      </c>
      <c r="P335" s="259">
        <v>2</v>
      </c>
      <c r="Q335" s="259">
        <v>8985</v>
      </c>
      <c r="R335" s="259">
        <v>8985</v>
      </c>
      <c r="S335" s="259">
        <v>2.2884499641857581E-5</v>
      </c>
      <c r="T335" s="259">
        <v>2.2884499641857581E-5</v>
      </c>
      <c r="U335" s="259">
        <v>0</v>
      </c>
      <c r="V335" s="259">
        <v>0</v>
      </c>
      <c r="W335" s="259">
        <v>0</v>
      </c>
      <c r="X335" s="259" t="s">
        <v>190</v>
      </c>
    </row>
    <row r="336" spans="2:24" s="221" customFormat="1" x14ac:dyDescent="0.2">
      <c r="B336" s="81" t="s">
        <v>835</v>
      </c>
      <c r="C336" s="81" t="s">
        <v>679</v>
      </c>
      <c r="D336" s="81" t="s">
        <v>441</v>
      </c>
      <c r="E336" s="259">
        <v>299.5</v>
      </c>
      <c r="F336" s="259">
        <v>2.64</v>
      </c>
      <c r="G336" s="259">
        <v>1.86</v>
      </c>
      <c r="H336" s="259">
        <v>8.6225527551660619</v>
      </c>
      <c r="I336" s="259">
        <v>0.37451265434123338</v>
      </c>
      <c r="J336" s="259">
        <v>3.9245641039937085</v>
      </c>
      <c r="K336" s="259">
        <v>3</v>
      </c>
      <c r="L336" s="259">
        <v>1902.0675999999999</v>
      </c>
      <c r="M336" s="259">
        <v>1902.0675999999999</v>
      </c>
      <c r="N336" s="272">
        <v>3.5043797118231241E-5</v>
      </c>
      <c r="O336" s="259">
        <v>3.5043797118231241E-5</v>
      </c>
      <c r="P336" s="259">
        <v>2</v>
      </c>
      <c r="Q336" s="259">
        <v>19932</v>
      </c>
      <c r="R336" s="259">
        <v>19932</v>
      </c>
      <c r="S336" s="259">
        <v>8.8486731948515977E-5</v>
      </c>
      <c r="T336" s="259">
        <v>8.8486731948515977E-5</v>
      </c>
      <c r="U336" s="259">
        <v>0</v>
      </c>
      <c r="V336" s="259">
        <v>0</v>
      </c>
      <c r="W336" s="259">
        <v>0</v>
      </c>
      <c r="X336" s="259" t="s">
        <v>190</v>
      </c>
    </row>
    <row r="337" spans="2:24" s="221" customFormat="1" x14ac:dyDescent="0.2">
      <c r="B337" s="81" t="s">
        <v>836</v>
      </c>
      <c r="C337" s="81" t="s">
        <v>679</v>
      </c>
      <c r="D337" s="81" t="s">
        <v>441</v>
      </c>
      <c r="E337" s="259">
        <v>638.5</v>
      </c>
      <c r="F337" s="259">
        <v>4.33</v>
      </c>
      <c r="G337" s="259">
        <v>2.56</v>
      </c>
      <c r="H337" s="259">
        <v>9.6736204707269859</v>
      </c>
      <c r="I337" s="259">
        <v>5.3318036026232898</v>
      </c>
      <c r="J337" s="259">
        <v>0.51001327019770692</v>
      </c>
      <c r="K337" s="259">
        <v>6</v>
      </c>
      <c r="L337" s="259">
        <v>60373.264000000003</v>
      </c>
      <c r="M337" s="259">
        <v>60373.264000000003</v>
      </c>
      <c r="N337" s="272">
        <v>1.228653529438239E-3</v>
      </c>
      <c r="O337" s="259">
        <v>1.228653529438239E-3</v>
      </c>
      <c r="P337" s="259">
        <v>1</v>
      </c>
      <c r="Q337" s="259">
        <v>5775</v>
      </c>
      <c r="R337" s="259">
        <v>5775</v>
      </c>
      <c r="S337" s="259">
        <v>1.6781966404028892E-5</v>
      </c>
      <c r="T337" s="259">
        <v>1.6781966404028892E-5</v>
      </c>
      <c r="U337" s="259">
        <v>1</v>
      </c>
      <c r="V337" s="259">
        <v>1.0831996497145922E-3</v>
      </c>
      <c r="W337" s="259">
        <v>1.0831996497145922E-3</v>
      </c>
      <c r="X337" s="259" t="s">
        <v>190</v>
      </c>
    </row>
    <row r="338" spans="2:24" s="221" customFormat="1" x14ac:dyDescent="0.2">
      <c r="B338" s="81" t="s">
        <v>595</v>
      </c>
      <c r="C338" s="81" t="s">
        <v>679</v>
      </c>
      <c r="D338" s="81" t="s">
        <v>441</v>
      </c>
      <c r="E338" s="259">
        <v>617</v>
      </c>
      <c r="F338" s="259">
        <v>3.91</v>
      </c>
      <c r="G338" s="259">
        <v>0.35</v>
      </c>
      <c r="H338" s="259">
        <v>4.2461803285445514</v>
      </c>
      <c r="I338" s="259">
        <v>43.412609710171829</v>
      </c>
      <c r="J338" s="259">
        <v>1.0823116410162439</v>
      </c>
      <c r="K338" s="259">
        <v>6</v>
      </c>
      <c r="L338" s="259">
        <v>751279.1594</v>
      </c>
      <c r="M338" s="259">
        <v>13926.555400000001</v>
      </c>
      <c r="N338" s="272">
        <v>1.1245900814001652E-3</v>
      </c>
      <c r="O338" s="259">
        <v>1.7869742953671854E-4</v>
      </c>
      <c r="P338" s="259">
        <v>2</v>
      </c>
      <c r="Q338" s="259">
        <v>18730</v>
      </c>
      <c r="R338" s="259">
        <v>18730</v>
      </c>
      <c r="S338" s="259">
        <v>1.41883897779517E-4</v>
      </c>
      <c r="T338" s="259">
        <v>1.41883897779517E-4</v>
      </c>
      <c r="U338" s="259">
        <v>1</v>
      </c>
      <c r="V338" s="259">
        <v>9.5809771833910401E-4</v>
      </c>
      <c r="W338" s="259">
        <v>9.5809771833910401E-4</v>
      </c>
      <c r="X338" s="259" t="s">
        <v>675</v>
      </c>
    </row>
    <row r="339" spans="2:24" s="221" customFormat="1" x14ac:dyDescent="0.2">
      <c r="B339" s="81" t="s">
        <v>440</v>
      </c>
      <c r="C339" s="81" t="s">
        <v>679</v>
      </c>
      <c r="D339" s="81" t="s">
        <v>441</v>
      </c>
      <c r="E339" s="259">
        <v>1591.5</v>
      </c>
      <c r="F339" s="259">
        <v>6.05</v>
      </c>
      <c r="G339" s="259">
        <v>0.91</v>
      </c>
      <c r="H339" s="259">
        <v>6.2276470338413006</v>
      </c>
      <c r="I339" s="259">
        <v>6.2713423532881771</v>
      </c>
      <c r="J339" s="259">
        <v>8.0217850337590111</v>
      </c>
      <c r="K339" s="259">
        <v>32</v>
      </c>
      <c r="L339" s="259">
        <v>286761.7255</v>
      </c>
      <c r="M339" s="259">
        <v>234384.2317</v>
      </c>
      <c r="N339" s="272">
        <v>3.6086872611907107E-3</v>
      </c>
      <c r="O339" s="259">
        <v>2.837784749922002E-3</v>
      </c>
      <c r="P339" s="259">
        <v>8</v>
      </c>
      <c r="Q339" s="259">
        <v>366802</v>
      </c>
      <c r="R339" s="259">
        <v>366802</v>
      </c>
      <c r="S339" s="259">
        <v>1.1030328827375353E-3</v>
      </c>
      <c r="T339" s="259">
        <v>1.1030328827375353E-3</v>
      </c>
      <c r="U339" s="259">
        <v>0</v>
      </c>
      <c r="V339" s="259">
        <v>0</v>
      </c>
      <c r="W339" s="259">
        <v>0</v>
      </c>
      <c r="X339" s="259" t="s">
        <v>675</v>
      </c>
    </row>
    <row r="340" spans="2:24" s="221" customFormat="1" x14ac:dyDescent="0.2">
      <c r="B340" s="81" t="s">
        <v>606</v>
      </c>
      <c r="C340" s="81" t="s">
        <v>679</v>
      </c>
      <c r="D340" s="81" t="s">
        <v>441</v>
      </c>
      <c r="E340" s="259">
        <v>1850.5</v>
      </c>
      <c r="F340" s="259">
        <v>8.65</v>
      </c>
      <c r="G340" s="259">
        <v>0.65</v>
      </c>
      <c r="H340" s="259">
        <v>9.8311203837609469</v>
      </c>
      <c r="I340" s="259">
        <v>4.3440856773938723</v>
      </c>
      <c r="J340" s="259">
        <v>6.2753422532175334</v>
      </c>
      <c r="K340" s="259">
        <v>13</v>
      </c>
      <c r="L340" s="259">
        <v>119912.3775</v>
      </c>
      <c r="M340" s="259">
        <v>115551.86079999999</v>
      </c>
      <c r="N340" s="272">
        <v>1.5092937767128857E-3</v>
      </c>
      <c r="O340" s="259">
        <v>1.4574222441913417E-3</v>
      </c>
      <c r="P340" s="259">
        <v>18</v>
      </c>
      <c r="Q340" s="259">
        <v>173222</v>
      </c>
      <c r="R340" s="259">
        <v>173222</v>
      </c>
      <c r="S340" s="259">
        <v>7.4298342170564275E-4</v>
      </c>
      <c r="T340" s="259">
        <v>7.4298342170564275E-4</v>
      </c>
      <c r="U340" s="259">
        <v>0</v>
      </c>
      <c r="V340" s="259">
        <v>0</v>
      </c>
      <c r="W340" s="259">
        <v>0</v>
      </c>
      <c r="X340" s="259" t="s">
        <v>190</v>
      </c>
    </row>
    <row r="341" spans="2:24" s="221" customFormat="1" x14ac:dyDescent="0.2">
      <c r="B341" s="81" t="s">
        <v>565</v>
      </c>
      <c r="C341" s="81" t="s">
        <v>679</v>
      </c>
      <c r="D341" s="81" t="s">
        <v>441</v>
      </c>
      <c r="E341" s="259">
        <v>1766</v>
      </c>
      <c r="F341" s="259">
        <v>12.2</v>
      </c>
      <c r="G341" s="259">
        <v>1.24</v>
      </c>
      <c r="H341" s="259">
        <v>6.5921853736071458</v>
      </c>
      <c r="I341" s="259">
        <v>1.8878253526629332</v>
      </c>
      <c r="J341" s="259">
        <v>6.2610128076631639</v>
      </c>
      <c r="K341" s="259">
        <v>23</v>
      </c>
      <c r="L341" s="259">
        <v>84979.707000000009</v>
      </c>
      <c r="M341" s="259">
        <v>29818.102200000001</v>
      </c>
      <c r="N341" s="272">
        <v>6.6014153300211829E-4</v>
      </c>
      <c r="O341" s="259">
        <v>4.4045033644028557E-4</v>
      </c>
      <c r="P341" s="259">
        <v>7</v>
      </c>
      <c r="Q341" s="259">
        <v>281837</v>
      </c>
      <c r="R341" s="259">
        <v>281837</v>
      </c>
      <c r="S341" s="259">
        <v>1.1243917490699358E-3</v>
      </c>
      <c r="T341" s="259">
        <v>1.1243917490699358E-3</v>
      </c>
      <c r="U341" s="259">
        <v>1</v>
      </c>
      <c r="V341" s="259">
        <v>2.3342189634694734E-3</v>
      </c>
      <c r="W341" s="259">
        <v>2.3342189634694734E-3</v>
      </c>
      <c r="X341" s="259" t="s">
        <v>190</v>
      </c>
    </row>
    <row r="342" spans="2:24" s="221" customFormat="1" x14ac:dyDescent="0.2">
      <c r="B342" s="81" t="s">
        <v>550</v>
      </c>
      <c r="C342" s="81" t="s">
        <v>679</v>
      </c>
      <c r="D342" s="81" t="s">
        <v>441</v>
      </c>
      <c r="E342" s="259">
        <v>2366</v>
      </c>
      <c r="F342" s="259">
        <v>7.19</v>
      </c>
      <c r="G342" s="259">
        <v>1.96</v>
      </c>
      <c r="H342" s="259">
        <v>9.1452282639636717</v>
      </c>
      <c r="I342" s="259">
        <v>3.0415693342420989</v>
      </c>
      <c r="J342" s="259">
        <v>11.143243742555455</v>
      </c>
      <c r="K342" s="259">
        <v>21</v>
      </c>
      <c r="L342" s="259">
        <v>124981.1177</v>
      </c>
      <c r="M342" s="259">
        <v>119631.4976</v>
      </c>
      <c r="N342" s="272">
        <v>8.0529028606387363E-3</v>
      </c>
      <c r="O342" s="259">
        <v>8.0040673384030123E-3</v>
      </c>
      <c r="P342" s="259">
        <v>26</v>
      </c>
      <c r="Q342" s="259">
        <v>457887</v>
      </c>
      <c r="R342" s="259">
        <v>457887</v>
      </c>
      <c r="S342" s="259">
        <v>2.2457322315209572E-3</v>
      </c>
      <c r="T342" s="259">
        <v>2.2457322315209572E-3</v>
      </c>
      <c r="U342" s="259">
        <v>0</v>
      </c>
      <c r="V342" s="259">
        <v>0</v>
      </c>
      <c r="W342" s="259">
        <v>0</v>
      </c>
      <c r="X342" s="259" t="s">
        <v>190</v>
      </c>
    </row>
    <row r="343" spans="2:24" s="221" customFormat="1" x14ac:dyDescent="0.2">
      <c r="B343" s="81" t="s">
        <v>627</v>
      </c>
      <c r="C343" s="81" t="s">
        <v>679</v>
      </c>
      <c r="D343" s="81" t="s">
        <v>441</v>
      </c>
      <c r="E343" s="259">
        <v>4013.5</v>
      </c>
      <c r="F343" s="259">
        <v>12.47</v>
      </c>
      <c r="G343" s="259">
        <v>0.55000000000000004</v>
      </c>
      <c r="H343" s="259">
        <v>8.7785467438986409</v>
      </c>
      <c r="I343" s="259">
        <v>8.7524987947162014</v>
      </c>
      <c r="J343" s="259">
        <v>3.0135024581580296</v>
      </c>
      <c r="K343" s="259">
        <v>26</v>
      </c>
      <c r="L343" s="259">
        <v>529596.17750000011</v>
      </c>
      <c r="M343" s="259">
        <v>304282.72750000004</v>
      </c>
      <c r="N343" s="272">
        <v>9.9278451726292245E-3</v>
      </c>
      <c r="O343" s="259">
        <v>5.8788143693298883E-3</v>
      </c>
      <c r="P343" s="259">
        <v>13</v>
      </c>
      <c r="Q343" s="259">
        <v>182341</v>
      </c>
      <c r="R343" s="259">
        <v>182341</v>
      </c>
      <c r="S343" s="259">
        <v>7.4450905501509998E-4</v>
      </c>
      <c r="T343" s="259">
        <v>7.4450905501509998E-4</v>
      </c>
      <c r="U343" s="259">
        <v>1</v>
      </c>
      <c r="V343" s="259">
        <v>5.9270854072411136E-3</v>
      </c>
      <c r="W343" s="259">
        <v>5.9270854072411136E-3</v>
      </c>
      <c r="X343" s="259" t="s">
        <v>190</v>
      </c>
    </row>
    <row r="344" spans="2:24" s="221" customFormat="1" x14ac:dyDescent="0.2">
      <c r="B344" s="81" t="s">
        <v>548</v>
      </c>
      <c r="C344" s="81" t="s">
        <v>679</v>
      </c>
      <c r="D344" s="81" t="s">
        <v>441</v>
      </c>
      <c r="E344" s="259">
        <v>2946</v>
      </c>
      <c r="F344" s="259">
        <v>8.98</v>
      </c>
      <c r="G344" s="259">
        <v>0.62</v>
      </c>
      <c r="H344" s="259">
        <v>7.7353389066026059</v>
      </c>
      <c r="I344" s="259">
        <v>5.1282959452862009</v>
      </c>
      <c r="J344" s="259">
        <v>1.7715482174630315</v>
      </c>
      <c r="K344" s="259">
        <v>21</v>
      </c>
      <c r="L344" s="259">
        <v>371719.6899</v>
      </c>
      <c r="M344" s="259">
        <v>365249.97389999998</v>
      </c>
      <c r="N344" s="272">
        <v>3.109911963329878E-3</v>
      </c>
      <c r="O344" s="259">
        <v>3.0867528496923177E-3</v>
      </c>
      <c r="P344" s="259">
        <v>12</v>
      </c>
      <c r="Q344" s="259">
        <v>128409</v>
      </c>
      <c r="R344" s="259">
        <v>128409</v>
      </c>
      <c r="S344" s="259">
        <v>6.3924035666255508E-4</v>
      </c>
      <c r="T344" s="259">
        <v>6.3924035666255508E-4</v>
      </c>
      <c r="U344" s="259">
        <v>1</v>
      </c>
      <c r="V344" s="259">
        <v>4.9781414887587524E-3</v>
      </c>
      <c r="W344" s="259">
        <v>4.9781414887587524E-3</v>
      </c>
      <c r="X344" s="259" t="s">
        <v>190</v>
      </c>
    </row>
    <row r="345" spans="2:24" s="221" customFormat="1" x14ac:dyDescent="0.2">
      <c r="B345" s="81" t="s">
        <v>530</v>
      </c>
      <c r="C345" s="81" t="s">
        <v>679</v>
      </c>
      <c r="D345" s="81" t="s">
        <v>441</v>
      </c>
      <c r="E345" s="259">
        <v>1887.5</v>
      </c>
      <c r="F345" s="259">
        <v>7.42</v>
      </c>
      <c r="G345" s="259">
        <v>0.21</v>
      </c>
      <c r="H345" s="259">
        <v>7.811549142135636</v>
      </c>
      <c r="I345" s="259">
        <v>1.557783792977109</v>
      </c>
      <c r="J345" s="259">
        <v>8.9749796159068858</v>
      </c>
      <c r="K345" s="259">
        <v>21</v>
      </c>
      <c r="L345" s="259">
        <v>68877.805500000002</v>
      </c>
      <c r="M345" s="259">
        <v>61205.944499999998</v>
      </c>
      <c r="N345" s="272">
        <v>1.5069900704156051E-3</v>
      </c>
      <c r="O345" s="259">
        <v>1.4415404014398924E-3</v>
      </c>
      <c r="P345" s="259">
        <v>16</v>
      </c>
      <c r="Q345" s="259">
        <v>396831</v>
      </c>
      <c r="R345" s="259">
        <v>396831</v>
      </c>
      <c r="S345" s="259">
        <v>1.3425573123223113E-3</v>
      </c>
      <c r="T345" s="259">
        <v>1.3425573123223113E-3</v>
      </c>
      <c r="U345" s="259">
        <v>3</v>
      </c>
      <c r="V345" s="259">
        <v>8.7464557631179666E-3</v>
      </c>
      <c r="W345" s="259">
        <v>8.7464557631179666E-3</v>
      </c>
      <c r="X345" s="259" t="s">
        <v>190</v>
      </c>
    </row>
    <row r="346" spans="2:24" s="221" customFormat="1" x14ac:dyDescent="0.2">
      <c r="B346" s="81" t="s">
        <v>564</v>
      </c>
      <c r="C346" s="81" t="s">
        <v>679</v>
      </c>
      <c r="D346" s="81" t="s">
        <v>441</v>
      </c>
      <c r="E346" s="259">
        <v>2225.5</v>
      </c>
      <c r="F346" s="259">
        <v>6.34</v>
      </c>
      <c r="G346" s="259">
        <v>0.74</v>
      </c>
      <c r="H346" s="259">
        <v>6.4550067170725098</v>
      </c>
      <c r="I346" s="259">
        <v>2.2652860508471262</v>
      </c>
      <c r="J346" s="259">
        <v>3.3407483315074886</v>
      </c>
      <c r="K346" s="259">
        <v>14</v>
      </c>
      <c r="L346" s="259">
        <v>127823.69869999999</v>
      </c>
      <c r="M346" s="259">
        <v>120415.8422</v>
      </c>
      <c r="N346" s="272">
        <v>3.7679938913642297E-3</v>
      </c>
      <c r="O346" s="259">
        <v>3.6325634224837157E-3</v>
      </c>
      <c r="P346" s="259">
        <v>5</v>
      </c>
      <c r="Q346" s="259">
        <v>188509</v>
      </c>
      <c r="R346" s="259">
        <v>188509</v>
      </c>
      <c r="S346" s="259">
        <v>8.5130338667710199E-4</v>
      </c>
      <c r="T346" s="259">
        <v>8.5130338667710199E-4</v>
      </c>
      <c r="U346" s="259">
        <v>1</v>
      </c>
      <c r="V346" s="259">
        <v>3.299944848355863E-3</v>
      </c>
      <c r="W346" s="259">
        <v>3.299944848355863E-3</v>
      </c>
      <c r="X346" s="259" t="s">
        <v>190</v>
      </c>
    </row>
    <row r="347" spans="2:24" s="221" customFormat="1" x14ac:dyDescent="0.2">
      <c r="B347" s="81" t="s">
        <v>837</v>
      </c>
      <c r="C347" s="81" t="s">
        <v>679</v>
      </c>
      <c r="D347" s="81" t="s">
        <v>441</v>
      </c>
      <c r="E347" s="259">
        <v>679</v>
      </c>
      <c r="F347" s="259">
        <v>2.68</v>
      </c>
      <c r="G347" s="259">
        <v>0.63</v>
      </c>
      <c r="H347" s="259">
        <v>8.0020747309682125</v>
      </c>
      <c r="I347" s="259">
        <v>21.450995356757005</v>
      </c>
      <c r="J347" s="259">
        <v>13.590004716966464</v>
      </c>
      <c r="K347" s="259">
        <v>13</v>
      </c>
      <c r="L347" s="259">
        <v>211597.65889999998</v>
      </c>
      <c r="M347" s="259">
        <v>211597.65889999998</v>
      </c>
      <c r="N347" s="272">
        <v>3.4910456766984689E-3</v>
      </c>
      <c r="O347" s="259">
        <v>3.4910456766984689E-3</v>
      </c>
      <c r="P347" s="259">
        <v>11</v>
      </c>
      <c r="Q347" s="259">
        <v>134055</v>
      </c>
      <c r="R347" s="259">
        <v>134055</v>
      </c>
      <c r="S347" s="259">
        <v>4.7752322586009483E-4</v>
      </c>
      <c r="T347" s="259">
        <v>4.7752322586009483E-4</v>
      </c>
      <c r="U347" s="259">
        <v>2</v>
      </c>
      <c r="V347" s="259">
        <v>1.9273923540374367E-3</v>
      </c>
      <c r="W347" s="259">
        <v>1.9273923540374367E-3</v>
      </c>
      <c r="X347" s="259" t="s">
        <v>675</v>
      </c>
    </row>
    <row r="348" spans="2:24" s="221" customFormat="1" x14ac:dyDescent="0.2">
      <c r="B348" s="81" t="s">
        <v>581</v>
      </c>
      <c r="C348" s="81" t="s">
        <v>679</v>
      </c>
      <c r="D348" s="81" t="s">
        <v>441</v>
      </c>
      <c r="E348" s="259">
        <v>2702</v>
      </c>
      <c r="F348" s="259">
        <v>10.07</v>
      </c>
      <c r="G348" s="259">
        <v>2.0699999999999998</v>
      </c>
      <c r="H348" s="259">
        <v>7.8496542599021515</v>
      </c>
      <c r="I348" s="259">
        <v>1.8097546435039913</v>
      </c>
      <c r="J348" s="259">
        <v>3.9234030170181824</v>
      </c>
      <c r="K348" s="259">
        <v>22</v>
      </c>
      <c r="L348" s="259">
        <v>91171.267200000002</v>
      </c>
      <c r="M348" s="259">
        <v>89060.587200000009</v>
      </c>
      <c r="N348" s="272">
        <v>1.7438446417088313E-3</v>
      </c>
      <c r="O348" s="259">
        <v>1.6819191856779646E-3</v>
      </c>
      <c r="P348" s="259">
        <v>13</v>
      </c>
      <c r="Q348" s="259">
        <v>197652</v>
      </c>
      <c r="R348" s="259">
        <v>197652</v>
      </c>
      <c r="S348" s="259">
        <v>7.1247075551649939E-4</v>
      </c>
      <c r="T348" s="259">
        <v>7.1247075551649939E-4</v>
      </c>
      <c r="U348" s="259">
        <v>3</v>
      </c>
      <c r="V348" s="259">
        <v>1.2214911190984081E-2</v>
      </c>
      <c r="W348" s="259">
        <v>1.2214911190984081E-2</v>
      </c>
      <c r="X348" s="259" t="s">
        <v>190</v>
      </c>
    </row>
    <row r="349" spans="2:24" s="221" customFormat="1" x14ac:dyDescent="0.2">
      <c r="B349" s="81" t="s">
        <v>567</v>
      </c>
      <c r="C349" s="81" t="s">
        <v>679</v>
      </c>
      <c r="D349" s="81" t="s">
        <v>441</v>
      </c>
      <c r="E349" s="259">
        <v>1791</v>
      </c>
      <c r="F349" s="259">
        <v>12.31</v>
      </c>
      <c r="G349" s="259">
        <v>8.7799999999999994</v>
      </c>
      <c r="H349" s="259">
        <v>5.4490318406116875</v>
      </c>
      <c r="I349" s="259">
        <v>6.1303453779197516</v>
      </c>
      <c r="J349" s="259">
        <v>8.9423235675029975</v>
      </c>
      <c r="K349" s="259">
        <v>13</v>
      </c>
      <c r="L349" s="259">
        <v>311072.57840000006</v>
      </c>
      <c r="M349" s="259">
        <v>307931.25390000001</v>
      </c>
      <c r="N349" s="272">
        <v>5.361487370426056E-3</v>
      </c>
      <c r="O349" s="259">
        <v>5.3363144208200125E-3</v>
      </c>
      <c r="P349" s="259">
        <v>18</v>
      </c>
      <c r="Q349" s="259">
        <v>453761</v>
      </c>
      <c r="R349" s="259">
        <v>453761</v>
      </c>
      <c r="S349" s="259">
        <v>1.3517111121790545E-3</v>
      </c>
      <c r="T349" s="259">
        <v>1.3517111121790545E-3</v>
      </c>
      <c r="U349" s="259">
        <v>2</v>
      </c>
      <c r="V349" s="259">
        <v>4.9654881573478705E-3</v>
      </c>
      <c r="W349" s="259">
        <v>4.9654881573478705E-3</v>
      </c>
      <c r="X349" s="259" t="s">
        <v>675</v>
      </c>
    </row>
    <row r="350" spans="2:24" s="221" customFormat="1" x14ac:dyDescent="0.2">
      <c r="B350" s="81" t="s">
        <v>528</v>
      </c>
      <c r="C350" s="81" t="s">
        <v>679</v>
      </c>
      <c r="D350" s="81" t="s">
        <v>441</v>
      </c>
      <c r="E350" s="259">
        <v>3787.5</v>
      </c>
      <c r="F350" s="259">
        <v>17.39</v>
      </c>
      <c r="G350" s="259">
        <v>0.62</v>
      </c>
      <c r="H350" s="259">
        <v>7.7734440243691205</v>
      </c>
      <c r="I350" s="259">
        <v>8.4159846842367294</v>
      </c>
      <c r="J350" s="259">
        <v>2.4496573886721746</v>
      </c>
      <c r="K350" s="259">
        <v>39</v>
      </c>
      <c r="L350" s="259">
        <v>573119.39029999997</v>
      </c>
      <c r="M350" s="259">
        <v>489321.13810000004</v>
      </c>
      <c r="N350" s="272">
        <v>4.6519763435299037E-3</v>
      </c>
      <c r="O350" s="259">
        <v>2.0815283184240818E-3</v>
      </c>
      <c r="P350" s="259">
        <v>11</v>
      </c>
      <c r="Q350" s="259">
        <v>166819</v>
      </c>
      <c r="R350" s="259">
        <v>166819</v>
      </c>
      <c r="S350" s="259">
        <v>6.5144542313821246E-4</v>
      </c>
      <c r="T350" s="259">
        <v>6.5144542313821246E-4</v>
      </c>
      <c r="U350" s="259">
        <v>2</v>
      </c>
      <c r="V350" s="259">
        <v>1.1435387152963194E-2</v>
      </c>
      <c r="W350" s="259">
        <v>1.1435387152963194E-2</v>
      </c>
      <c r="X350" s="259" t="s">
        <v>190</v>
      </c>
    </row>
    <row r="351" spans="2:24" s="221" customFormat="1" x14ac:dyDescent="0.2">
      <c r="B351" s="81" t="s">
        <v>838</v>
      </c>
      <c r="C351" s="81" t="s">
        <v>679</v>
      </c>
      <c r="D351" s="81" t="s">
        <v>441</v>
      </c>
      <c r="E351" s="259">
        <v>1606.5</v>
      </c>
      <c r="F351" s="259">
        <v>4.9800000000000004</v>
      </c>
      <c r="G351" s="259">
        <v>1.88</v>
      </c>
      <c r="H351" s="259">
        <v>5.0810077803104079</v>
      </c>
      <c r="I351" s="259">
        <v>0.30663780341437946</v>
      </c>
      <c r="J351" s="259">
        <v>0.20519962566350711</v>
      </c>
      <c r="K351" s="259">
        <v>10</v>
      </c>
      <c r="L351" s="259">
        <v>16587.162899999996</v>
      </c>
      <c r="M351" s="259">
        <v>16587.162899999996</v>
      </c>
      <c r="N351" s="272">
        <v>1.6711787271793863E-4</v>
      </c>
      <c r="O351" s="259">
        <v>1.6711787271793863E-4</v>
      </c>
      <c r="P351" s="259">
        <v>3</v>
      </c>
      <c r="Q351" s="259">
        <v>11100</v>
      </c>
      <c r="R351" s="259">
        <v>11100</v>
      </c>
      <c r="S351" s="259">
        <v>1.8460163044431782E-4</v>
      </c>
      <c r="T351" s="259">
        <v>1.8460163044431782E-4</v>
      </c>
      <c r="U351" s="259">
        <v>0</v>
      </c>
      <c r="V351" s="259">
        <v>0</v>
      </c>
      <c r="W351" s="259">
        <v>0</v>
      </c>
      <c r="X351" s="259" t="s">
        <v>190</v>
      </c>
    </row>
    <row r="352" spans="2:24" s="221" customFormat="1" x14ac:dyDescent="0.2">
      <c r="B352" s="81" t="s">
        <v>557</v>
      </c>
      <c r="C352" s="81" t="s">
        <v>679</v>
      </c>
      <c r="D352" s="81" t="s">
        <v>441</v>
      </c>
      <c r="E352" s="259">
        <v>3148</v>
      </c>
      <c r="F352" s="259">
        <v>16.16</v>
      </c>
      <c r="G352" s="259">
        <v>7.87</v>
      </c>
      <c r="H352" s="259">
        <v>8.6410000371389959</v>
      </c>
      <c r="I352" s="259">
        <v>9.2588034466503437</v>
      </c>
      <c r="J352" s="259">
        <v>3.7773241554604917</v>
      </c>
      <c r="K352" s="259">
        <v>37</v>
      </c>
      <c r="L352" s="259">
        <v>670589.17939999967</v>
      </c>
      <c r="M352" s="259">
        <v>190085.34899999996</v>
      </c>
      <c r="N352" s="272">
        <v>1.2883408814041319E-2</v>
      </c>
      <c r="O352" s="259">
        <v>5.950046188548443E-3</v>
      </c>
      <c r="P352" s="259">
        <v>27</v>
      </c>
      <c r="Q352" s="259">
        <v>273581</v>
      </c>
      <c r="R352" s="259">
        <v>273581</v>
      </c>
      <c r="S352" s="259">
        <v>1.2052503144711658E-3</v>
      </c>
      <c r="T352" s="259">
        <v>1.2052503144711658E-3</v>
      </c>
      <c r="U352" s="259">
        <v>0</v>
      </c>
      <c r="V352" s="259">
        <v>0</v>
      </c>
      <c r="W352" s="259">
        <v>0</v>
      </c>
      <c r="X352" s="259" t="s">
        <v>675</v>
      </c>
    </row>
    <row r="353" spans="2:24" s="221" customFormat="1" x14ac:dyDescent="0.2">
      <c r="B353" s="81" t="s">
        <v>604</v>
      </c>
      <c r="C353" s="81" t="s">
        <v>679</v>
      </c>
      <c r="D353" s="81" t="s">
        <v>441</v>
      </c>
      <c r="E353" s="259">
        <v>2528</v>
      </c>
      <c r="F353" s="259">
        <v>10.14</v>
      </c>
      <c r="G353" s="259">
        <v>3.48</v>
      </c>
      <c r="H353" s="259">
        <v>8.3694342076878403</v>
      </c>
      <c r="I353" s="259">
        <v>0.46278756143347149</v>
      </c>
      <c r="J353" s="259">
        <v>6.1912302786515223</v>
      </c>
      <c r="K353" s="259">
        <v>18</v>
      </c>
      <c r="L353" s="259">
        <v>21245.501899999996</v>
      </c>
      <c r="M353" s="259">
        <v>9657.9518000000007</v>
      </c>
      <c r="N353" s="272">
        <v>3.8290344800756104E-4</v>
      </c>
      <c r="O353" s="259">
        <v>1.3117395194712765E-4</v>
      </c>
      <c r="P353" s="259">
        <v>5</v>
      </c>
      <c r="Q353" s="259">
        <v>284225</v>
      </c>
      <c r="R353" s="259">
        <v>284225</v>
      </c>
      <c r="S353" s="259">
        <v>1.1411737154739647E-3</v>
      </c>
      <c r="T353" s="259">
        <v>1.1411737154739647E-3</v>
      </c>
      <c r="U353" s="259">
        <v>1</v>
      </c>
      <c r="V353" s="259">
        <v>3.7606861078119292E-3</v>
      </c>
      <c r="W353" s="259">
        <v>3.7606861078119292E-3</v>
      </c>
      <c r="X353" s="259" t="s">
        <v>190</v>
      </c>
    </row>
    <row r="354" spans="2:24" s="221" customFormat="1" x14ac:dyDescent="0.2">
      <c r="B354" s="81" t="s">
        <v>558</v>
      </c>
      <c r="C354" s="81" t="s">
        <v>679</v>
      </c>
      <c r="D354" s="81" t="s">
        <v>441</v>
      </c>
      <c r="E354" s="259">
        <v>3083</v>
      </c>
      <c r="F354" s="259">
        <v>11.29</v>
      </c>
      <c r="G354" s="259">
        <v>3.03</v>
      </c>
      <c r="H354" s="259">
        <v>9.0553001627771774</v>
      </c>
      <c r="I354" s="259">
        <v>5.4459585830889452</v>
      </c>
      <c r="J354" s="259">
        <v>1.2375460455167988</v>
      </c>
      <c r="K354" s="259">
        <v>41</v>
      </c>
      <c r="L354" s="259">
        <v>335414.56070000003</v>
      </c>
      <c r="M354" s="259">
        <v>282328.59760000004</v>
      </c>
      <c r="N354" s="272">
        <v>1.235915543991255E-3</v>
      </c>
      <c r="O354" s="259">
        <v>9.8970884051105676E-4</v>
      </c>
      <c r="P354" s="259">
        <v>2</v>
      </c>
      <c r="Q354" s="259">
        <v>76220</v>
      </c>
      <c r="R354" s="259">
        <v>76220</v>
      </c>
      <c r="S354" s="259">
        <v>2.6546019584554792E-4</v>
      </c>
      <c r="T354" s="259">
        <v>2.6546019584554792E-4</v>
      </c>
      <c r="U354" s="259">
        <v>0</v>
      </c>
      <c r="V354" s="259">
        <v>0</v>
      </c>
      <c r="W354" s="259">
        <v>0</v>
      </c>
      <c r="X354" s="259" t="s">
        <v>190</v>
      </c>
    </row>
    <row r="355" spans="2:24" s="221" customFormat="1" x14ac:dyDescent="0.2">
      <c r="B355" s="81" t="s">
        <v>474</v>
      </c>
      <c r="C355" s="81" t="s">
        <v>679</v>
      </c>
      <c r="D355" s="81" t="s">
        <v>441</v>
      </c>
      <c r="E355" s="259">
        <v>2591</v>
      </c>
      <c r="F355" s="259">
        <v>9.76</v>
      </c>
      <c r="G355" s="259">
        <v>0.98</v>
      </c>
      <c r="H355" s="259">
        <v>5.9805986986049389</v>
      </c>
      <c r="I355" s="259">
        <v>4.9474116146493117</v>
      </c>
      <c r="J355" s="259">
        <v>0.80010336199814436</v>
      </c>
      <c r="K355" s="259">
        <v>22</v>
      </c>
      <c r="L355" s="259">
        <v>445611.44840000005</v>
      </c>
      <c r="M355" s="259">
        <v>276664.64840000001</v>
      </c>
      <c r="N355" s="272">
        <v>1.2445018082568801E-2</v>
      </c>
      <c r="O355" s="259">
        <v>8.5973708761178137E-3</v>
      </c>
      <c r="P355" s="259">
        <v>4</v>
      </c>
      <c r="Q355" s="259">
        <v>72065</v>
      </c>
      <c r="R355" s="259">
        <v>72065</v>
      </c>
      <c r="S355" s="259">
        <v>3.3106242815220631E-4</v>
      </c>
      <c r="T355" s="259">
        <v>3.3106242815220631E-4</v>
      </c>
      <c r="U355" s="259">
        <v>0</v>
      </c>
      <c r="V355" s="259">
        <v>0</v>
      </c>
      <c r="W355" s="259">
        <v>0</v>
      </c>
      <c r="X355" s="259" t="s">
        <v>190</v>
      </c>
    </row>
    <row r="356" spans="2:24" s="221" customFormat="1" x14ac:dyDescent="0.2">
      <c r="B356" s="81" t="s">
        <v>839</v>
      </c>
      <c r="C356" s="81" t="s">
        <v>679</v>
      </c>
      <c r="D356" s="81" t="s">
        <v>441</v>
      </c>
      <c r="E356" s="259">
        <v>3160.5</v>
      </c>
      <c r="F356" s="259">
        <v>12.38</v>
      </c>
      <c r="G356" s="259">
        <v>1.59</v>
      </c>
      <c r="H356" s="259">
        <v>7.9574918129539443</v>
      </c>
      <c r="I356" s="259">
        <v>1.9118099136212459</v>
      </c>
      <c r="J356" s="259">
        <v>0.78520727570604198</v>
      </c>
      <c r="K356" s="259">
        <v>20</v>
      </c>
      <c r="L356" s="259">
        <v>130382.66970000001</v>
      </c>
      <c r="M356" s="259">
        <v>130382.66970000001</v>
      </c>
      <c r="N356" s="272">
        <v>4.9364611867443826E-3</v>
      </c>
      <c r="O356" s="259">
        <v>4.9364611867443826E-3</v>
      </c>
      <c r="P356" s="259">
        <v>5</v>
      </c>
      <c r="Q356" s="259">
        <v>53550</v>
      </c>
      <c r="R356" s="259">
        <v>53550</v>
      </c>
      <c r="S356" s="259">
        <v>3.9208776053049324E-4</v>
      </c>
      <c r="T356" s="259">
        <v>3.9208776053049324E-4</v>
      </c>
      <c r="U356" s="259">
        <v>2</v>
      </c>
      <c r="V356" s="259">
        <v>9.5291056508694967E-3</v>
      </c>
      <c r="W356" s="259">
        <v>9.5291056508694967E-3</v>
      </c>
      <c r="X356" s="259" t="s">
        <v>190</v>
      </c>
    </row>
    <row r="357" spans="2:24" s="221" customFormat="1" x14ac:dyDescent="0.2">
      <c r="B357" s="81" t="s">
        <v>577</v>
      </c>
      <c r="C357" s="81" t="s">
        <v>679</v>
      </c>
      <c r="D357" s="81" t="s">
        <v>441</v>
      </c>
      <c r="E357" s="259">
        <v>3601</v>
      </c>
      <c r="F357" s="259">
        <v>9.1199999999999992</v>
      </c>
      <c r="G357" s="259">
        <v>2.46</v>
      </c>
      <c r="H357" s="259">
        <v>7.8740415120152027</v>
      </c>
      <c r="I357" s="259">
        <v>4.4344244782933133</v>
      </c>
      <c r="J357" s="259">
        <v>0.77829862301889996</v>
      </c>
      <c r="K357" s="259">
        <v>37</v>
      </c>
      <c r="L357" s="259">
        <v>344846.48129999993</v>
      </c>
      <c r="M357" s="259">
        <v>333676.13669999997</v>
      </c>
      <c r="N357" s="272">
        <v>7.2328291878062242E-3</v>
      </c>
      <c r="O357" s="259">
        <v>7.1291166354293251E-3</v>
      </c>
      <c r="P357" s="259">
        <v>1</v>
      </c>
      <c r="Q357" s="259">
        <v>60525</v>
      </c>
      <c r="R357" s="259">
        <v>60525</v>
      </c>
      <c r="S357" s="259">
        <v>4.1039536024397926E-4</v>
      </c>
      <c r="T357" s="259">
        <v>4.1039536024397926E-4</v>
      </c>
      <c r="U357" s="259">
        <v>1</v>
      </c>
      <c r="V357" s="259">
        <v>1.9604388026524659E-3</v>
      </c>
      <c r="W357" s="259">
        <v>1.9604388026524659E-3</v>
      </c>
      <c r="X357" s="259" t="s">
        <v>190</v>
      </c>
    </row>
    <row r="358" spans="2:24" s="221" customFormat="1" x14ac:dyDescent="0.2">
      <c r="B358" s="81" t="s">
        <v>653</v>
      </c>
      <c r="C358" s="81" t="s">
        <v>679</v>
      </c>
      <c r="D358" s="81" t="s">
        <v>441</v>
      </c>
      <c r="E358" s="259">
        <v>774.5</v>
      </c>
      <c r="F358" s="259">
        <v>2.85</v>
      </c>
      <c r="G358" s="259">
        <v>3.83</v>
      </c>
      <c r="H358" s="259">
        <v>5.8411338280343843</v>
      </c>
      <c r="I358" s="259">
        <v>1.1835773273675954</v>
      </c>
      <c r="J358" s="259">
        <v>0.23386411178774358</v>
      </c>
      <c r="K358" s="259">
        <v>11</v>
      </c>
      <c r="L358" s="259">
        <v>26418.220399999998</v>
      </c>
      <c r="M358" s="259">
        <v>25309.270400000001</v>
      </c>
      <c r="N358" s="272">
        <v>2.1856222791283446E-4</v>
      </c>
      <c r="O358" s="259">
        <v>2.1703659460337729E-4</v>
      </c>
      <c r="P358" s="259">
        <v>2</v>
      </c>
      <c r="Q358" s="259">
        <v>5220</v>
      </c>
      <c r="R358" s="259">
        <v>5220</v>
      </c>
      <c r="S358" s="259">
        <v>2.5935766260771924E-5</v>
      </c>
      <c r="T358" s="259">
        <v>2.5935766260771924E-5</v>
      </c>
      <c r="U358" s="259">
        <v>0</v>
      </c>
      <c r="V358" s="259">
        <v>0</v>
      </c>
      <c r="W358" s="259">
        <v>0</v>
      </c>
      <c r="X358" s="259" t="s">
        <v>190</v>
      </c>
    </row>
    <row r="359" spans="2:24" s="221" customFormat="1" x14ac:dyDescent="0.2">
      <c r="B359" s="81" t="s">
        <v>549</v>
      </c>
      <c r="C359" s="81" t="s">
        <v>679</v>
      </c>
      <c r="D359" s="81" t="s">
        <v>441</v>
      </c>
      <c r="E359" s="259">
        <v>2721.5</v>
      </c>
      <c r="F359" s="259">
        <v>10.62</v>
      </c>
      <c r="G359" s="259">
        <v>2.73</v>
      </c>
      <c r="H359" s="259">
        <v>10.774223211358109</v>
      </c>
      <c r="I359" s="259">
        <v>14.386867550038707</v>
      </c>
      <c r="J359" s="259">
        <v>4.9028623098288158</v>
      </c>
      <c r="K359" s="259">
        <v>27</v>
      </c>
      <c r="L359" s="259">
        <v>576561.91260000004</v>
      </c>
      <c r="M359" s="259">
        <v>205148.6825</v>
      </c>
      <c r="N359" s="272">
        <v>7.9515245272253083E-3</v>
      </c>
      <c r="O359" s="259">
        <v>3.7704806736586437E-3</v>
      </c>
      <c r="P359" s="259">
        <v>9</v>
      </c>
      <c r="Q359" s="259">
        <v>196485</v>
      </c>
      <c r="R359" s="259">
        <v>196485</v>
      </c>
      <c r="S359" s="259">
        <v>8.2384198710687287E-4</v>
      </c>
      <c r="T359" s="259">
        <v>8.2384198710687287E-4</v>
      </c>
      <c r="U359" s="259">
        <v>0</v>
      </c>
      <c r="V359" s="259">
        <v>0</v>
      </c>
      <c r="W359" s="259">
        <v>0</v>
      </c>
      <c r="X359" s="259" t="s">
        <v>675</v>
      </c>
    </row>
    <row r="360" spans="2:24" s="221" customFormat="1" x14ac:dyDescent="0.2">
      <c r="B360" s="81" t="s">
        <v>840</v>
      </c>
      <c r="C360" s="81" t="s">
        <v>679</v>
      </c>
      <c r="D360" s="81" t="s">
        <v>441</v>
      </c>
      <c r="E360" s="259">
        <v>1</v>
      </c>
      <c r="F360" s="259">
        <v>0</v>
      </c>
      <c r="G360" s="259">
        <v>2.64</v>
      </c>
      <c r="H360" s="259">
        <v>2.0261253556045529</v>
      </c>
      <c r="I360" s="259">
        <v>0</v>
      </c>
      <c r="J360" s="259">
        <v>0</v>
      </c>
      <c r="K360" s="259">
        <v>0</v>
      </c>
      <c r="L360" s="259">
        <v>0</v>
      </c>
      <c r="M360" s="259">
        <v>0</v>
      </c>
      <c r="N360" s="272">
        <v>0</v>
      </c>
      <c r="O360" s="259">
        <v>0</v>
      </c>
      <c r="P360" s="259">
        <v>0</v>
      </c>
      <c r="Q360" s="259">
        <v>0</v>
      </c>
      <c r="R360" s="259">
        <v>0</v>
      </c>
      <c r="S360" s="259">
        <v>0</v>
      </c>
      <c r="T360" s="259">
        <v>0</v>
      </c>
      <c r="U360" s="259">
        <v>0</v>
      </c>
      <c r="V360" s="259">
        <v>0</v>
      </c>
      <c r="W360" s="259">
        <v>0</v>
      </c>
      <c r="X360" s="259" t="s">
        <v>190</v>
      </c>
    </row>
    <row r="361" spans="2:24" s="221" customFormat="1" x14ac:dyDescent="0.2">
      <c r="B361" s="81" t="s">
        <v>624</v>
      </c>
      <c r="C361" s="81" t="s">
        <v>679</v>
      </c>
      <c r="D361" s="81" t="s">
        <v>441</v>
      </c>
      <c r="E361" s="259">
        <v>1758.5</v>
      </c>
      <c r="F361" s="259">
        <v>7.41</v>
      </c>
      <c r="G361" s="259">
        <v>0.75</v>
      </c>
      <c r="H361" s="259">
        <v>3.9172062226853637</v>
      </c>
      <c r="I361" s="259">
        <v>10.759368890196109</v>
      </c>
      <c r="J361" s="259">
        <v>3.6468067161118385</v>
      </c>
      <c r="K361" s="259">
        <v>16</v>
      </c>
      <c r="L361" s="259">
        <v>768773.60660000006</v>
      </c>
      <c r="M361" s="259">
        <v>613872.38620000007</v>
      </c>
      <c r="N361" s="272">
        <v>5.8694012118105376E-3</v>
      </c>
      <c r="O361" s="259">
        <v>3.8738728430405566E-3</v>
      </c>
      <c r="P361" s="259">
        <v>11</v>
      </c>
      <c r="Q361" s="259">
        <v>260570</v>
      </c>
      <c r="R361" s="259">
        <v>260570</v>
      </c>
      <c r="S361" s="259">
        <v>1.1457506154023361E-3</v>
      </c>
      <c r="T361" s="259">
        <v>1.1457506154023361E-3</v>
      </c>
      <c r="U361" s="259">
        <v>0</v>
      </c>
      <c r="V361" s="259">
        <v>0</v>
      </c>
      <c r="W361" s="259">
        <v>0</v>
      </c>
      <c r="X361" s="259" t="s">
        <v>675</v>
      </c>
    </row>
    <row r="362" spans="2:24" s="221" customFormat="1" x14ac:dyDescent="0.2">
      <c r="B362" s="81" t="s">
        <v>841</v>
      </c>
      <c r="C362" s="81" t="s">
        <v>679</v>
      </c>
      <c r="D362" s="81" t="s">
        <v>441</v>
      </c>
      <c r="E362" s="259">
        <v>1215</v>
      </c>
      <c r="F362" s="259">
        <v>3.28</v>
      </c>
      <c r="G362" s="259">
        <v>1.73</v>
      </c>
      <c r="H362" s="259">
        <v>4.755423167005234</v>
      </c>
      <c r="I362" s="259">
        <v>5.482777864914981</v>
      </c>
      <c r="J362" s="259">
        <v>1.5095677271355936</v>
      </c>
      <c r="K362" s="259">
        <v>11</v>
      </c>
      <c r="L362" s="259">
        <v>218229.8297</v>
      </c>
      <c r="M362" s="259">
        <v>218229.8297</v>
      </c>
      <c r="N362" s="272">
        <v>3.1619818281816508E-3</v>
      </c>
      <c r="O362" s="259">
        <v>3.1619818281816508E-3</v>
      </c>
      <c r="P362" s="259">
        <v>5</v>
      </c>
      <c r="Q362" s="259">
        <v>60085</v>
      </c>
      <c r="R362" s="259">
        <v>60085</v>
      </c>
      <c r="S362" s="259">
        <v>2.5935766260771923E-4</v>
      </c>
      <c r="T362" s="259">
        <v>2.5935766260771923E-4</v>
      </c>
      <c r="U362" s="259">
        <v>0</v>
      </c>
      <c r="V362" s="259">
        <v>0</v>
      </c>
      <c r="W362" s="259">
        <v>0</v>
      </c>
      <c r="X362" s="259" t="s">
        <v>190</v>
      </c>
    </row>
    <row r="363" spans="2:24" s="221" customFormat="1" x14ac:dyDescent="0.2">
      <c r="B363" s="81" t="s">
        <v>635</v>
      </c>
      <c r="C363" s="81" t="s">
        <v>679</v>
      </c>
      <c r="D363" s="81" t="s">
        <v>441</v>
      </c>
      <c r="E363" s="259">
        <v>1560.5</v>
      </c>
      <c r="F363" s="259">
        <v>3.76</v>
      </c>
      <c r="G363" s="259">
        <v>1.24</v>
      </c>
      <c r="H363" s="259">
        <v>4.1887051867717844</v>
      </c>
      <c r="I363" s="259">
        <v>0.13501055789397118</v>
      </c>
      <c r="J363" s="259">
        <v>2.0133903829806679</v>
      </c>
      <c r="K363" s="259">
        <v>19</v>
      </c>
      <c r="L363" s="259">
        <v>7927.1304000000009</v>
      </c>
      <c r="M363" s="259">
        <v>3830.4279000000001</v>
      </c>
      <c r="N363" s="272">
        <v>2.3120972804823445E-4</v>
      </c>
      <c r="O363" s="259">
        <v>1.7331194395433472E-4</v>
      </c>
      <c r="P363" s="259">
        <v>4</v>
      </c>
      <c r="Q363" s="259">
        <v>118216</v>
      </c>
      <c r="R363" s="259">
        <v>118216</v>
      </c>
      <c r="S363" s="259">
        <v>5.0345899212086672E-4</v>
      </c>
      <c r="T363" s="259">
        <v>5.0345899212086672E-4</v>
      </c>
      <c r="U363" s="259">
        <v>0</v>
      </c>
      <c r="V363" s="259">
        <v>0</v>
      </c>
      <c r="W363" s="259">
        <v>0</v>
      </c>
      <c r="X363" s="259" t="s">
        <v>190</v>
      </c>
    </row>
    <row r="364" spans="2:24" s="221" customFormat="1" x14ac:dyDescent="0.2">
      <c r="B364" s="81" t="s">
        <v>842</v>
      </c>
      <c r="C364" s="81" t="s">
        <v>679</v>
      </c>
      <c r="D364" s="81" t="s">
        <v>441</v>
      </c>
      <c r="E364" s="259">
        <v>476.5</v>
      </c>
      <c r="F364" s="259">
        <v>1.93</v>
      </c>
      <c r="G364" s="259">
        <v>0.52</v>
      </c>
      <c r="H364" s="259">
        <v>2.6904244687371781</v>
      </c>
      <c r="I364" s="259">
        <v>1.8709977269454714</v>
      </c>
      <c r="J364" s="259">
        <v>0.43769812811180686</v>
      </c>
      <c r="K364" s="259">
        <v>6</v>
      </c>
      <c r="L364" s="259">
        <v>38984.629300000001</v>
      </c>
      <c r="M364" s="259">
        <v>38984.629300000001</v>
      </c>
      <c r="N364" s="272">
        <v>1.2822947965987532E-4</v>
      </c>
      <c r="O364" s="259">
        <v>1.2822947965987532E-4</v>
      </c>
      <c r="P364" s="259">
        <v>2</v>
      </c>
      <c r="Q364" s="259">
        <v>9120</v>
      </c>
      <c r="R364" s="259">
        <v>9120</v>
      </c>
      <c r="S364" s="259">
        <v>2.898703287968627E-5</v>
      </c>
      <c r="T364" s="259">
        <v>2.898703287968627E-5</v>
      </c>
      <c r="U364" s="259">
        <v>0</v>
      </c>
      <c r="V364" s="259">
        <v>0</v>
      </c>
      <c r="W364" s="259">
        <v>0</v>
      </c>
      <c r="X364" s="259" t="s">
        <v>190</v>
      </c>
    </row>
    <row r="365" spans="2:24" s="221" customFormat="1" x14ac:dyDescent="0.2">
      <c r="B365" s="81" t="s">
        <v>843</v>
      </c>
      <c r="C365" s="81" t="s">
        <v>679</v>
      </c>
      <c r="D365" s="81" t="s">
        <v>441</v>
      </c>
      <c r="E365" s="259">
        <v>77</v>
      </c>
      <c r="F365" s="259">
        <v>0.9</v>
      </c>
      <c r="G365" s="259">
        <v>0.53</v>
      </c>
      <c r="H365" s="259">
        <v>2.6597626289413667</v>
      </c>
      <c r="I365" s="259">
        <v>0</v>
      </c>
      <c r="J365" s="259">
        <v>0</v>
      </c>
      <c r="K365" s="259">
        <v>0</v>
      </c>
      <c r="L365" s="259">
        <v>0</v>
      </c>
      <c r="M365" s="259">
        <v>0</v>
      </c>
      <c r="N365" s="272">
        <v>0</v>
      </c>
      <c r="O365" s="259">
        <v>0</v>
      </c>
      <c r="P365" s="259">
        <v>0</v>
      </c>
      <c r="Q365" s="259">
        <v>0</v>
      </c>
      <c r="R365" s="259">
        <v>0</v>
      </c>
      <c r="S365" s="259">
        <v>0</v>
      </c>
      <c r="T365" s="259">
        <v>0</v>
      </c>
      <c r="U365" s="259">
        <v>0</v>
      </c>
      <c r="V365" s="259">
        <v>0</v>
      </c>
      <c r="W365" s="259">
        <v>0</v>
      </c>
      <c r="X365" s="259" t="s">
        <v>190</v>
      </c>
    </row>
    <row r="366" spans="2:24" s="221" customFormat="1" x14ac:dyDescent="0.2">
      <c r="B366" s="81" t="s">
        <v>546</v>
      </c>
      <c r="C366" s="81" t="s">
        <v>679</v>
      </c>
      <c r="D366" s="81" t="s">
        <v>441</v>
      </c>
      <c r="E366" s="259">
        <v>2435</v>
      </c>
      <c r="F366" s="259">
        <v>8.31</v>
      </c>
      <c r="G366" s="259">
        <v>0.82</v>
      </c>
      <c r="H366" s="259">
        <v>4.5888089233201956</v>
      </c>
      <c r="I366" s="259">
        <v>4.2862852830695362</v>
      </c>
      <c r="J366" s="259">
        <v>2.9641064981006799</v>
      </c>
      <c r="K366" s="259">
        <v>30</v>
      </c>
      <c r="L366" s="259">
        <v>366179.35000000003</v>
      </c>
      <c r="M366" s="259">
        <v>354083.98350000003</v>
      </c>
      <c r="N366" s="272">
        <v>3.9373544450470701E-3</v>
      </c>
      <c r="O366" s="259">
        <v>3.8794261482869808E-3</v>
      </c>
      <c r="P366" s="259">
        <v>10</v>
      </c>
      <c r="Q366" s="259">
        <v>253225</v>
      </c>
      <c r="R366" s="259">
        <v>253225</v>
      </c>
      <c r="S366" s="259">
        <v>1.0465844502876201E-3</v>
      </c>
      <c r="T366" s="259">
        <v>1.0465844502876201E-3</v>
      </c>
      <c r="U366" s="259">
        <v>0</v>
      </c>
      <c r="V366" s="259">
        <v>0</v>
      </c>
      <c r="W366" s="259">
        <v>0</v>
      </c>
      <c r="X366" s="259" t="s">
        <v>190</v>
      </c>
    </row>
    <row r="367" spans="2:24" s="221" customFormat="1" x14ac:dyDescent="0.2">
      <c r="B367" s="81" t="s">
        <v>844</v>
      </c>
      <c r="C367" s="81" t="s">
        <v>679</v>
      </c>
      <c r="D367" s="81" t="s">
        <v>441</v>
      </c>
      <c r="E367" s="259">
        <v>380.5</v>
      </c>
      <c r="F367" s="259">
        <v>0.45</v>
      </c>
      <c r="G367" s="259">
        <v>1.59</v>
      </c>
      <c r="H367" s="259">
        <v>4.2257942417133343</v>
      </c>
      <c r="I367" s="259">
        <v>1.034746462952261E-2</v>
      </c>
      <c r="J367" s="259">
        <v>0</v>
      </c>
      <c r="K367" s="259">
        <v>1</v>
      </c>
      <c r="L367" s="259">
        <v>175.91669999999999</v>
      </c>
      <c r="M367" s="259">
        <v>175.91669999999999</v>
      </c>
      <c r="N367" s="272">
        <v>1.5256333094571721E-6</v>
      </c>
      <c r="O367" s="259">
        <v>1.5256333094571721E-6</v>
      </c>
      <c r="P367" s="259">
        <v>0</v>
      </c>
      <c r="Q367" s="259">
        <v>0</v>
      </c>
      <c r="R367" s="259">
        <v>0</v>
      </c>
      <c r="S367" s="259">
        <v>0</v>
      </c>
      <c r="T367" s="259">
        <v>0</v>
      </c>
      <c r="U367" s="259">
        <v>0</v>
      </c>
      <c r="V367" s="259">
        <v>0</v>
      </c>
      <c r="W367" s="259">
        <v>0</v>
      </c>
      <c r="X367" s="259" t="s">
        <v>190</v>
      </c>
    </row>
    <row r="368" spans="2:24" s="221" customFormat="1" x14ac:dyDescent="0.2">
      <c r="B368" s="81" t="s">
        <v>845</v>
      </c>
      <c r="C368" s="81" t="s">
        <v>679</v>
      </c>
      <c r="D368" s="81" t="s">
        <v>441</v>
      </c>
      <c r="E368" s="259">
        <v>743.5</v>
      </c>
      <c r="F368" s="259">
        <v>2.27</v>
      </c>
      <c r="G368" s="259">
        <v>0.64</v>
      </c>
      <c r="H368" s="259">
        <v>1.6241735185187145</v>
      </c>
      <c r="I368" s="259">
        <v>1.3677216922818052</v>
      </c>
      <c r="J368" s="259">
        <v>0.23448176946342145</v>
      </c>
      <c r="K368" s="259">
        <v>4</v>
      </c>
      <c r="L368" s="259">
        <v>114967.55</v>
      </c>
      <c r="M368" s="259">
        <v>114967.55</v>
      </c>
      <c r="N368" s="272">
        <v>1.1182892158321071E-3</v>
      </c>
      <c r="O368" s="259">
        <v>1.1182892158321071E-3</v>
      </c>
      <c r="P368" s="259">
        <v>1</v>
      </c>
      <c r="Q368" s="259">
        <v>19710</v>
      </c>
      <c r="R368" s="259">
        <v>19710</v>
      </c>
      <c r="S368" s="259">
        <v>8.2384198710687285E-5</v>
      </c>
      <c r="T368" s="259">
        <v>8.2384198710687285E-5</v>
      </c>
      <c r="U368" s="259">
        <v>1</v>
      </c>
      <c r="V368" s="259">
        <v>1.1137123159037357E-3</v>
      </c>
      <c r="W368" s="259">
        <v>1.1137123159037357E-3</v>
      </c>
      <c r="X368" s="259" t="s">
        <v>190</v>
      </c>
    </row>
    <row r="369" spans="2:24" s="221" customFormat="1" x14ac:dyDescent="0.2">
      <c r="B369" s="81" t="s">
        <v>449</v>
      </c>
      <c r="C369" s="81" t="s">
        <v>679</v>
      </c>
      <c r="D369" s="81" t="s">
        <v>441</v>
      </c>
      <c r="E369" s="259">
        <v>2070.5</v>
      </c>
      <c r="F369" s="259">
        <v>7.79</v>
      </c>
      <c r="G369" s="259">
        <v>1.31</v>
      </c>
      <c r="H369" s="259">
        <v>4.6145299941001836</v>
      </c>
      <c r="I369" s="259">
        <v>1.9524631242746486</v>
      </c>
      <c r="J369" s="259">
        <v>0.434474344752874</v>
      </c>
      <c r="K369" s="259">
        <v>28</v>
      </c>
      <c r="L369" s="259">
        <v>180652.82460000002</v>
      </c>
      <c r="M369" s="259">
        <v>180471.8413</v>
      </c>
      <c r="N369" s="272">
        <v>2.1374122665494982E-3</v>
      </c>
      <c r="O369" s="259">
        <v>2.1328353666211267E-3</v>
      </c>
      <c r="P369" s="259">
        <v>2</v>
      </c>
      <c r="Q369" s="259">
        <v>40200</v>
      </c>
      <c r="R369" s="259">
        <v>40200</v>
      </c>
      <c r="S369" s="259">
        <v>1.9375543030106086E-4</v>
      </c>
      <c r="T369" s="259">
        <v>1.9375543030106086E-4</v>
      </c>
      <c r="U369" s="259">
        <v>0</v>
      </c>
      <c r="V369" s="259">
        <v>0</v>
      </c>
      <c r="W369" s="259">
        <v>0</v>
      </c>
      <c r="X369" s="259" t="s">
        <v>190</v>
      </c>
    </row>
    <row r="370" spans="2:24" s="221" customFormat="1" x14ac:dyDescent="0.2">
      <c r="B370" s="81" t="s">
        <v>846</v>
      </c>
      <c r="C370" s="81" t="s">
        <v>679</v>
      </c>
      <c r="D370" s="81" t="s">
        <v>441</v>
      </c>
      <c r="E370" s="259">
        <v>829</v>
      </c>
      <c r="F370" s="259">
        <v>3.14</v>
      </c>
      <c r="G370" s="259">
        <v>0.6</v>
      </c>
      <c r="H370" s="259">
        <v>4.7811227245809169</v>
      </c>
      <c r="I370" s="259">
        <v>4.2191918351186478E-2</v>
      </c>
      <c r="J370" s="259">
        <v>0</v>
      </c>
      <c r="K370" s="259">
        <v>8</v>
      </c>
      <c r="L370" s="259">
        <v>1019.8002000000001</v>
      </c>
      <c r="M370" s="259">
        <v>1019.8002000000001</v>
      </c>
      <c r="N370" s="272">
        <v>1.2205066475657377E-5</v>
      </c>
      <c r="O370" s="259">
        <v>1.2205066475657377E-5</v>
      </c>
      <c r="P370" s="259">
        <v>0</v>
      </c>
      <c r="Q370" s="259">
        <v>0</v>
      </c>
      <c r="R370" s="259">
        <v>0</v>
      </c>
      <c r="S370" s="259">
        <v>0</v>
      </c>
      <c r="T370" s="259">
        <v>0</v>
      </c>
      <c r="U370" s="259">
        <v>0</v>
      </c>
      <c r="V370" s="259">
        <v>0</v>
      </c>
      <c r="W370" s="259">
        <v>0</v>
      </c>
      <c r="X370" s="259" t="s">
        <v>190</v>
      </c>
    </row>
    <row r="371" spans="2:24" s="221" customFormat="1" x14ac:dyDescent="0.2">
      <c r="B371" s="81" t="s">
        <v>631</v>
      </c>
      <c r="C371" s="81" t="s">
        <v>679</v>
      </c>
      <c r="D371" s="81" t="s">
        <v>441</v>
      </c>
      <c r="E371" s="259">
        <v>384.5</v>
      </c>
      <c r="F371" s="259">
        <v>2.8</v>
      </c>
      <c r="G371" s="259">
        <v>0.38</v>
      </c>
      <c r="H371" s="259">
        <v>2.3710908948776193</v>
      </c>
      <c r="I371" s="259">
        <v>2.1858817107999515E-2</v>
      </c>
      <c r="J371" s="259">
        <v>0.22985760567789718</v>
      </c>
      <c r="K371" s="259">
        <v>4</v>
      </c>
      <c r="L371" s="259">
        <v>562.5</v>
      </c>
      <c r="M371" s="259">
        <v>418.25</v>
      </c>
      <c r="N371" s="272">
        <v>6.1025332378286885E-6</v>
      </c>
      <c r="O371" s="259">
        <v>4.5768999283715162E-6</v>
      </c>
      <c r="P371" s="259">
        <v>1</v>
      </c>
      <c r="Q371" s="259">
        <v>5915</v>
      </c>
      <c r="R371" s="259">
        <v>5915</v>
      </c>
      <c r="S371" s="259">
        <v>1.9833233022943238E-5</v>
      </c>
      <c r="T371" s="259">
        <v>1.9833233022943238E-5</v>
      </c>
      <c r="U371" s="259">
        <v>1</v>
      </c>
      <c r="V371" s="259">
        <v>5.5990742457078218E-4</v>
      </c>
      <c r="W371" s="259">
        <v>5.5990742457078218E-4</v>
      </c>
      <c r="X371" s="259" t="s">
        <v>190</v>
      </c>
    </row>
    <row r="372" spans="2:24" s="221" customFormat="1" x14ac:dyDescent="0.2">
      <c r="B372" s="81" t="s">
        <v>847</v>
      </c>
      <c r="C372" s="81" t="s">
        <v>679</v>
      </c>
      <c r="D372" s="81" t="s">
        <v>441</v>
      </c>
      <c r="E372" s="259">
        <v>87</v>
      </c>
      <c r="F372" s="259">
        <v>0.3</v>
      </c>
      <c r="G372" s="259">
        <v>0.88</v>
      </c>
      <c r="H372" s="259">
        <v>1.1622060918787165</v>
      </c>
      <c r="I372" s="259">
        <v>2.776096272872693E-2</v>
      </c>
      <c r="J372" s="259">
        <v>3.287846404313282E-2</v>
      </c>
      <c r="K372" s="259">
        <v>2</v>
      </c>
      <c r="L372" s="259">
        <v>351.25</v>
      </c>
      <c r="M372" s="259">
        <v>351.25</v>
      </c>
      <c r="N372" s="272">
        <v>3.0512666189143443E-6</v>
      </c>
      <c r="O372" s="259">
        <v>3.0512666189143443E-6</v>
      </c>
      <c r="P372" s="259">
        <v>1</v>
      </c>
      <c r="Q372" s="259">
        <v>416</v>
      </c>
      <c r="R372" s="259">
        <v>416</v>
      </c>
      <c r="S372" s="259">
        <v>1.5256333094571721E-6</v>
      </c>
      <c r="T372" s="259">
        <v>1.5256333094571721E-6</v>
      </c>
      <c r="U372" s="259">
        <v>0</v>
      </c>
      <c r="V372" s="259">
        <v>0</v>
      </c>
      <c r="W372" s="259">
        <v>0</v>
      </c>
      <c r="X372" s="259" t="s">
        <v>190</v>
      </c>
    </row>
    <row r="373" spans="2:24" s="221" customFormat="1" x14ac:dyDescent="0.2">
      <c r="B373" s="81" t="s">
        <v>848</v>
      </c>
      <c r="C373" s="81" t="s">
        <v>679</v>
      </c>
      <c r="D373" s="81" t="s">
        <v>441</v>
      </c>
      <c r="E373" s="259">
        <v>230.5</v>
      </c>
      <c r="F373" s="259">
        <v>2.17</v>
      </c>
      <c r="G373" s="259">
        <v>0.96</v>
      </c>
      <c r="H373" s="259">
        <v>1.6956777406099308</v>
      </c>
      <c r="I373" s="259">
        <v>2.5543879926464091E-2</v>
      </c>
      <c r="J373" s="259">
        <v>0</v>
      </c>
      <c r="K373" s="259">
        <v>5</v>
      </c>
      <c r="L373" s="259">
        <v>850.98339999999996</v>
      </c>
      <c r="M373" s="259">
        <v>850.98339999999996</v>
      </c>
      <c r="N373" s="272">
        <v>7.62816654728586E-6</v>
      </c>
      <c r="O373" s="259">
        <v>7.62816654728586E-6</v>
      </c>
      <c r="P373" s="259">
        <v>0</v>
      </c>
      <c r="Q373" s="259">
        <v>0</v>
      </c>
      <c r="R373" s="259">
        <v>0</v>
      </c>
      <c r="S373" s="259">
        <v>0</v>
      </c>
      <c r="T373" s="259">
        <v>0</v>
      </c>
      <c r="U373" s="259">
        <v>0</v>
      </c>
      <c r="V373" s="259">
        <v>0</v>
      </c>
      <c r="W373" s="259">
        <v>0</v>
      </c>
      <c r="X373" s="259" t="s">
        <v>190</v>
      </c>
    </row>
    <row r="374" spans="2:24" s="221" customFormat="1" x14ac:dyDescent="0.2">
      <c r="B374" s="81" t="s">
        <v>849</v>
      </c>
      <c r="C374" s="81" t="s">
        <v>679</v>
      </c>
      <c r="D374" s="81" t="s">
        <v>441</v>
      </c>
      <c r="E374" s="259">
        <v>171.5</v>
      </c>
      <c r="F374" s="259">
        <v>1.93</v>
      </c>
      <c r="G374" s="259">
        <v>0.6</v>
      </c>
      <c r="H374" s="259">
        <v>2.2100968304578874</v>
      </c>
      <c r="I374" s="259">
        <v>4.0935261439751514E-2</v>
      </c>
      <c r="J374" s="259">
        <v>9.9806752847597796E-2</v>
      </c>
      <c r="K374" s="259">
        <v>2</v>
      </c>
      <c r="L374" s="259">
        <v>393.73940000000005</v>
      </c>
      <c r="M374" s="259">
        <v>393.73940000000005</v>
      </c>
      <c r="N374" s="272">
        <v>2.0657075010050108E-5</v>
      </c>
      <c r="O374" s="259">
        <v>2.0657075010050108E-5</v>
      </c>
      <c r="P374" s="259">
        <v>1</v>
      </c>
      <c r="Q374" s="259">
        <v>960</v>
      </c>
      <c r="R374" s="259">
        <v>960</v>
      </c>
      <c r="S374" s="259">
        <v>6.1025332378286885E-6</v>
      </c>
      <c r="T374" s="259">
        <v>6.1025332378286885E-6</v>
      </c>
      <c r="U374" s="259">
        <v>0</v>
      </c>
      <c r="V374" s="259">
        <v>0</v>
      </c>
      <c r="W374" s="259">
        <v>0</v>
      </c>
      <c r="X374" s="259" t="s">
        <v>190</v>
      </c>
    </row>
    <row r="375" spans="2:24" s="221" customFormat="1" x14ac:dyDescent="0.2">
      <c r="B375" s="81" t="s">
        <v>850</v>
      </c>
      <c r="C375" s="81" t="s">
        <v>679</v>
      </c>
      <c r="D375" s="81" t="s">
        <v>441</v>
      </c>
      <c r="E375" s="259">
        <v>506</v>
      </c>
      <c r="F375" s="259">
        <v>2.63</v>
      </c>
      <c r="G375" s="259">
        <v>0.99</v>
      </c>
      <c r="H375" s="259">
        <v>1.9624135649755379</v>
      </c>
      <c r="I375" s="259">
        <v>1.9200001140701763</v>
      </c>
      <c r="J375" s="259">
        <v>1.0439157928216614</v>
      </c>
      <c r="K375" s="259">
        <v>7</v>
      </c>
      <c r="L375" s="259">
        <v>80144.400099999999</v>
      </c>
      <c r="M375" s="259">
        <v>80144.400099999999</v>
      </c>
      <c r="N375" s="272">
        <v>1.0774022431386549E-3</v>
      </c>
      <c r="O375" s="259">
        <v>1.0774022431386549E-3</v>
      </c>
      <c r="P375" s="259">
        <v>4</v>
      </c>
      <c r="Q375" s="259">
        <v>43575</v>
      </c>
      <c r="R375" s="259">
        <v>43575</v>
      </c>
      <c r="S375" s="259">
        <v>1.7087093065920326E-4</v>
      </c>
      <c r="T375" s="259">
        <v>1.7087093065920326E-4</v>
      </c>
      <c r="U375" s="259">
        <v>0</v>
      </c>
      <c r="V375" s="259">
        <v>0</v>
      </c>
      <c r="W375" s="259">
        <v>0</v>
      </c>
      <c r="X375" s="259" t="s">
        <v>190</v>
      </c>
    </row>
    <row r="376" spans="2:24" s="221" customFormat="1" x14ac:dyDescent="0.2">
      <c r="B376" s="81" t="s">
        <v>851</v>
      </c>
      <c r="C376" s="81" t="s">
        <v>679</v>
      </c>
      <c r="D376" s="81" t="s">
        <v>441</v>
      </c>
      <c r="E376" s="259">
        <v>301</v>
      </c>
      <c r="F376" s="259">
        <v>1.58</v>
      </c>
      <c r="G376" s="259">
        <v>1.24</v>
      </c>
      <c r="H376" s="259">
        <v>0.59062932538098711</v>
      </c>
      <c r="I376" s="259">
        <v>1.4209536249403753E-2</v>
      </c>
      <c r="J376" s="259">
        <v>0</v>
      </c>
      <c r="K376" s="259">
        <v>4</v>
      </c>
      <c r="L376" s="259">
        <v>1018.2332999999999</v>
      </c>
      <c r="M376" s="259">
        <v>1018.2332999999999</v>
      </c>
      <c r="N376" s="272">
        <v>6.1025332378286885E-6</v>
      </c>
      <c r="O376" s="259">
        <v>6.1025332378286885E-6</v>
      </c>
      <c r="P376" s="259">
        <v>0</v>
      </c>
      <c r="Q376" s="259">
        <v>0</v>
      </c>
      <c r="R376" s="259">
        <v>0</v>
      </c>
      <c r="S376" s="259">
        <v>0</v>
      </c>
      <c r="T376" s="259">
        <v>0</v>
      </c>
      <c r="U376" s="259">
        <v>0</v>
      </c>
      <c r="V376" s="259">
        <v>0</v>
      </c>
      <c r="W376" s="259">
        <v>0</v>
      </c>
      <c r="X376" s="259" t="s">
        <v>190</v>
      </c>
    </row>
    <row r="377" spans="2:24" s="221" customFormat="1" x14ac:dyDescent="0.2">
      <c r="B377" s="81" t="s">
        <v>535</v>
      </c>
      <c r="C377" s="81" t="s">
        <v>679</v>
      </c>
      <c r="D377" s="81" t="s">
        <v>441</v>
      </c>
      <c r="E377" s="259">
        <v>1683</v>
      </c>
      <c r="F377" s="259">
        <v>5.28</v>
      </c>
      <c r="G377" s="259">
        <v>0.61</v>
      </c>
      <c r="H377" s="259">
        <v>5.8300830182768406</v>
      </c>
      <c r="I377" s="259">
        <v>19.633789811934992</v>
      </c>
      <c r="J377" s="259">
        <v>0.34693835454350502</v>
      </c>
      <c r="K377" s="259">
        <v>21</v>
      </c>
      <c r="L377" s="259">
        <v>1101838.0719000001</v>
      </c>
      <c r="M377" s="259">
        <v>55108.970699999991</v>
      </c>
      <c r="N377" s="272">
        <v>4.4576106599050602E-3</v>
      </c>
      <c r="O377" s="259">
        <v>3.9606966346817648E-4</v>
      </c>
      <c r="P377" s="259">
        <v>2</v>
      </c>
      <c r="Q377" s="259">
        <v>19470</v>
      </c>
      <c r="R377" s="259">
        <v>19470</v>
      </c>
      <c r="S377" s="259">
        <v>1.800247305159463E-4</v>
      </c>
      <c r="T377" s="259">
        <v>1.800247305159463E-4</v>
      </c>
      <c r="U377" s="259">
        <v>0</v>
      </c>
      <c r="V377" s="259">
        <v>0</v>
      </c>
      <c r="W377" s="259">
        <v>0</v>
      </c>
      <c r="X377" s="259" t="s">
        <v>675</v>
      </c>
    </row>
    <row r="378" spans="2:24" s="221" customFormat="1" x14ac:dyDescent="0.2">
      <c r="B378" s="81" t="s">
        <v>852</v>
      </c>
      <c r="C378" s="81" t="s">
        <v>679</v>
      </c>
      <c r="D378" s="81" t="s">
        <v>441</v>
      </c>
      <c r="E378" s="259">
        <v>343.5</v>
      </c>
      <c r="F378" s="259">
        <v>2.64</v>
      </c>
      <c r="G378" s="259">
        <v>0.74</v>
      </c>
      <c r="H378" s="259">
        <v>2.9531466269049358</v>
      </c>
      <c r="I378" s="259">
        <v>0.1211179699981918</v>
      </c>
      <c r="J378" s="259">
        <v>5.2785900870926357</v>
      </c>
      <c r="K378" s="259">
        <v>5</v>
      </c>
      <c r="L378" s="259">
        <v>2572.1497999999997</v>
      </c>
      <c r="M378" s="259">
        <v>2572.1497999999997</v>
      </c>
      <c r="N378" s="272">
        <v>3.051266618914344E-5</v>
      </c>
      <c r="O378" s="259">
        <v>3.051266618914344E-5</v>
      </c>
      <c r="P378" s="259">
        <v>5</v>
      </c>
      <c r="Q378" s="259">
        <v>112100</v>
      </c>
      <c r="R378" s="259">
        <v>112100</v>
      </c>
      <c r="S378" s="259">
        <v>4.4395929305203707E-4</v>
      </c>
      <c r="T378" s="259">
        <v>4.4395929305203707E-4</v>
      </c>
      <c r="U378" s="259">
        <v>0</v>
      </c>
      <c r="V378" s="259">
        <v>0</v>
      </c>
      <c r="W378" s="259">
        <v>0</v>
      </c>
      <c r="X378" s="259" t="s">
        <v>675</v>
      </c>
    </row>
    <row r="379" spans="2:24" s="221" customFormat="1" x14ac:dyDescent="0.2">
      <c r="B379" s="81" t="s">
        <v>853</v>
      </c>
      <c r="C379" s="81" t="s">
        <v>679</v>
      </c>
      <c r="D379" s="81" t="s">
        <v>441</v>
      </c>
      <c r="E379" s="259">
        <v>27.5</v>
      </c>
      <c r="F379" s="259">
        <v>0.72</v>
      </c>
      <c r="G379" s="259">
        <v>0.28999999999999998</v>
      </c>
      <c r="H379" s="259">
        <v>1.581362387310385</v>
      </c>
      <c r="I379" s="259">
        <v>0</v>
      </c>
      <c r="J379" s="259">
        <v>0</v>
      </c>
      <c r="K379" s="259">
        <v>0</v>
      </c>
      <c r="L379" s="259">
        <v>0</v>
      </c>
      <c r="M379" s="259">
        <v>0</v>
      </c>
      <c r="N379" s="272">
        <v>0</v>
      </c>
      <c r="O379" s="259">
        <v>0</v>
      </c>
      <c r="P379" s="259">
        <v>0</v>
      </c>
      <c r="Q379" s="259">
        <v>0</v>
      </c>
      <c r="R379" s="259">
        <v>0</v>
      </c>
      <c r="S379" s="259">
        <v>0</v>
      </c>
      <c r="T379" s="259">
        <v>0</v>
      </c>
      <c r="U379" s="259">
        <v>0</v>
      </c>
      <c r="V379" s="259">
        <v>0</v>
      </c>
      <c r="W379" s="259">
        <v>0</v>
      </c>
      <c r="X379" s="259" t="s">
        <v>190</v>
      </c>
    </row>
    <row r="380" spans="2:24" s="221" customFormat="1" x14ac:dyDescent="0.2">
      <c r="B380" s="81" t="s">
        <v>854</v>
      </c>
      <c r="C380" s="81" t="s">
        <v>679</v>
      </c>
      <c r="D380" s="81" t="s">
        <v>441</v>
      </c>
      <c r="E380" s="259">
        <v>621.5</v>
      </c>
      <c r="F380" s="259">
        <v>1.89</v>
      </c>
      <c r="G380" s="259">
        <v>0.68</v>
      </c>
      <c r="H380" s="259">
        <v>1.4860995928940965</v>
      </c>
      <c r="I380" s="259">
        <v>0.90050269760754931</v>
      </c>
      <c r="J380" s="259">
        <v>0.93265372031450033</v>
      </c>
      <c r="K380" s="259">
        <v>14</v>
      </c>
      <c r="L380" s="259">
        <v>65139.304299999982</v>
      </c>
      <c r="M380" s="259">
        <v>65139.304299999982</v>
      </c>
      <c r="N380" s="272">
        <v>8.8163297686911059E-4</v>
      </c>
      <c r="O380" s="259">
        <v>8.8163297686911059E-4</v>
      </c>
      <c r="P380" s="259">
        <v>2</v>
      </c>
      <c r="Q380" s="259">
        <v>67465</v>
      </c>
      <c r="R380" s="259">
        <v>67465</v>
      </c>
      <c r="S380" s="259">
        <v>3.37164961390035E-4</v>
      </c>
      <c r="T380" s="259">
        <v>3.37164961390035E-4</v>
      </c>
      <c r="U380" s="259">
        <v>0</v>
      </c>
      <c r="V380" s="259">
        <v>0</v>
      </c>
      <c r="W380" s="259">
        <v>0</v>
      </c>
      <c r="X380" s="259" t="s">
        <v>190</v>
      </c>
    </row>
    <row r="381" spans="2:24" s="221" customFormat="1" x14ac:dyDescent="0.2">
      <c r="B381" s="81" t="s">
        <v>855</v>
      </c>
      <c r="C381" s="81" t="s">
        <v>679</v>
      </c>
      <c r="D381" s="81" t="s">
        <v>441</v>
      </c>
      <c r="E381" s="259">
        <v>4</v>
      </c>
      <c r="F381" s="259">
        <v>0.01</v>
      </c>
      <c r="G381" s="259">
        <v>1.18</v>
      </c>
      <c r="H381" s="259">
        <v>1.9300242730177952</v>
      </c>
      <c r="I381" s="259">
        <v>0</v>
      </c>
      <c r="J381" s="259">
        <v>0</v>
      </c>
      <c r="K381" s="259">
        <v>0</v>
      </c>
      <c r="L381" s="259">
        <v>0</v>
      </c>
      <c r="M381" s="259">
        <v>0</v>
      </c>
      <c r="N381" s="272">
        <v>0</v>
      </c>
      <c r="O381" s="259">
        <v>0</v>
      </c>
      <c r="P381" s="259">
        <v>0</v>
      </c>
      <c r="Q381" s="259">
        <v>0</v>
      </c>
      <c r="R381" s="259">
        <v>0</v>
      </c>
      <c r="S381" s="259">
        <v>0</v>
      </c>
      <c r="T381" s="259">
        <v>0</v>
      </c>
      <c r="U381" s="259">
        <v>0</v>
      </c>
      <c r="V381" s="259">
        <v>0</v>
      </c>
      <c r="W381" s="259">
        <v>0</v>
      </c>
      <c r="X381" s="259" t="s">
        <v>190</v>
      </c>
    </row>
    <row r="382" spans="2:24" s="221" customFormat="1" x14ac:dyDescent="0.2">
      <c r="B382" s="81" t="s">
        <v>856</v>
      </c>
      <c r="C382" s="81" t="s">
        <v>679</v>
      </c>
      <c r="D382" s="81" t="s">
        <v>441</v>
      </c>
      <c r="E382" s="259">
        <v>2247</v>
      </c>
      <c r="F382" s="259">
        <v>6.35</v>
      </c>
      <c r="G382" s="259">
        <v>0.47</v>
      </c>
      <c r="H382" s="259">
        <v>4.8584025152307007</v>
      </c>
      <c r="I382" s="259">
        <v>0.46857894072759998</v>
      </c>
      <c r="J382" s="259">
        <v>3.052434293653032</v>
      </c>
      <c r="K382" s="259">
        <v>24</v>
      </c>
      <c r="L382" s="259">
        <v>45781.263100000004</v>
      </c>
      <c r="M382" s="259">
        <v>41173.546100000007</v>
      </c>
      <c r="N382" s="272">
        <v>1.0854270743463996E-3</v>
      </c>
      <c r="O382" s="259">
        <v>1.0184670283943243E-3</v>
      </c>
      <c r="P382" s="259">
        <v>7</v>
      </c>
      <c r="Q382" s="259">
        <v>298230</v>
      </c>
      <c r="R382" s="259">
        <v>298230</v>
      </c>
      <c r="S382" s="259">
        <v>1.241865513898138E-3</v>
      </c>
      <c r="T382" s="259">
        <v>1.241865513898138E-3</v>
      </c>
      <c r="U382" s="259">
        <v>1</v>
      </c>
      <c r="V382" s="259">
        <v>3.3838546803760076E-3</v>
      </c>
      <c r="W382" s="259">
        <v>3.3838546803760076E-3</v>
      </c>
      <c r="X382" s="259" t="s">
        <v>190</v>
      </c>
    </row>
    <row r="383" spans="2:24" s="221" customFormat="1" x14ac:dyDescent="0.2">
      <c r="B383" s="81" t="s">
        <v>857</v>
      </c>
      <c r="C383" s="81" t="s">
        <v>679</v>
      </c>
      <c r="D383" s="81" t="s">
        <v>441</v>
      </c>
      <c r="E383" s="259">
        <v>1920.5</v>
      </c>
      <c r="F383" s="259">
        <v>5.49</v>
      </c>
      <c r="G383" s="259">
        <v>1.1599999999999999</v>
      </c>
      <c r="H383" s="259">
        <v>5.5633471939112331</v>
      </c>
      <c r="I383" s="259">
        <v>0.23642990632313374</v>
      </c>
      <c r="J383" s="259">
        <v>2.2351013982179571</v>
      </c>
      <c r="K383" s="259">
        <v>13</v>
      </c>
      <c r="L383" s="259">
        <v>13400.2603</v>
      </c>
      <c r="M383" s="259">
        <v>12590.7256</v>
      </c>
      <c r="N383" s="272">
        <v>3.9033328222461746E-4</v>
      </c>
      <c r="O383" s="259">
        <v>3.5911882471312371E-4</v>
      </c>
      <c r="P383" s="259">
        <v>7</v>
      </c>
      <c r="Q383" s="259">
        <v>126680</v>
      </c>
      <c r="R383" s="259">
        <v>126680</v>
      </c>
      <c r="S383" s="259">
        <v>5.1871532521543845E-4</v>
      </c>
      <c r="T383" s="259">
        <v>5.1871532521543845E-4</v>
      </c>
      <c r="U383" s="259">
        <v>0</v>
      </c>
      <c r="V383" s="259">
        <v>0</v>
      </c>
      <c r="W383" s="259">
        <v>0</v>
      </c>
      <c r="X383" s="259" t="s">
        <v>190</v>
      </c>
    </row>
    <row r="384" spans="2:24" s="221" customFormat="1" x14ac:dyDescent="0.2">
      <c r="B384" s="81" t="s">
        <v>858</v>
      </c>
      <c r="C384" s="81" t="s">
        <v>679</v>
      </c>
      <c r="D384" s="81" t="s">
        <v>441</v>
      </c>
      <c r="E384" s="259">
        <v>2653.5</v>
      </c>
      <c r="F384" s="259">
        <v>5.77</v>
      </c>
      <c r="G384" s="259">
        <v>0.3</v>
      </c>
      <c r="H384" s="259">
        <v>4.3820885431492593</v>
      </c>
      <c r="I384" s="259">
        <v>4.084606378522531E-2</v>
      </c>
      <c r="J384" s="259">
        <v>1.8156659351921769</v>
      </c>
      <c r="K384" s="259">
        <v>14</v>
      </c>
      <c r="L384" s="259">
        <v>4795.4587999999994</v>
      </c>
      <c r="M384" s="259">
        <v>4795.4587999999994</v>
      </c>
      <c r="N384" s="272">
        <v>4.6531815938443748E-5</v>
      </c>
      <c r="O384" s="259">
        <v>4.6531815938443748E-5</v>
      </c>
      <c r="P384" s="259">
        <v>5</v>
      </c>
      <c r="Q384" s="259">
        <v>213165</v>
      </c>
      <c r="R384" s="259">
        <v>213165</v>
      </c>
      <c r="S384" s="259">
        <v>9.8708475121879035E-4</v>
      </c>
      <c r="T384" s="259">
        <v>9.8708475121879035E-4</v>
      </c>
      <c r="U384" s="259">
        <v>0</v>
      </c>
      <c r="V384" s="259">
        <v>0</v>
      </c>
      <c r="W384" s="259">
        <v>0</v>
      </c>
      <c r="X384" s="259" t="s">
        <v>190</v>
      </c>
    </row>
    <row r="385" spans="2:24" s="221" customFormat="1" x14ac:dyDescent="0.2">
      <c r="B385" s="81" t="s">
        <v>859</v>
      </c>
      <c r="C385" s="81" t="s">
        <v>679</v>
      </c>
      <c r="D385" s="81" t="s">
        <v>441</v>
      </c>
      <c r="E385" s="259">
        <v>8</v>
      </c>
      <c r="F385" s="259">
        <v>0</v>
      </c>
      <c r="G385" s="259">
        <v>0.61</v>
      </c>
      <c r="H385" s="259">
        <v>2.5041416326564057</v>
      </c>
      <c r="I385" s="259">
        <v>4.2320605838417871</v>
      </c>
      <c r="J385" s="259">
        <v>0</v>
      </c>
      <c r="K385" s="259">
        <v>2</v>
      </c>
      <c r="L385" s="259">
        <v>2094.9333999999999</v>
      </c>
      <c r="M385" s="259">
        <v>2094.9333999999999</v>
      </c>
      <c r="N385" s="272">
        <v>1.0679433166200204E-5</v>
      </c>
      <c r="O385" s="259">
        <v>1.0679433166200204E-5</v>
      </c>
      <c r="P385" s="259">
        <v>0</v>
      </c>
      <c r="Q385" s="259">
        <v>0</v>
      </c>
      <c r="R385" s="259">
        <v>0</v>
      </c>
      <c r="S385" s="259">
        <v>0</v>
      </c>
      <c r="T385" s="259">
        <v>0</v>
      </c>
      <c r="U385" s="259">
        <v>1</v>
      </c>
      <c r="V385" s="259">
        <v>1.2205066475657377E-5</v>
      </c>
      <c r="W385" s="259">
        <v>1.2205066475657377E-5</v>
      </c>
      <c r="X385" s="259" t="s">
        <v>190</v>
      </c>
    </row>
    <row r="386" spans="2:24" s="221" customFormat="1" x14ac:dyDescent="0.2">
      <c r="B386" s="81" t="s">
        <v>605</v>
      </c>
      <c r="C386" s="81" t="s">
        <v>679</v>
      </c>
      <c r="D386" s="81" t="s">
        <v>441</v>
      </c>
      <c r="E386" s="259">
        <v>1601</v>
      </c>
      <c r="F386" s="259">
        <v>5.12</v>
      </c>
      <c r="G386" s="259">
        <v>0.84</v>
      </c>
      <c r="H386" s="259">
        <v>4.0445405532174235</v>
      </c>
      <c r="I386" s="259">
        <v>2.8014166341294153</v>
      </c>
      <c r="J386" s="259">
        <v>1.7418883100242257</v>
      </c>
      <c r="K386" s="259">
        <v>17</v>
      </c>
      <c r="L386" s="259">
        <v>182938.44609999997</v>
      </c>
      <c r="M386" s="259">
        <v>182849.24609999999</v>
      </c>
      <c r="N386" s="272">
        <v>1.5530947090274011E-3</v>
      </c>
      <c r="O386" s="259">
        <v>1.5515690757179439E-3</v>
      </c>
      <c r="P386" s="259">
        <v>4</v>
      </c>
      <c r="Q386" s="259">
        <v>113749</v>
      </c>
      <c r="R386" s="259">
        <v>113749</v>
      </c>
      <c r="S386" s="259">
        <v>4.79048859169552E-4</v>
      </c>
      <c r="T386" s="259">
        <v>4.79048859169552E-4</v>
      </c>
      <c r="U386" s="259">
        <v>1</v>
      </c>
      <c r="V386" s="259">
        <v>2.3555778298018737E-3</v>
      </c>
      <c r="W386" s="259">
        <v>2.3555778298018737E-3</v>
      </c>
      <c r="X386" s="259" t="s">
        <v>190</v>
      </c>
    </row>
    <row r="387" spans="2:24" s="221" customFormat="1" x14ac:dyDescent="0.2">
      <c r="B387" s="81" t="s">
        <v>515</v>
      </c>
      <c r="C387" s="81" t="s">
        <v>679</v>
      </c>
      <c r="D387" s="81" t="s">
        <v>441</v>
      </c>
      <c r="E387" s="259">
        <v>3087.5</v>
      </c>
      <c r="F387" s="259">
        <v>8.7899999999999991</v>
      </c>
      <c r="G387" s="259">
        <v>0.83</v>
      </c>
      <c r="H387" s="259">
        <v>2.1719917126913719</v>
      </c>
      <c r="I387" s="259">
        <v>6.6402928582763492</v>
      </c>
      <c r="J387" s="259">
        <v>1.7091691996499632</v>
      </c>
      <c r="K387" s="259">
        <v>36</v>
      </c>
      <c r="L387" s="259">
        <v>763340.51699999988</v>
      </c>
      <c r="M387" s="259">
        <v>80176.024799999999</v>
      </c>
      <c r="N387" s="272">
        <v>1.8283647270527584E-3</v>
      </c>
      <c r="O387" s="259">
        <v>1.2104984930556984E-3</v>
      </c>
      <c r="P387" s="259">
        <v>7</v>
      </c>
      <c r="Q387" s="259">
        <v>196479</v>
      </c>
      <c r="R387" s="259">
        <v>196479</v>
      </c>
      <c r="S387" s="259">
        <v>7.5823975480021448E-4</v>
      </c>
      <c r="T387" s="259">
        <v>7.5823975480021448E-4</v>
      </c>
      <c r="U387" s="259">
        <v>2</v>
      </c>
      <c r="V387" s="259">
        <v>7.0530027896205062E-3</v>
      </c>
      <c r="W387" s="259">
        <v>7.0530027896205062E-3</v>
      </c>
      <c r="X387" s="259" t="s">
        <v>675</v>
      </c>
    </row>
    <row r="388" spans="2:24" s="221" customFormat="1" x14ac:dyDescent="0.2">
      <c r="B388" s="81" t="s">
        <v>452</v>
      </c>
      <c r="C388" s="81" t="s">
        <v>679</v>
      </c>
      <c r="D388" s="81" t="s">
        <v>441</v>
      </c>
      <c r="E388" s="259">
        <v>2381</v>
      </c>
      <c r="F388" s="259">
        <v>6.36</v>
      </c>
      <c r="G388" s="259">
        <v>0.49</v>
      </c>
      <c r="H388" s="259">
        <v>4.0963001599003945</v>
      </c>
      <c r="I388" s="259">
        <v>8.4137230273795272E-2</v>
      </c>
      <c r="J388" s="259">
        <v>1.1617975733594879</v>
      </c>
      <c r="K388" s="259">
        <v>17</v>
      </c>
      <c r="L388" s="259">
        <v>8189.9632000000011</v>
      </c>
      <c r="M388" s="259">
        <v>7897.9799000000003</v>
      </c>
      <c r="N388" s="272">
        <v>7.9393957424151235E-5</v>
      </c>
      <c r="O388" s="259">
        <v>7.7868324114694062E-5</v>
      </c>
      <c r="P388" s="259">
        <v>5</v>
      </c>
      <c r="Q388" s="259">
        <v>113090</v>
      </c>
      <c r="R388" s="259">
        <v>113090</v>
      </c>
      <c r="S388" s="259">
        <v>6.8500935594627028E-4</v>
      </c>
      <c r="T388" s="259">
        <v>6.8500935594627028E-4</v>
      </c>
      <c r="U388" s="259">
        <v>0</v>
      </c>
      <c r="V388" s="259">
        <v>0</v>
      </c>
      <c r="W388" s="259">
        <v>0</v>
      </c>
      <c r="X388" s="259" t="s">
        <v>190</v>
      </c>
    </row>
    <row r="389" spans="2:24" s="221" customFormat="1" x14ac:dyDescent="0.2">
      <c r="B389" s="81" t="s">
        <v>648</v>
      </c>
      <c r="C389" s="81" t="s">
        <v>679</v>
      </c>
      <c r="D389" s="81" t="s">
        <v>441</v>
      </c>
      <c r="E389" s="259">
        <v>2379</v>
      </c>
      <c r="F389" s="259">
        <v>5.29</v>
      </c>
      <c r="G389" s="259">
        <v>0.78</v>
      </c>
      <c r="H389" s="259">
        <v>3.9894786696735678</v>
      </c>
      <c r="I389" s="259">
        <v>0.22460347016871249</v>
      </c>
      <c r="J389" s="259">
        <v>1.1844077564100639</v>
      </c>
      <c r="K389" s="259">
        <v>25</v>
      </c>
      <c r="L389" s="259">
        <v>27261.721899999997</v>
      </c>
      <c r="M389" s="259">
        <v>23538.770799999998</v>
      </c>
      <c r="N389" s="272">
        <v>3.72361321839212E-4</v>
      </c>
      <c r="O389" s="259">
        <v>3.2201542262712534E-4</v>
      </c>
      <c r="P389" s="259">
        <v>7</v>
      </c>
      <c r="Q389" s="259">
        <v>143760</v>
      </c>
      <c r="R389" s="259">
        <v>143760</v>
      </c>
      <c r="S389" s="259">
        <v>8.6198281984330226E-4</v>
      </c>
      <c r="T389" s="259">
        <v>8.6198281984330226E-4</v>
      </c>
      <c r="U389" s="259">
        <v>0</v>
      </c>
      <c r="V389" s="259">
        <v>0</v>
      </c>
      <c r="W389" s="259">
        <v>0</v>
      </c>
      <c r="X389" s="259" t="s">
        <v>190</v>
      </c>
    </row>
    <row r="390" spans="2:24" s="221" customFormat="1" x14ac:dyDescent="0.2">
      <c r="B390" s="81" t="s">
        <v>860</v>
      </c>
      <c r="C390" s="81" t="s">
        <v>679</v>
      </c>
      <c r="D390" s="81" t="s">
        <v>441</v>
      </c>
      <c r="E390" s="259">
        <v>1076.5</v>
      </c>
      <c r="F390" s="259">
        <v>3.56</v>
      </c>
      <c r="G390" s="259">
        <v>3.43</v>
      </c>
      <c r="H390" s="259">
        <v>3.3329282347970905</v>
      </c>
      <c r="I390" s="259">
        <v>1.2697343410827547E-2</v>
      </c>
      <c r="J390" s="259">
        <v>0.90196171645142376</v>
      </c>
      <c r="K390" s="259">
        <v>5</v>
      </c>
      <c r="L390" s="259">
        <v>567.53340000000003</v>
      </c>
      <c r="M390" s="259">
        <v>567.53340000000003</v>
      </c>
      <c r="N390" s="272">
        <v>7.62816654728586E-6</v>
      </c>
      <c r="O390" s="259">
        <v>7.62816654728586E-6</v>
      </c>
      <c r="P390" s="259">
        <v>3</v>
      </c>
      <c r="Q390" s="259">
        <v>40315</v>
      </c>
      <c r="R390" s="259">
        <v>40315</v>
      </c>
      <c r="S390" s="259">
        <v>2.4410132951314752E-4</v>
      </c>
      <c r="T390" s="259">
        <v>2.4410132951314752E-4</v>
      </c>
      <c r="U390" s="259">
        <v>0</v>
      </c>
      <c r="V390" s="259">
        <v>0</v>
      </c>
      <c r="W390" s="259">
        <v>0</v>
      </c>
      <c r="X390" s="259" t="s">
        <v>190</v>
      </c>
    </row>
    <row r="391" spans="2:24" s="221" customFormat="1" x14ac:dyDescent="0.2">
      <c r="B391" s="81" t="s">
        <v>468</v>
      </c>
      <c r="C391" s="81" t="s">
        <v>679</v>
      </c>
      <c r="D391" s="81" t="s">
        <v>460</v>
      </c>
      <c r="E391" s="259">
        <v>2308</v>
      </c>
      <c r="F391" s="259">
        <v>57.55</v>
      </c>
      <c r="G391" s="259">
        <v>6.05</v>
      </c>
      <c r="H391" s="259">
        <v>5.1822960162460801</v>
      </c>
      <c r="I391" s="259">
        <v>6.7931076820172329</v>
      </c>
      <c r="J391" s="259">
        <v>1.3374484268793569</v>
      </c>
      <c r="K391" s="259">
        <v>44</v>
      </c>
      <c r="L391" s="259">
        <v>544053.67320000008</v>
      </c>
      <c r="M391" s="259">
        <v>515918.22040000005</v>
      </c>
      <c r="N391" s="272">
        <v>1.0119815611958219E-2</v>
      </c>
      <c r="O391" s="259">
        <v>1.0020115475185193E-2</v>
      </c>
      <c r="P391" s="259">
        <v>10</v>
      </c>
      <c r="Q391" s="259">
        <v>107115</v>
      </c>
      <c r="R391" s="259">
        <v>107115</v>
      </c>
      <c r="S391" s="259">
        <v>6.2856092349635492E-4</v>
      </c>
      <c r="T391" s="259">
        <v>6.2856092349635492E-4</v>
      </c>
      <c r="U391" s="259">
        <v>0</v>
      </c>
      <c r="V391" s="259">
        <v>0</v>
      </c>
      <c r="W391" s="259">
        <v>0</v>
      </c>
      <c r="X391" s="259" t="s">
        <v>190</v>
      </c>
    </row>
    <row r="392" spans="2:24" s="221" customFormat="1" x14ac:dyDescent="0.2">
      <c r="B392" s="81" t="s">
        <v>583</v>
      </c>
      <c r="C392" s="81" t="s">
        <v>679</v>
      </c>
      <c r="D392" s="81" t="s">
        <v>441</v>
      </c>
      <c r="E392" s="259">
        <v>3531.5</v>
      </c>
      <c r="F392" s="259">
        <v>15.02</v>
      </c>
      <c r="G392" s="259">
        <v>0.27</v>
      </c>
      <c r="H392" s="259">
        <v>7.7556613259778375</v>
      </c>
      <c r="I392" s="259">
        <v>1.2621976811780129</v>
      </c>
      <c r="J392" s="259">
        <v>2.2127458918945297</v>
      </c>
      <c r="K392" s="259">
        <v>32</v>
      </c>
      <c r="L392" s="259">
        <v>109791.86520000003</v>
      </c>
      <c r="M392" s="259">
        <v>84596.375800000009</v>
      </c>
      <c r="N392" s="272">
        <v>7.8643345835898305E-4</v>
      </c>
      <c r="O392" s="259">
        <v>6.6105691298779272E-4</v>
      </c>
      <c r="P392" s="259">
        <v>8</v>
      </c>
      <c r="Q392" s="259">
        <v>192475</v>
      </c>
      <c r="R392" s="259">
        <v>192475</v>
      </c>
      <c r="S392" s="259">
        <v>8.7571351962841676E-4</v>
      </c>
      <c r="T392" s="259">
        <v>8.7571351962841676E-4</v>
      </c>
      <c r="U392" s="259">
        <v>1</v>
      </c>
      <c r="V392" s="259">
        <v>5.3214089833866158E-3</v>
      </c>
      <c r="W392" s="259">
        <v>0</v>
      </c>
      <c r="X392" s="259" t="s">
        <v>190</v>
      </c>
    </row>
    <row r="393" spans="2:24" s="221" customFormat="1" x14ac:dyDescent="0.2">
      <c r="B393" s="81" t="s">
        <v>476</v>
      </c>
      <c r="C393" s="81" t="s">
        <v>679</v>
      </c>
      <c r="D393" s="81" t="s">
        <v>441</v>
      </c>
      <c r="E393" s="259">
        <v>1560.5</v>
      </c>
      <c r="F393" s="259">
        <v>7.94</v>
      </c>
      <c r="G393" s="259">
        <v>0.52</v>
      </c>
      <c r="H393" s="259">
        <v>3.6580913055854687</v>
      </c>
      <c r="I393" s="259">
        <v>1.2000393845443336</v>
      </c>
      <c r="J393" s="259">
        <v>0</v>
      </c>
      <c r="K393" s="259">
        <v>26</v>
      </c>
      <c r="L393" s="259">
        <v>82691.258599999986</v>
      </c>
      <c r="M393" s="259">
        <v>75791.105899999995</v>
      </c>
      <c r="N393" s="272">
        <v>2.7498777586310798E-3</v>
      </c>
      <c r="O393" s="259">
        <v>2.7175343324705877E-3</v>
      </c>
      <c r="P393" s="259">
        <v>0</v>
      </c>
      <c r="Q393" s="259">
        <v>0</v>
      </c>
      <c r="R393" s="259">
        <v>0</v>
      </c>
      <c r="S393" s="259">
        <v>0</v>
      </c>
      <c r="T393" s="259">
        <v>0</v>
      </c>
      <c r="U393" s="259">
        <v>0</v>
      </c>
      <c r="V393" s="259">
        <v>0</v>
      </c>
      <c r="W393" s="259">
        <v>0</v>
      </c>
      <c r="X393" s="259" t="s">
        <v>190</v>
      </c>
    </row>
    <row r="394" spans="2:24" s="221" customFormat="1" x14ac:dyDescent="0.2">
      <c r="B394" s="81" t="s">
        <v>497</v>
      </c>
      <c r="C394" s="81" t="s">
        <v>679</v>
      </c>
      <c r="D394" s="81" t="s">
        <v>460</v>
      </c>
      <c r="E394" s="259">
        <v>1497.5</v>
      </c>
      <c r="F394" s="259">
        <v>84.26</v>
      </c>
      <c r="G394" s="259">
        <v>13.24</v>
      </c>
      <c r="H394" s="259">
        <v>7.582918435536544</v>
      </c>
      <c r="I394" s="259">
        <v>14.891483054819403</v>
      </c>
      <c r="J394" s="259">
        <v>5.7370856738315359</v>
      </c>
      <c r="K394" s="259">
        <v>48</v>
      </c>
      <c r="L394" s="259">
        <v>455552.65749999997</v>
      </c>
      <c r="M394" s="259">
        <v>418114.77419999999</v>
      </c>
      <c r="N394" s="272">
        <v>6.9121715788245152E-3</v>
      </c>
      <c r="O394" s="259">
        <v>5.159218906258224E-3</v>
      </c>
      <c r="P394" s="259">
        <v>16</v>
      </c>
      <c r="Q394" s="259">
        <v>175506</v>
      </c>
      <c r="R394" s="259">
        <v>175506</v>
      </c>
      <c r="S394" s="259">
        <v>7.0941948889758505E-4</v>
      </c>
      <c r="T394" s="259">
        <v>7.0941948889758505E-4</v>
      </c>
      <c r="U394" s="259">
        <v>3</v>
      </c>
      <c r="V394" s="259">
        <v>8.0812796401946406E-3</v>
      </c>
      <c r="W394" s="259">
        <v>5.391588115621646E-3</v>
      </c>
      <c r="X394" s="259" t="s">
        <v>190</v>
      </c>
    </row>
    <row r="395" spans="2:24" s="221" customFormat="1" x14ac:dyDescent="0.2">
      <c r="B395" s="81" t="s">
        <v>613</v>
      </c>
      <c r="C395" s="81" t="s">
        <v>679</v>
      </c>
      <c r="D395" s="81" t="s">
        <v>441</v>
      </c>
      <c r="E395" s="259">
        <v>954.5</v>
      </c>
      <c r="F395" s="259">
        <v>3.45</v>
      </c>
      <c r="G395" s="259">
        <v>1.52</v>
      </c>
      <c r="H395" s="259">
        <v>4.7739361514669936</v>
      </c>
      <c r="I395" s="259">
        <v>3.2931259238733972</v>
      </c>
      <c r="J395" s="259">
        <v>1.3430589718086852</v>
      </c>
      <c r="K395" s="259">
        <v>9</v>
      </c>
      <c r="L395" s="259">
        <v>98519.724299999987</v>
      </c>
      <c r="M395" s="259">
        <v>71411.724299999987</v>
      </c>
      <c r="N395" s="272">
        <v>1.7453245060190048E-3</v>
      </c>
      <c r="O395" s="259">
        <v>1.5622485088841443E-3</v>
      </c>
      <c r="P395" s="259">
        <v>2</v>
      </c>
      <c r="Q395" s="259">
        <v>40180</v>
      </c>
      <c r="R395" s="259">
        <v>40180</v>
      </c>
      <c r="S395" s="259">
        <v>1.632427641119174E-4</v>
      </c>
      <c r="T395" s="259">
        <v>1.632427641119174E-4</v>
      </c>
      <c r="U395" s="259">
        <v>1</v>
      </c>
      <c r="V395" s="259">
        <v>1.453928543912685E-3</v>
      </c>
      <c r="W395" s="259">
        <v>0</v>
      </c>
      <c r="X395" s="259" t="s">
        <v>190</v>
      </c>
    </row>
    <row r="396" spans="2:24" s="221" customFormat="1" x14ac:dyDescent="0.2">
      <c r="B396" s="81" t="s">
        <v>463</v>
      </c>
      <c r="C396" s="81" t="s">
        <v>679</v>
      </c>
      <c r="D396" s="81" t="s">
        <v>441</v>
      </c>
      <c r="E396" s="259">
        <v>3786</v>
      </c>
      <c r="F396" s="259">
        <v>15.23</v>
      </c>
      <c r="G396" s="259">
        <v>0.72</v>
      </c>
      <c r="H396" s="259">
        <v>6.2492393137085092</v>
      </c>
      <c r="I396" s="259">
        <v>5.8855333845567177</v>
      </c>
      <c r="J396" s="259">
        <v>5.0553150631439738</v>
      </c>
      <c r="K396" s="259">
        <v>47</v>
      </c>
      <c r="L396" s="259">
        <v>699793.4574999999</v>
      </c>
      <c r="M396" s="259">
        <v>424395.94589999988</v>
      </c>
      <c r="N396" s="272">
        <v>9.9642010143935877E-3</v>
      </c>
      <c r="O396" s="259">
        <v>7.7260359240875383E-3</v>
      </c>
      <c r="P396" s="259">
        <v>14</v>
      </c>
      <c r="Q396" s="259">
        <v>601080</v>
      </c>
      <c r="R396" s="259">
        <v>601080</v>
      </c>
      <c r="S396" s="259">
        <v>2.5172949606043337E-3</v>
      </c>
      <c r="T396" s="259">
        <v>2.5172949606043337E-3</v>
      </c>
      <c r="U396" s="259">
        <v>1</v>
      </c>
      <c r="V396" s="259">
        <v>5.7089198439887381E-3</v>
      </c>
      <c r="W396" s="259">
        <v>5.7089198439887381E-3</v>
      </c>
      <c r="X396" s="259" t="s">
        <v>675</v>
      </c>
    </row>
    <row r="397" spans="2:24" s="221" customFormat="1" x14ac:dyDescent="0.2">
      <c r="B397" s="81" t="s">
        <v>523</v>
      </c>
      <c r="C397" s="81" t="s">
        <v>679</v>
      </c>
      <c r="D397" s="81" t="s">
        <v>441</v>
      </c>
      <c r="E397" s="259">
        <v>3152.5</v>
      </c>
      <c r="F397" s="259">
        <v>13.89</v>
      </c>
      <c r="G397" s="259">
        <v>0.88</v>
      </c>
      <c r="H397" s="259">
        <v>6.4397649025410857</v>
      </c>
      <c r="I397" s="259">
        <v>0.76041270111746206</v>
      </c>
      <c r="J397" s="259">
        <v>1.471774649919509</v>
      </c>
      <c r="K397" s="259">
        <v>28</v>
      </c>
      <c r="L397" s="259">
        <v>85440.694600000003</v>
      </c>
      <c r="M397" s="259">
        <v>26760.366199999997</v>
      </c>
      <c r="N397" s="272">
        <v>4.1216509488294962E-4</v>
      </c>
      <c r="O397" s="259">
        <v>1.5634690155317098E-4</v>
      </c>
      <c r="P397" s="259">
        <v>7</v>
      </c>
      <c r="Q397" s="259">
        <v>165370</v>
      </c>
      <c r="R397" s="259">
        <v>165370</v>
      </c>
      <c r="S397" s="259">
        <v>7.5061158825292867E-4</v>
      </c>
      <c r="T397" s="259">
        <v>7.5061158825292867E-4</v>
      </c>
      <c r="U397" s="259">
        <v>0</v>
      </c>
      <c r="V397" s="259">
        <v>0</v>
      </c>
      <c r="W397" s="259">
        <v>0</v>
      </c>
      <c r="X397" s="259" t="s">
        <v>190</v>
      </c>
    </row>
    <row r="398" spans="2:24" s="221" customFormat="1" x14ac:dyDescent="0.2">
      <c r="B398" s="81" t="s">
        <v>444</v>
      </c>
      <c r="C398" s="81" t="s">
        <v>670</v>
      </c>
      <c r="D398" s="81" t="s">
        <v>441</v>
      </c>
      <c r="E398" s="259">
        <v>942</v>
      </c>
      <c r="F398" s="259">
        <v>5.05</v>
      </c>
      <c r="G398" s="259">
        <v>0</v>
      </c>
      <c r="H398" s="259">
        <v>0</v>
      </c>
      <c r="I398" s="259">
        <v>0</v>
      </c>
      <c r="J398" s="259">
        <v>0</v>
      </c>
      <c r="K398" s="259">
        <v>7</v>
      </c>
      <c r="L398" s="259">
        <v>2208.5135999999998</v>
      </c>
      <c r="M398" s="259">
        <v>2025.7468999999999</v>
      </c>
      <c r="N398" s="272">
        <v>4.5402847289445443E-5</v>
      </c>
      <c r="O398" s="259">
        <v>4.387721397998827E-5</v>
      </c>
      <c r="P398" s="259">
        <v>5</v>
      </c>
      <c r="Q398" s="259">
        <v>87510</v>
      </c>
      <c r="R398" s="259">
        <v>87510</v>
      </c>
      <c r="S398" s="259">
        <v>4.3480549319529403E-4</v>
      </c>
      <c r="T398" s="259">
        <v>4.3480549319529403E-4</v>
      </c>
      <c r="U398" s="259">
        <v>0</v>
      </c>
      <c r="V398" s="259">
        <v>0</v>
      </c>
      <c r="W398" s="259">
        <v>0</v>
      </c>
      <c r="X398" s="259" t="s">
        <v>190</v>
      </c>
    </row>
    <row r="399" spans="2:24" s="221" customFormat="1" x14ac:dyDescent="0.2">
      <c r="B399" s="81" t="s">
        <v>861</v>
      </c>
      <c r="C399" s="81" t="s">
        <v>670</v>
      </c>
      <c r="D399" s="81" t="s">
        <v>441</v>
      </c>
      <c r="E399" s="259">
        <v>143.5</v>
      </c>
      <c r="F399" s="259">
        <v>1.1399999999999999</v>
      </c>
      <c r="G399" s="259">
        <v>0.78</v>
      </c>
      <c r="H399" s="259">
        <v>0</v>
      </c>
      <c r="I399" s="259">
        <v>0</v>
      </c>
      <c r="J399" s="259">
        <v>0</v>
      </c>
      <c r="K399" s="259">
        <v>1</v>
      </c>
      <c r="L399" s="259">
        <v>100</v>
      </c>
      <c r="M399" s="259">
        <v>100</v>
      </c>
      <c r="N399" s="272">
        <v>1.5256333094571721E-6</v>
      </c>
      <c r="O399" s="259">
        <v>1.5256333094571721E-6</v>
      </c>
      <c r="P399" s="259">
        <v>0</v>
      </c>
      <c r="Q399" s="259">
        <v>0</v>
      </c>
      <c r="R399" s="259">
        <v>0</v>
      </c>
      <c r="S399" s="259">
        <v>0</v>
      </c>
      <c r="T399" s="259">
        <v>0</v>
      </c>
      <c r="U399" s="259">
        <v>0</v>
      </c>
      <c r="V399" s="259">
        <v>0</v>
      </c>
      <c r="W399" s="259">
        <v>0</v>
      </c>
      <c r="X399" s="259" t="s">
        <v>190</v>
      </c>
    </row>
    <row r="400" spans="2:24" s="221" customFormat="1" x14ac:dyDescent="0.2">
      <c r="B400" s="81" t="s">
        <v>454</v>
      </c>
      <c r="C400" s="81" t="s">
        <v>670</v>
      </c>
      <c r="D400" s="81" t="s">
        <v>441</v>
      </c>
      <c r="E400" s="259">
        <v>1942.5</v>
      </c>
      <c r="F400" s="259">
        <v>5.28</v>
      </c>
      <c r="G400" s="259">
        <v>0.12</v>
      </c>
      <c r="H400" s="259">
        <v>0</v>
      </c>
      <c r="I400" s="259">
        <v>0</v>
      </c>
      <c r="J400" s="259">
        <v>0</v>
      </c>
      <c r="K400" s="259">
        <v>21</v>
      </c>
      <c r="L400" s="259">
        <v>56908.567200000005</v>
      </c>
      <c r="M400" s="259">
        <v>44575.070500000002</v>
      </c>
      <c r="N400" s="272">
        <v>7.2562171464402004E-4</v>
      </c>
      <c r="O400" s="259">
        <v>5.2825053339954574E-4</v>
      </c>
      <c r="P400" s="259">
        <v>9</v>
      </c>
      <c r="Q400" s="259">
        <v>320720</v>
      </c>
      <c r="R400" s="259">
        <v>320720</v>
      </c>
      <c r="S400" s="259">
        <v>1.2189810142562805E-3</v>
      </c>
      <c r="T400" s="259">
        <v>1.2189810142562805E-3</v>
      </c>
      <c r="U400" s="259">
        <v>1</v>
      </c>
      <c r="V400" s="259">
        <v>2.8727675217078549E-3</v>
      </c>
      <c r="W400" s="259">
        <v>2.8727675217078549E-3</v>
      </c>
      <c r="X400" s="259" t="s">
        <v>190</v>
      </c>
    </row>
    <row r="401" spans="2:24" s="221" customFormat="1" x14ac:dyDescent="0.2">
      <c r="B401" s="81" t="s">
        <v>862</v>
      </c>
      <c r="C401" s="81" t="s">
        <v>679</v>
      </c>
      <c r="D401" s="81" t="s">
        <v>441</v>
      </c>
      <c r="E401" s="259">
        <v>831.5</v>
      </c>
      <c r="F401" s="259">
        <v>6.25</v>
      </c>
      <c r="G401" s="259">
        <v>1.22</v>
      </c>
      <c r="H401" s="259">
        <v>4.9940572228873759</v>
      </c>
      <c r="I401" s="259">
        <v>6.7604130489619116</v>
      </c>
      <c r="J401" s="259">
        <v>8.6933482171724528</v>
      </c>
      <c r="K401" s="259">
        <v>23</v>
      </c>
      <c r="L401" s="259">
        <v>148010.79900000003</v>
      </c>
      <c r="M401" s="259">
        <v>148010.79900000003</v>
      </c>
      <c r="N401" s="272">
        <v>8.6472895980032509E-4</v>
      </c>
      <c r="O401" s="259">
        <v>8.6472895980032509E-4</v>
      </c>
      <c r="P401" s="259">
        <v>5</v>
      </c>
      <c r="Q401" s="259">
        <v>190330</v>
      </c>
      <c r="R401" s="259">
        <v>190330</v>
      </c>
      <c r="S401" s="259">
        <v>8.9096985272298849E-4</v>
      </c>
      <c r="T401" s="259">
        <v>8.9096985272298849E-4</v>
      </c>
      <c r="U401" s="259">
        <v>0</v>
      </c>
      <c r="V401" s="259">
        <v>0</v>
      </c>
      <c r="W401" s="259">
        <v>0</v>
      </c>
      <c r="X401" s="259" t="s">
        <v>675</v>
      </c>
    </row>
    <row r="402" spans="2:24" s="221" customFormat="1" x14ac:dyDescent="0.2">
      <c r="B402" s="81" t="s">
        <v>863</v>
      </c>
      <c r="C402" s="81" t="s">
        <v>679</v>
      </c>
      <c r="D402" s="81" t="s">
        <v>441</v>
      </c>
      <c r="E402" s="259">
        <v>1</v>
      </c>
      <c r="F402" s="259">
        <v>0</v>
      </c>
      <c r="G402" s="259">
        <v>1.841</v>
      </c>
      <c r="H402" s="259">
        <v>2.0099180633501774</v>
      </c>
      <c r="I402" s="259">
        <v>0</v>
      </c>
      <c r="J402" s="259">
        <v>0</v>
      </c>
      <c r="K402" s="259">
        <v>0</v>
      </c>
      <c r="L402" s="259">
        <v>0</v>
      </c>
      <c r="M402" s="259">
        <v>0</v>
      </c>
      <c r="N402" s="272">
        <v>0</v>
      </c>
      <c r="O402" s="259">
        <v>0</v>
      </c>
      <c r="P402" s="259">
        <v>0</v>
      </c>
      <c r="Q402" s="259">
        <v>0</v>
      </c>
      <c r="R402" s="259">
        <v>0</v>
      </c>
      <c r="S402" s="259">
        <v>0</v>
      </c>
      <c r="T402" s="259">
        <v>0</v>
      </c>
      <c r="U402" s="259">
        <v>0</v>
      </c>
      <c r="V402" s="259">
        <v>0</v>
      </c>
      <c r="W402" s="259">
        <v>0</v>
      </c>
      <c r="X402" s="259" t="s">
        <v>190</v>
      </c>
    </row>
    <row r="403" spans="2:24" s="221" customFormat="1" x14ac:dyDescent="0.2">
      <c r="B403" s="81" t="s">
        <v>864</v>
      </c>
      <c r="C403" s="81" t="s">
        <v>679</v>
      </c>
      <c r="D403" s="81" t="s">
        <v>441</v>
      </c>
      <c r="E403" s="259">
        <v>2591.5</v>
      </c>
      <c r="F403" s="259">
        <v>6.91</v>
      </c>
      <c r="G403" s="259">
        <v>4.95</v>
      </c>
      <c r="H403" s="259">
        <v>7.9827692465748781</v>
      </c>
      <c r="I403" s="259">
        <v>1.4726137564053152</v>
      </c>
      <c r="J403" s="259">
        <v>0.2970416933567307</v>
      </c>
      <c r="K403" s="259">
        <v>31</v>
      </c>
      <c r="L403" s="259">
        <v>77462.492499999993</v>
      </c>
      <c r="M403" s="259">
        <v>69068.829900000012</v>
      </c>
      <c r="N403" s="272">
        <v>4.5622843612669163E-3</v>
      </c>
      <c r="O403" s="259">
        <v>4.4348787235941479E-3</v>
      </c>
      <c r="P403" s="259">
        <v>4</v>
      </c>
      <c r="Q403" s="259">
        <v>15625</v>
      </c>
      <c r="R403" s="259">
        <v>15625</v>
      </c>
      <c r="S403" s="259">
        <v>7.6281665472858605E-5</v>
      </c>
      <c r="T403" s="259">
        <v>7.6281665472858605E-5</v>
      </c>
      <c r="U403" s="259">
        <v>1</v>
      </c>
      <c r="V403" s="259">
        <v>4.1222612021532788E-3</v>
      </c>
      <c r="W403" s="259">
        <v>4.1222612021532788E-3</v>
      </c>
      <c r="X403" s="259" t="s">
        <v>190</v>
      </c>
    </row>
    <row r="404" spans="2:24" s="221" customFormat="1" x14ac:dyDescent="0.2">
      <c r="B404" s="81" t="s">
        <v>563</v>
      </c>
      <c r="C404" s="81" t="s">
        <v>679</v>
      </c>
      <c r="D404" s="81" t="s">
        <v>441</v>
      </c>
      <c r="E404" s="259">
        <v>3155</v>
      </c>
      <c r="F404" s="259">
        <v>11.55</v>
      </c>
      <c r="G404" s="259">
        <v>1.94</v>
      </c>
      <c r="H404" s="259">
        <v>7.8539731810259568</v>
      </c>
      <c r="I404" s="259">
        <v>7.6701160881869406</v>
      </c>
      <c r="J404" s="259">
        <v>2.1834493475712597</v>
      </c>
      <c r="K404" s="259">
        <v>28</v>
      </c>
      <c r="L404" s="259">
        <v>465088.19900000008</v>
      </c>
      <c r="M404" s="259">
        <v>284253.11230000004</v>
      </c>
      <c r="N404" s="272">
        <v>1.4719005042980904E-2</v>
      </c>
      <c r="O404" s="259">
        <v>9.9786029928348625E-3</v>
      </c>
      <c r="P404" s="259">
        <v>6</v>
      </c>
      <c r="Q404" s="259">
        <v>132396.5</v>
      </c>
      <c r="R404" s="259">
        <v>132396.5</v>
      </c>
      <c r="S404" s="259">
        <v>5.8431755752209684E-4</v>
      </c>
      <c r="T404" s="259">
        <v>5.8431755752209684E-4</v>
      </c>
      <c r="U404" s="259">
        <v>0</v>
      </c>
      <c r="V404" s="259">
        <v>0</v>
      </c>
      <c r="W404" s="259">
        <v>0</v>
      </c>
      <c r="X404" s="259" t="s">
        <v>190</v>
      </c>
    </row>
    <row r="405" spans="2:24" s="221" customFormat="1" x14ac:dyDescent="0.2">
      <c r="B405" s="81" t="s">
        <v>865</v>
      </c>
      <c r="C405" s="81" t="s">
        <v>679</v>
      </c>
      <c r="D405" s="81" t="s">
        <v>441</v>
      </c>
      <c r="E405" s="259">
        <v>3381</v>
      </c>
      <c r="F405" s="259">
        <v>14.21</v>
      </c>
      <c r="G405" s="259">
        <v>2.06</v>
      </c>
      <c r="H405" s="259">
        <v>10.499611228464895</v>
      </c>
      <c r="I405" s="259">
        <v>2.1729422805381069</v>
      </c>
      <c r="J405" s="259">
        <v>0.42111240074417394</v>
      </c>
      <c r="K405" s="259">
        <v>28</v>
      </c>
      <c r="L405" s="259">
        <v>193913.00460000001</v>
      </c>
      <c r="M405" s="259">
        <v>119699.38169999998</v>
      </c>
      <c r="N405" s="272">
        <v>5.1759856163291571E-3</v>
      </c>
      <c r="O405" s="259">
        <v>2.7670716460286623E-3</v>
      </c>
      <c r="P405" s="259">
        <v>4</v>
      </c>
      <c r="Q405" s="259">
        <v>37580</v>
      </c>
      <c r="R405" s="259">
        <v>37580</v>
      </c>
      <c r="S405" s="259">
        <v>2.1511429663346126E-4</v>
      </c>
      <c r="T405" s="259">
        <v>2.1511429663346126E-4</v>
      </c>
      <c r="U405" s="259">
        <v>3</v>
      </c>
      <c r="V405" s="259">
        <v>1.298008819686162E-2</v>
      </c>
      <c r="W405" s="259">
        <v>1.0125628274867252E-2</v>
      </c>
      <c r="X405" s="259" t="s">
        <v>190</v>
      </c>
    </row>
    <row r="406" spans="2:24" s="221" customFormat="1" x14ac:dyDescent="0.2">
      <c r="B406" s="81" t="s">
        <v>866</v>
      </c>
      <c r="C406" s="81" t="s">
        <v>679</v>
      </c>
      <c r="D406" s="81" t="s">
        <v>441</v>
      </c>
      <c r="E406" s="259">
        <v>2510.5</v>
      </c>
      <c r="F406" s="259">
        <v>13</v>
      </c>
      <c r="G406" s="259">
        <v>0.42</v>
      </c>
      <c r="H406" s="259">
        <v>6.5093705843523466</v>
      </c>
      <c r="I406" s="259">
        <v>0.15190145312706055</v>
      </c>
      <c r="J406" s="259">
        <v>1.5240220748282634</v>
      </c>
      <c r="K406" s="259">
        <v>14</v>
      </c>
      <c r="L406" s="259">
        <v>8689.3549000000003</v>
      </c>
      <c r="M406" s="259">
        <v>6771.2466000000004</v>
      </c>
      <c r="N406" s="272">
        <v>2.1001868137987431E-4</v>
      </c>
      <c r="O406" s="259">
        <v>1.9944604254533608E-4</v>
      </c>
      <c r="P406" s="259">
        <v>2</v>
      </c>
      <c r="Q406" s="259">
        <v>87180</v>
      </c>
      <c r="R406" s="259">
        <v>87180</v>
      </c>
      <c r="S406" s="259">
        <v>3.4174186131840652E-4</v>
      </c>
      <c r="T406" s="259">
        <v>3.4174186131840652E-4</v>
      </c>
      <c r="U406" s="259">
        <v>2</v>
      </c>
      <c r="V406" s="259">
        <v>7.55798741505083E-3</v>
      </c>
      <c r="W406" s="259">
        <v>7.55798741505083E-3</v>
      </c>
      <c r="X406" s="259" t="s">
        <v>190</v>
      </c>
    </row>
    <row r="407" spans="2:24" s="221" customFormat="1" x14ac:dyDescent="0.2">
      <c r="B407" s="81" t="s">
        <v>867</v>
      </c>
      <c r="C407" s="81" t="s">
        <v>679</v>
      </c>
      <c r="D407" s="81" t="s">
        <v>441</v>
      </c>
      <c r="E407" s="259">
        <v>1037</v>
      </c>
      <c r="F407" s="259">
        <v>3.44</v>
      </c>
      <c r="G407" s="259">
        <v>0.17</v>
      </c>
      <c r="H407" s="259">
        <v>2.1948547833512806</v>
      </c>
      <c r="I407" s="259">
        <v>1.7338475223304992</v>
      </c>
      <c r="J407" s="259">
        <v>1.6928624592527455</v>
      </c>
      <c r="K407" s="259">
        <v>13</v>
      </c>
      <c r="L407" s="259">
        <v>174469.13928362602</v>
      </c>
      <c r="M407" s="259">
        <v>174469.13928362602</v>
      </c>
      <c r="N407" s="272">
        <v>3.3230469346894886E-3</v>
      </c>
      <c r="O407" s="259">
        <v>3.3230469346894886E-3</v>
      </c>
      <c r="P407" s="259">
        <v>4</v>
      </c>
      <c r="Q407" s="259">
        <v>170345</v>
      </c>
      <c r="R407" s="259">
        <v>170345</v>
      </c>
      <c r="S407" s="259">
        <v>7.063682222786707E-4</v>
      </c>
      <c r="T407" s="259">
        <v>7.063682222786707E-4</v>
      </c>
      <c r="U407" s="259">
        <v>0</v>
      </c>
      <c r="V407" s="259">
        <v>0</v>
      </c>
      <c r="W407" s="259">
        <v>0</v>
      </c>
      <c r="X407" s="259" t="s">
        <v>675</v>
      </c>
    </row>
    <row r="408" spans="2:24" s="221" customFormat="1" x14ac:dyDescent="0.2">
      <c r="B408" s="81" t="s">
        <v>868</v>
      </c>
      <c r="C408" s="81" t="s">
        <v>679</v>
      </c>
      <c r="D408" s="81" t="s">
        <v>441</v>
      </c>
      <c r="E408" s="259">
        <v>436.5</v>
      </c>
      <c r="F408" s="259">
        <v>3.48</v>
      </c>
      <c r="G408" s="259">
        <v>0.49</v>
      </c>
      <c r="H408" s="259">
        <v>2.1491286420314628</v>
      </c>
      <c r="I408" s="259">
        <v>3.7020674723288058</v>
      </c>
      <c r="J408" s="259">
        <v>0</v>
      </c>
      <c r="K408" s="259">
        <v>5</v>
      </c>
      <c r="L408" s="259">
        <v>140139.21005929812</v>
      </c>
      <c r="M408" s="259">
        <v>140139.21005929812</v>
      </c>
      <c r="N408" s="272">
        <v>2.8943596333102367E-3</v>
      </c>
      <c r="O408" s="259">
        <v>2.8943596333102367E-3</v>
      </c>
      <c r="P408" s="259">
        <v>0</v>
      </c>
      <c r="Q408" s="259">
        <v>0</v>
      </c>
      <c r="R408" s="259">
        <v>0</v>
      </c>
      <c r="S408" s="259">
        <v>0</v>
      </c>
      <c r="T408" s="259">
        <v>0</v>
      </c>
      <c r="U408" s="259">
        <v>0</v>
      </c>
      <c r="V408" s="259">
        <v>0</v>
      </c>
      <c r="W408" s="259">
        <v>0</v>
      </c>
      <c r="X408" s="259" t="s">
        <v>675</v>
      </c>
    </row>
    <row r="409" spans="2:24" s="221" customFormat="1" x14ac:dyDescent="0.2">
      <c r="B409" s="81" t="s">
        <v>869</v>
      </c>
      <c r="C409" s="81" t="s">
        <v>679</v>
      </c>
      <c r="D409" s="81" t="s">
        <v>441</v>
      </c>
      <c r="E409" s="259">
        <v>288.5</v>
      </c>
      <c r="F409" s="259">
        <v>2.54</v>
      </c>
      <c r="G409" s="259">
        <v>0.08</v>
      </c>
      <c r="H409" s="259">
        <v>1.2689004216249593</v>
      </c>
      <c r="I409" s="259">
        <v>1.5587908113243891</v>
      </c>
      <c r="J409" s="259">
        <v>2.8581865584973398</v>
      </c>
      <c r="K409" s="259">
        <v>8</v>
      </c>
      <c r="L409" s="259">
        <v>60809.597941026484</v>
      </c>
      <c r="M409" s="259">
        <v>60809.597941026484</v>
      </c>
      <c r="N409" s="272">
        <v>9.3808902074927895E-4</v>
      </c>
      <c r="O409" s="259">
        <v>9.3808902074927895E-4</v>
      </c>
      <c r="P409" s="259">
        <v>3</v>
      </c>
      <c r="Q409" s="259">
        <v>111500</v>
      </c>
      <c r="R409" s="259">
        <v>111500</v>
      </c>
      <c r="S409" s="259">
        <v>6.4839415651929812E-4</v>
      </c>
      <c r="T409" s="259">
        <v>6.4839415651929812E-4</v>
      </c>
      <c r="U409" s="259">
        <v>0</v>
      </c>
      <c r="V409" s="259">
        <v>0</v>
      </c>
      <c r="W409" s="259">
        <v>0</v>
      </c>
      <c r="X409" s="259" t="s">
        <v>675</v>
      </c>
    </row>
    <row r="410" spans="2:24" s="221" customFormat="1" x14ac:dyDescent="0.2">
      <c r="B410" s="81" t="s">
        <v>532</v>
      </c>
      <c r="C410" s="81" t="s">
        <v>679</v>
      </c>
      <c r="D410" s="81" t="s">
        <v>441</v>
      </c>
      <c r="E410" s="259">
        <v>622</v>
      </c>
      <c r="F410" s="259">
        <v>0</v>
      </c>
      <c r="G410" s="259">
        <v>0.06</v>
      </c>
      <c r="H410" s="259">
        <v>0</v>
      </c>
      <c r="I410" s="259">
        <v>0</v>
      </c>
      <c r="J410" s="259">
        <v>0</v>
      </c>
      <c r="K410" s="259">
        <v>3</v>
      </c>
      <c r="L410" s="259">
        <v>2425.9073000000003</v>
      </c>
      <c r="M410" s="259">
        <v>116.0167</v>
      </c>
      <c r="N410" s="272">
        <v>3.0741511185562015E-5</v>
      </c>
      <c r="O410" s="259">
        <v>3.0512666189143443E-6</v>
      </c>
      <c r="P410" s="259">
        <v>2</v>
      </c>
      <c r="Q410" s="259">
        <v>17420</v>
      </c>
      <c r="R410" s="259">
        <v>17420</v>
      </c>
      <c r="S410" s="259">
        <v>2.6546019584554792E-4</v>
      </c>
      <c r="T410" s="259">
        <v>2.6546019584554792E-4</v>
      </c>
      <c r="U410" s="259">
        <v>0</v>
      </c>
      <c r="V410" s="259">
        <v>0</v>
      </c>
      <c r="W410" s="259">
        <v>0</v>
      </c>
      <c r="X410" s="259" t="s">
        <v>190</v>
      </c>
    </row>
    <row r="411" spans="2:24" s="221" customFormat="1" x14ac:dyDescent="0.2">
      <c r="B411" s="81" t="s">
        <v>870</v>
      </c>
      <c r="C411" s="81" t="s">
        <v>679</v>
      </c>
      <c r="D411" s="81" t="s">
        <v>441</v>
      </c>
      <c r="E411" s="259">
        <v>423</v>
      </c>
      <c r="F411" s="259">
        <v>2.1</v>
      </c>
      <c r="G411" s="259">
        <v>0.22</v>
      </c>
      <c r="H411" s="259">
        <v>1.1202904623355496</v>
      </c>
      <c r="I411" s="259">
        <v>0.67171860723654631</v>
      </c>
      <c r="J411" s="259">
        <v>0.88895239339843946</v>
      </c>
      <c r="K411" s="259">
        <v>8</v>
      </c>
      <c r="L411" s="259">
        <v>52093.09421604938</v>
      </c>
      <c r="M411" s="259">
        <v>52093.09421604938</v>
      </c>
      <c r="N411" s="272">
        <v>8.5443018156232408E-4</v>
      </c>
      <c r="O411" s="259">
        <v>8.5443018156232408E-4</v>
      </c>
      <c r="P411" s="259">
        <v>3</v>
      </c>
      <c r="Q411" s="259">
        <v>68940</v>
      </c>
      <c r="R411" s="259">
        <v>68940</v>
      </c>
      <c r="S411" s="259">
        <v>2.2884499641857582E-4</v>
      </c>
      <c r="T411" s="259">
        <v>2.2884499641857582E-4</v>
      </c>
      <c r="U411" s="259">
        <v>0</v>
      </c>
      <c r="V411" s="259">
        <v>0</v>
      </c>
      <c r="W411" s="259">
        <v>0</v>
      </c>
      <c r="X411" s="259" t="s">
        <v>675</v>
      </c>
    </row>
    <row r="412" spans="2:24" s="221" customFormat="1" x14ac:dyDescent="0.2">
      <c r="B412" s="81" t="s">
        <v>871</v>
      </c>
      <c r="C412" s="81" t="s">
        <v>670</v>
      </c>
      <c r="D412" s="81" t="s">
        <v>441</v>
      </c>
      <c r="E412" s="259">
        <v>324</v>
      </c>
      <c r="F412" s="259">
        <v>0</v>
      </c>
      <c r="G412" s="259">
        <v>2.2000000000000002</v>
      </c>
      <c r="H412" s="259">
        <v>0</v>
      </c>
      <c r="I412" s="259">
        <v>0</v>
      </c>
      <c r="J412" s="259">
        <v>0</v>
      </c>
      <c r="K412" s="259">
        <v>1</v>
      </c>
      <c r="L412" s="259">
        <v>126.5167</v>
      </c>
      <c r="M412" s="259">
        <v>126.5167</v>
      </c>
      <c r="N412" s="272">
        <v>1.5256333094571721E-6</v>
      </c>
      <c r="O412" s="259">
        <v>1.5256333094571721E-6</v>
      </c>
      <c r="P412" s="259">
        <v>0</v>
      </c>
      <c r="Q412" s="259">
        <v>0</v>
      </c>
      <c r="R412" s="259">
        <v>0</v>
      </c>
      <c r="S412" s="259">
        <v>0</v>
      </c>
      <c r="T412" s="259">
        <v>0</v>
      </c>
      <c r="U412" s="259">
        <v>0</v>
      </c>
      <c r="V412" s="259">
        <v>0</v>
      </c>
      <c r="W412" s="259">
        <v>0</v>
      </c>
      <c r="X412" s="259" t="s">
        <v>190</v>
      </c>
    </row>
    <row r="413" spans="2:24" s="221" customFormat="1" x14ac:dyDescent="0.2">
      <c r="B413" s="81" t="s">
        <v>657</v>
      </c>
      <c r="C413" s="81" t="s">
        <v>679</v>
      </c>
      <c r="D413" s="81" t="s">
        <v>441</v>
      </c>
      <c r="E413" s="259">
        <v>1206</v>
      </c>
      <c r="F413" s="259">
        <v>4.04</v>
      </c>
      <c r="G413" s="259">
        <v>0.8</v>
      </c>
      <c r="H413" s="259">
        <v>3.2240158936869574</v>
      </c>
      <c r="I413" s="259">
        <v>0.62036501169609082</v>
      </c>
      <c r="J413" s="259">
        <v>0.67012067704810052</v>
      </c>
      <c r="K413" s="259">
        <v>20</v>
      </c>
      <c r="L413" s="259">
        <v>52716.901300000005</v>
      </c>
      <c r="M413" s="259">
        <v>46405.484400000001</v>
      </c>
      <c r="N413" s="272">
        <v>4.5630166652554552E-4</v>
      </c>
      <c r="O413" s="259">
        <v>3.6869980189651474E-4</v>
      </c>
      <c r="P413" s="259">
        <v>2</v>
      </c>
      <c r="Q413" s="259">
        <v>56945</v>
      </c>
      <c r="R413" s="259">
        <v>56945</v>
      </c>
      <c r="S413" s="259">
        <v>2.2274246318074712E-4</v>
      </c>
      <c r="T413" s="259">
        <v>2.2274246318074712E-4</v>
      </c>
      <c r="U413" s="259">
        <v>1</v>
      </c>
      <c r="V413" s="259">
        <v>1.8078754717067488E-3</v>
      </c>
      <c r="W413" s="259">
        <v>1.8078754717067488E-3</v>
      </c>
      <c r="X413" s="259" t="s">
        <v>190</v>
      </c>
    </row>
    <row r="414" spans="2:24" s="221" customFormat="1" x14ac:dyDescent="0.2">
      <c r="B414" s="81" t="s">
        <v>872</v>
      </c>
      <c r="C414" s="81" t="s">
        <v>679</v>
      </c>
      <c r="D414" s="81" t="s">
        <v>441</v>
      </c>
      <c r="E414" s="259">
        <v>282</v>
      </c>
      <c r="F414" s="259">
        <v>1.69</v>
      </c>
      <c r="G414" s="259">
        <v>0.21</v>
      </c>
      <c r="H414" s="259">
        <v>0.87505605362085748</v>
      </c>
      <c r="I414" s="259">
        <v>2.9469221589864918E-3</v>
      </c>
      <c r="J414" s="259">
        <v>0.10686094748625947</v>
      </c>
      <c r="K414" s="259">
        <v>1</v>
      </c>
      <c r="L414" s="259">
        <v>148.91669999999999</v>
      </c>
      <c r="M414" s="259">
        <v>148.91669999999999</v>
      </c>
      <c r="N414" s="272">
        <v>1.5256333094571721E-6</v>
      </c>
      <c r="O414" s="259">
        <v>1.5256333094571721E-6</v>
      </c>
      <c r="P414" s="259">
        <v>1</v>
      </c>
      <c r="Q414" s="259">
        <v>5400</v>
      </c>
      <c r="R414" s="259">
        <v>5400</v>
      </c>
      <c r="S414" s="259">
        <v>2.7461399570229097E-5</v>
      </c>
      <c r="T414" s="259">
        <v>2.7461399570229097E-5</v>
      </c>
      <c r="U414" s="259">
        <v>0</v>
      </c>
      <c r="V414" s="259">
        <v>0</v>
      </c>
      <c r="W414" s="259">
        <v>0</v>
      </c>
      <c r="X414" s="259" t="s">
        <v>190</v>
      </c>
    </row>
    <row r="415" spans="2:24" s="221" customFormat="1" x14ac:dyDescent="0.2">
      <c r="B415" s="81" t="s">
        <v>509</v>
      </c>
      <c r="C415" s="81" t="s">
        <v>679</v>
      </c>
      <c r="D415" s="81" t="s">
        <v>441</v>
      </c>
      <c r="E415" s="259">
        <v>1739.5</v>
      </c>
      <c r="F415" s="259">
        <v>3.65</v>
      </c>
      <c r="G415" s="259">
        <v>0.88</v>
      </c>
      <c r="H415" s="259">
        <v>6.2947560210772249</v>
      </c>
      <c r="I415" s="259">
        <v>0.76321880295923927</v>
      </c>
      <c r="J415" s="259">
        <v>0</v>
      </c>
      <c r="K415" s="259">
        <v>14</v>
      </c>
      <c r="L415" s="259">
        <v>44850.356100000005</v>
      </c>
      <c r="M415" s="259">
        <v>44379.6728</v>
      </c>
      <c r="N415" s="272">
        <v>2.1162212198811378E-3</v>
      </c>
      <c r="O415" s="259">
        <v>2.1116443199527663E-3</v>
      </c>
      <c r="P415" s="259">
        <v>0</v>
      </c>
      <c r="Q415" s="259">
        <v>0</v>
      </c>
      <c r="R415" s="259">
        <v>0</v>
      </c>
      <c r="S415" s="259">
        <v>0</v>
      </c>
      <c r="T415" s="259">
        <v>0</v>
      </c>
      <c r="U415" s="259">
        <v>1</v>
      </c>
      <c r="V415" s="259">
        <v>2.3723597962059025E-3</v>
      </c>
      <c r="W415" s="259">
        <v>2.3723597962059025E-3</v>
      </c>
      <c r="X415" s="259" t="s">
        <v>190</v>
      </c>
    </row>
    <row r="416" spans="2:24" s="221" customFormat="1" x14ac:dyDescent="0.2">
      <c r="B416" s="81" t="s">
        <v>638</v>
      </c>
      <c r="C416" s="81" t="s">
        <v>679</v>
      </c>
      <c r="D416" s="81" t="s">
        <v>441</v>
      </c>
      <c r="E416" s="259">
        <v>749</v>
      </c>
      <c r="F416" s="259">
        <v>2.4300000000000002</v>
      </c>
      <c r="G416" s="259">
        <v>0.36</v>
      </c>
      <c r="H416" s="259">
        <v>1.6534544431732985</v>
      </c>
      <c r="I416" s="259">
        <v>0.1632442879722005</v>
      </c>
      <c r="J416" s="259">
        <v>3.2895903309954684</v>
      </c>
      <c r="K416" s="259">
        <v>10</v>
      </c>
      <c r="L416" s="259">
        <v>13489.478499999997</v>
      </c>
      <c r="M416" s="259">
        <v>13146.161799999998</v>
      </c>
      <c r="N416" s="272">
        <v>1.8389983912196753E-4</v>
      </c>
      <c r="O416" s="259">
        <v>1.8237420581251036E-4</v>
      </c>
      <c r="P416" s="259">
        <v>6</v>
      </c>
      <c r="Q416" s="259">
        <v>271831</v>
      </c>
      <c r="R416" s="259">
        <v>271831</v>
      </c>
      <c r="S416" s="259">
        <v>1.2464424138265095E-3</v>
      </c>
      <c r="T416" s="259">
        <v>1.2464424138265095E-3</v>
      </c>
      <c r="U416" s="259">
        <v>0</v>
      </c>
      <c r="V416" s="259">
        <v>0</v>
      </c>
      <c r="W416" s="259">
        <v>0</v>
      </c>
      <c r="X416" s="259" t="s">
        <v>675</v>
      </c>
    </row>
    <row r="417" spans="2:24" s="221" customFormat="1" x14ac:dyDescent="0.2">
      <c r="B417" s="81" t="s">
        <v>873</v>
      </c>
      <c r="C417" s="81" t="s">
        <v>679</v>
      </c>
      <c r="D417" s="81" t="s">
        <v>441</v>
      </c>
      <c r="E417" s="259">
        <v>2071.5</v>
      </c>
      <c r="F417" s="259">
        <v>4.9400000000000004</v>
      </c>
      <c r="G417" s="259">
        <v>0.68</v>
      </c>
      <c r="H417" s="259">
        <v>4.5264805189437141</v>
      </c>
      <c r="I417" s="259">
        <v>0.39621047382447588</v>
      </c>
      <c r="J417" s="259">
        <v>0.80749937780559466</v>
      </c>
      <c r="K417" s="259">
        <v>16</v>
      </c>
      <c r="L417" s="259">
        <v>30796.494799999997</v>
      </c>
      <c r="M417" s="259">
        <v>30796.494799999997</v>
      </c>
      <c r="N417" s="272">
        <v>4.4698004700476231E-4</v>
      </c>
      <c r="O417" s="259">
        <v>4.4698004700476231E-4</v>
      </c>
      <c r="P417" s="259">
        <v>4</v>
      </c>
      <c r="Q417" s="259">
        <v>62765</v>
      </c>
      <c r="R417" s="259">
        <v>62765</v>
      </c>
      <c r="S417" s="259">
        <v>3.2801116153329197E-4</v>
      </c>
      <c r="T417" s="259">
        <v>3.2801116153329197E-4</v>
      </c>
      <c r="U417" s="259">
        <v>0</v>
      </c>
      <c r="V417" s="259">
        <v>0</v>
      </c>
      <c r="W417" s="259">
        <v>0</v>
      </c>
      <c r="X417" s="259" t="s">
        <v>190</v>
      </c>
    </row>
    <row r="418" spans="2:24" s="221" customFormat="1" x14ac:dyDescent="0.2">
      <c r="B418" s="81" t="s">
        <v>874</v>
      </c>
      <c r="C418" s="81" t="s">
        <v>679</v>
      </c>
      <c r="D418" s="81" t="s">
        <v>441</v>
      </c>
      <c r="E418" s="259">
        <v>829</v>
      </c>
      <c r="F418" s="259">
        <v>3</v>
      </c>
      <c r="G418" s="259">
        <v>0.25</v>
      </c>
      <c r="H418" s="259">
        <v>2.5427965000086181</v>
      </c>
      <c r="I418" s="259">
        <v>1.3275811960817723</v>
      </c>
      <c r="J418" s="259">
        <v>0</v>
      </c>
      <c r="K418" s="259">
        <v>8</v>
      </c>
      <c r="L418" s="259">
        <v>79404.126800000013</v>
      </c>
      <c r="M418" s="259">
        <v>79404.126800000013</v>
      </c>
      <c r="N418" s="272">
        <v>1.2327117140413951E-3</v>
      </c>
      <c r="O418" s="259">
        <v>1.2327117140413951E-3</v>
      </c>
      <c r="P418" s="259">
        <v>0</v>
      </c>
      <c r="Q418" s="259">
        <v>0</v>
      </c>
      <c r="R418" s="259">
        <v>0</v>
      </c>
      <c r="S418" s="259">
        <v>0</v>
      </c>
      <c r="T418" s="259">
        <v>0</v>
      </c>
      <c r="U418" s="259">
        <v>1</v>
      </c>
      <c r="V418" s="259">
        <v>1.2220322808751947E-3</v>
      </c>
      <c r="W418" s="259">
        <v>1.2220322808751947E-3</v>
      </c>
      <c r="X418" s="259" t="s">
        <v>190</v>
      </c>
    </row>
    <row r="419" spans="2:24" s="221" customFormat="1" x14ac:dyDescent="0.2">
      <c r="B419" s="81" t="s">
        <v>501</v>
      </c>
      <c r="C419" s="81" t="s">
        <v>679</v>
      </c>
      <c r="D419" s="81" t="s">
        <v>441</v>
      </c>
      <c r="E419" s="259">
        <v>1167</v>
      </c>
      <c r="F419" s="259">
        <v>4.2</v>
      </c>
      <c r="G419" s="259">
        <v>0.94</v>
      </c>
      <c r="H419" s="259">
        <v>3.8005409878939145</v>
      </c>
      <c r="I419" s="259">
        <v>1.0562579197181483</v>
      </c>
      <c r="J419" s="259">
        <v>0.78975330834467539</v>
      </c>
      <c r="K419" s="259">
        <v>17</v>
      </c>
      <c r="L419" s="259">
        <v>48389.048999999999</v>
      </c>
      <c r="M419" s="259">
        <v>32396.192999999999</v>
      </c>
      <c r="N419" s="272">
        <v>5.7510273233297559E-4</v>
      </c>
      <c r="O419" s="259">
        <v>4.1500277283853989E-4</v>
      </c>
      <c r="P419" s="259">
        <v>1</v>
      </c>
      <c r="Q419" s="259">
        <v>36180</v>
      </c>
      <c r="R419" s="259">
        <v>36180</v>
      </c>
      <c r="S419" s="259">
        <v>2.0443486346726105E-4</v>
      </c>
      <c r="T419" s="259">
        <v>2.0443486346726105E-4</v>
      </c>
      <c r="U419" s="259">
        <v>2</v>
      </c>
      <c r="V419" s="259">
        <v>3.5730332107486969E-3</v>
      </c>
      <c r="W419" s="259">
        <v>3.5730332107486969E-3</v>
      </c>
      <c r="X419" s="259" t="s">
        <v>190</v>
      </c>
    </row>
    <row r="420" spans="2:24" s="221" customFormat="1" x14ac:dyDescent="0.2">
      <c r="B420" s="81" t="s">
        <v>875</v>
      </c>
      <c r="C420" s="81" t="s">
        <v>679</v>
      </c>
      <c r="D420" s="81" t="s">
        <v>441</v>
      </c>
      <c r="E420" s="259">
        <v>2060.5</v>
      </c>
      <c r="F420" s="259">
        <v>5.52</v>
      </c>
      <c r="G420" s="259">
        <v>1.24</v>
      </c>
      <c r="H420" s="259">
        <v>4.4318314322880843</v>
      </c>
      <c r="I420" s="259">
        <v>0.25521389767847469</v>
      </c>
      <c r="J420" s="259">
        <v>1.3005441450906314</v>
      </c>
      <c r="K420" s="259">
        <v>15</v>
      </c>
      <c r="L420" s="259">
        <v>16884.166399999998</v>
      </c>
      <c r="M420" s="259">
        <v>16884.166399999998</v>
      </c>
      <c r="N420" s="272">
        <v>8.2056187549153997E-4</v>
      </c>
      <c r="O420" s="259">
        <v>8.2056187549153997E-4</v>
      </c>
      <c r="P420" s="259">
        <v>3</v>
      </c>
      <c r="Q420" s="259">
        <v>86040</v>
      </c>
      <c r="R420" s="259">
        <v>86040</v>
      </c>
      <c r="S420" s="259">
        <v>3.8445959398320737E-4</v>
      </c>
      <c r="T420" s="259">
        <v>3.8445959398320737E-4</v>
      </c>
      <c r="U420" s="259">
        <v>1</v>
      </c>
      <c r="V420" s="259">
        <v>3.1016125181264308E-3</v>
      </c>
      <c r="W420" s="259">
        <v>3.1016125181264308E-3</v>
      </c>
      <c r="X420" s="259" t="s">
        <v>190</v>
      </c>
    </row>
    <row r="421" spans="2:24" s="221" customFormat="1" x14ac:dyDescent="0.2">
      <c r="B421" s="81" t="s">
        <v>876</v>
      </c>
      <c r="C421" s="81" t="s">
        <v>679</v>
      </c>
      <c r="D421" s="81" t="s">
        <v>441</v>
      </c>
      <c r="E421" s="259">
        <v>1809.5</v>
      </c>
      <c r="F421" s="259">
        <v>5.53</v>
      </c>
      <c r="G421" s="259">
        <v>0.31</v>
      </c>
      <c r="H421" s="259">
        <v>3.8210782485932242</v>
      </c>
      <c r="I421" s="259">
        <v>0.1918749569670232</v>
      </c>
      <c r="J421" s="259">
        <v>0</v>
      </c>
      <c r="K421" s="259">
        <v>19</v>
      </c>
      <c r="L421" s="259">
        <v>14648.238400000002</v>
      </c>
      <c r="M421" s="259">
        <v>14648.238400000002</v>
      </c>
      <c r="N421" s="272">
        <v>1.9322145864275085E-4</v>
      </c>
      <c r="O421" s="259">
        <v>1.9322145864275085E-4</v>
      </c>
      <c r="P421" s="259">
        <v>0</v>
      </c>
      <c r="Q421" s="259">
        <v>0</v>
      </c>
      <c r="R421" s="259">
        <v>0</v>
      </c>
      <c r="S421" s="259">
        <v>0</v>
      </c>
      <c r="T421" s="259">
        <v>0</v>
      </c>
      <c r="U421" s="259">
        <v>0</v>
      </c>
      <c r="V421" s="259">
        <v>0</v>
      </c>
      <c r="W421" s="259">
        <v>0</v>
      </c>
      <c r="X421" s="259" t="s">
        <v>190</v>
      </c>
    </row>
    <row r="422" spans="2:24" s="221" customFormat="1" x14ac:dyDescent="0.2">
      <c r="B422" s="81" t="s">
        <v>877</v>
      </c>
      <c r="C422" s="81" t="s">
        <v>679</v>
      </c>
      <c r="D422" s="81" t="s">
        <v>441</v>
      </c>
      <c r="E422" s="259">
        <v>918.5</v>
      </c>
      <c r="F422" s="259">
        <v>4.4400000000000004</v>
      </c>
      <c r="G422" s="259">
        <v>0.39</v>
      </c>
      <c r="H422" s="259">
        <v>3.4364547161374603</v>
      </c>
      <c r="I422" s="259">
        <v>7.903891849890432E-2</v>
      </c>
      <c r="J422" s="259">
        <v>0.24213564894514025</v>
      </c>
      <c r="K422" s="259">
        <v>3</v>
      </c>
      <c r="L422" s="259">
        <v>3319.7334000000001</v>
      </c>
      <c r="M422" s="259">
        <v>3319.7334000000001</v>
      </c>
      <c r="N422" s="272">
        <v>2.7461399570229097E-5</v>
      </c>
      <c r="O422" s="259">
        <v>2.7461399570229097E-5</v>
      </c>
      <c r="P422" s="259">
        <v>2</v>
      </c>
      <c r="Q422" s="259">
        <v>10170</v>
      </c>
      <c r="R422" s="259">
        <v>10170</v>
      </c>
      <c r="S422" s="259">
        <v>9.3063631876887497E-5</v>
      </c>
      <c r="T422" s="259">
        <v>9.3063631876887497E-5</v>
      </c>
      <c r="U422" s="259">
        <v>0</v>
      </c>
      <c r="V422" s="259">
        <v>0</v>
      </c>
      <c r="W422" s="259">
        <v>0</v>
      </c>
      <c r="X422" s="259" t="s">
        <v>190</v>
      </c>
    </row>
    <row r="423" spans="2:24" s="221" customFormat="1" x14ac:dyDescent="0.2">
      <c r="B423" s="81" t="s">
        <v>608</v>
      </c>
      <c r="C423" s="81" t="s">
        <v>679</v>
      </c>
      <c r="D423" s="81" t="s">
        <v>441</v>
      </c>
      <c r="E423" s="259">
        <v>2110</v>
      </c>
      <c r="F423" s="259">
        <v>12.16</v>
      </c>
      <c r="G423" s="259">
        <v>0.22</v>
      </c>
      <c r="H423" s="259">
        <v>8.2323182176219323</v>
      </c>
      <c r="I423" s="259">
        <v>7.9932434114481383</v>
      </c>
      <c r="J423" s="259">
        <v>2.3548755487841926</v>
      </c>
      <c r="K423" s="259">
        <v>20</v>
      </c>
      <c r="L423" s="259">
        <v>167306.91689999998</v>
      </c>
      <c r="M423" s="259">
        <v>164821.06689999998</v>
      </c>
      <c r="N423" s="272">
        <v>4.3625331920596885E-3</v>
      </c>
      <c r="O423" s="259">
        <v>4.3610075587502311E-3</v>
      </c>
      <c r="P423" s="259">
        <v>2</v>
      </c>
      <c r="Q423" s="259">
        <v>49290</v>
      </c>
      <c r="R423" s="259">
        <v>49290</v>
      </c>
      <c r="S423" s="259">
        <v>2.3342189634694734E-4</v>
      </c>
      <c r="T423" s="259">
        <v>2.3342189634694734E-4</v>
      </c>
      <c r="U423" s="259">
        <v>6</v>
      </c>
      <c r="V423" s="259">
        <v>1.9123813534045651E-2</v>
      </c>
      <c r="W423" s="259">
        <v>1.5936765550589618E-2</v>
      </c>
      <c r="X423" s="259" t="s">
        <v>190</v>
      </c>
    </row>
    <row r="424" spans="2:24" s="221" customFormat="1" x14ac:dyDescent="0.2">
      <c r="B424" s="81" t="s">
        <v>878</v>
      </c>
      <c r="C424" s="81" t="s">
        <v>679</v>
      </c>
      <c r="D424" s="81" t="s">
        <v>441</v>
      </c>
      <c r="E424" s="259">
        <v>1103</v>
      </c>
      <c r="F424" s="259">
        <v>8.1</v>
      </c>
      <c r="G424" s="259">
        <v>1.41</v>
      </c>
      <c r="H424" s="259">
        <v>4.5548314335905538</v>
      </c>
      <c r="I424" s="259">
        <v>2.369484080011881</v>
      </c>
      <c r="J424" s="259">
        <v>0.90726476454754246</v>
      </c>
      <c r="K424" s="259">
        <v>12</v>
      </c>
      <c r="L424" s="259">
        <v>71272.712299999999</v>
      </c>
      <c r="M424" s="259">
        <v>71272.712299999999</v>
      </c>
      <c r="N424" s="272">
        <v>3.3115396615077367E-3</v>
      </c>
      <c r="O424" s="259">
        <v>3.3115396615077367E-3</v>
      </c>
      <c r="P424" s="259">
        <v>7</v>
      </c>
      <c r="Q424" s="259">
        <v>27290</v>
      </c>
      <c r="R424" s="259">
        <v>27290</v>
      </c>
      <c r="S424" s="259">
        <v>1.800247305159463E-4</v>
      </c>
      <c r="T424" s="259">
        <v>1.800247305159463E-4</v>
      </c>
      <c r="U424" s="259">
        <v>7</v>
      </c>
      <c r="V424" s="259">
        <v>1.1498698253378705E-2</v>
      </c>
      <c r="W424" s="259">
        <v>1.1498698253378705E-2</v>
      </c>
      <c r="X424" s="259" t="s">
        <v>190</v>
      </c>
    </row>
    <row r="425" spans="2:24" s="221" customFormat="1" x14ac:dyDescent="0.2">
      <c r="B425" s="81" t="s">
        <v>576</v>
      </c>
      <c r="C425" s="81" t="s">
        <v>679</v>
      </c>
      <c r="D425" s="81" t="s">
        <v>441</v>
      </c>
      <c r="E425" s="259">
        <v>1946</v>
      </c>
      <c r="F425" s="259">
        <v>6.92</v>
      </c>
      <c r="G425" s="259">
        <v>1.26</v>
      </c>
      <c r="H425" s="259">
        <v>5.334716487312142</v>
      </c>
      <c r="I425" s="259">
        <v>13.446428022567854</v>
      </c>
      <c r="J425" s="259">
        <v>1.5721555715370157</v>
      </c>
      <c r="K425" s="259">
        <v>17</v>
      </c>
      <c r="L425" s="259">
        <v>772665.45979999995</v>
      </c>
      <c r="M425" s="259">
        <v>6942.0318000000007</v>
      </c>
      <c r="N425" s="272">
        <v>7.402372817486198E-4</v>
      </c>
      <c r="O425" s="259">
        <v>2.1818081958547021E-4</v>
      </c>
      <c r="P425" s="259">
        <v>5</v>
      </c>
      <c r="Q425" s="259">
        <v>90340</v>
      </c>
      <c r="R425" s="259">
        <v>90340</v>
      </c>
      <c r="S425" s="259">
        <v>4.0886972693452209E-4</v>
      </c>
      <c r="T425" s="259">
        <v>4.0886972693452209E-4</v>
      </c>
      <c r="U425" s="259">
        <v>0</v>
      </c>
      <c r="V425" s="259">
        <v>0</v>
      </c>
      <c r="W425" s="259">
        <v>0</v>
      </c>
      <c r="X425" s="259" t="s">
        <v>675</v>
      </c>
    </row>
    <row r="426" spans="2:24" s="221" customFormat="1" x14ac:dyDescent="0.2">
      <c r="B426" s="81" t="s">
        <v>493</v>
      </c>
      <c r="C426" s="81" t="s">
        <v>679</v>
      </c>
      <c r="D426" s="81" t="s">
        <v>441</v>
      </c>
      <c r="E426" s="259">
        <v>640.5</v>
      </c>
      <c r="F426" s="259">
        <v>3.79</v>
      </c>
      <c r="G426" s="259">
        <v>3.62</v>
      </c>
      <c r="H426" s="259">
        <v>5.0324152661639694</v>
      </c>
      <c r="I426" s="259">
        <v>0.72242686030172076</v>
      </c>
      <c r="J426" s="259">
        <v>6.1608552516740522E-2</v>
      </c>
      <c r="K426" s="259">
        <v>11</v>
      </c>
      <c r="L426" s="259">
        <v>12898.6888</v>
      </c>
      <c r="M426" s="259">
        <v>12052.909299999999</v>
      </c>
      <c r="N426" s="272">
        <v>9.9593342441364199E-5</v>
      </c>
      <c r="O426" s="259">
        <v>7.643422880380432E-5</v>
      </c>
      <c r="P426" s="259">
        <v>2</v>
      </c>
      <c r="Q426" s="259">
        <v>1100</v>
      </c>
      <c r="R426" s="259">
        <v>1100</v>
      </c>
      <c r="S426" s="259">
        <v>9.1537998567430324E-6</v>
      </c>
      <c r="T426" s="259">
        <v>9.1537998567430324E-6</v>
      </c>
      <c r="U426" s="259">
        <v>0</v>
      </c>
      <c r="V426" s="259">
        <v>0</v>
      </c>
      <c r="W426" s="259">
        <v>0</v>
      </c>
      <c r="X426" s="259" t="s">
        <v>190</v>
      </c>
    </row>
    <row r="427" spans="2:24" s="221" customFormat="1" x14ac:dyDescent="0.2">
      <c r="B427" s="81" t="s">
        <v>879</v>
      </c>
      <c r="C427" s="81" t="s">
        <v>679</v>
      </c>
      <c r="D427" s="81" t="s">
        <v>441</v>
      </c>
      <c r="E427" s="259">
        <v>389.5</v>
      </c>
      <c r="F427" s="259">
        <v>7.11</v>
      </c>
      <c r="G427" s="259">
        <v>0.69</v>
      </c>
      <c r="H427" s="259">
        <v>3.9705537364212575</v>
      </c>
      <c r="I427" s="259">
        <v>8.9603181371651248E-3</v>
      </c>
      <c r="J427" s="259">
        <v>0</v>
      </c>
      <c r="K427" s="259">
        <v>1</v>
      </c>
      <c r="L427" s="259">
        <v>98.15</v>
      </c>
      <c r="M427" s="259">
        <v>98.15</v>
      </c>
      <c r="N427" s="272">
        <v>1.5256333094571721E-6</v>
      </c>
      <c r="O427" s="259">
        <v>1.5256333094571721E-6</v>
      </c>
      <c r="P427" s="259">
        <v>0</v>
      </c>
      <c r="Q427" s="259">
        <v>0</v>
      </c>
      <c r="R427" s="259">
        <v>0</v>
      </c>
      <c r="S427" s="259">
        <v>0</v>
      </c>
      <c r="T427" s="259">
        <v>0</v>
      </c>
      <c r="U427" s="259">
        <v>2</v>
      </c>
      <c r="V427" s="259">
        <v>1.1762632815914796E-3</v>
      </c>
      <c r="W427" s="259">
        <v>1.1762632815914796E-3</v>
      </c>
      <c r="X427" s="259" t="s">
        <v>190</v>
      </c>
    </row>
    <row r="428" spans="2:24" s="221" customFormat="1" x14ac:dyDescent="0.2">
      <c r="B428" s="81" t="s">
        <v>492</v>
      </c>
      <c r="C428" s="81" t="s">
        <v>679</v>
      </c>
      <c r="D428" s="81" t="s">
        <v>441</v>
      </c>
      <c r="E428" s="259">
        <v>1265.5</v>
      </c>
      <c r="F428" s="259">
        <v>6.49</v>
      </c>
      <c r="G428" s="259">
        <v>1.0900000000000001</v>
      </c>
      <c r="H428" s="259">
        <v>4.2118853736919153</v>
      </c>
      <c r="I428" s="259">
        <v>2.5813792915545233</v>
      </c>
      <c r="J428" s="259">
        <v>0.94014232397423159</v>
      </c>
      <c r="K428" s="259">
        <v>22</v>
      </c>
      <c r="L428" s="259">
        <v>79118.280699999988</v>
      </c>
      <c r="M428" s="259">
        <v>78943.594899999996</v>
      </c>
      <c r="N428" s="272">
        <v>3.6283069055503296E-3</v>
      </c>
      <c r="O428" s="259">
        <v>3.6262778132487516E-3</v>
      </c>
      <c r="P428" s="259">
        <v>2</v>
      </c>
      <c r="Q428" s="259">
        <v>28815</v>
      </c>
      <c r="R428" s="259">
        <v>28815</v>
      </c>
      <c r="S428" s="259">
        <v>3.4631876124677804E-4</v>
      </c>
      <c r="T428" s="259">
        <v>3.4631876124677804E-4</v>
      </c>
      <c r="U428" s="259">
        <v>4</v>
      </c>
      <c r="V428" s="259">
        <v>7.5198465823144009E-3</v>
      </c>
      <c r="W428" s="259">
        <v>7.5198465823144009E-3</v>
      </c>
      <c r="X428" s="259" t="s">
        <v>190</v>
      </c>
    </row>
    <row r="429" spans="2:24" s="221" customFormat="1" x14ac:dyDescent="0.2">
      <c r="B429" s="81" t="s">
        <v>554</v>
      </c>
      <c r="C429" s="81" t="s">
        <v>679</v>
      </c>
      <c r="D429" s="81" t="s">
        <v>441</v>
      </c>
      <c r="E429" s="259">
        <v>3552.5</v>
      </c>
      <c r="F429" s="259">
        <v>14.59</v>
      </c>
      <c r="G429" s="259">
        <v>4.1399999999999997</v>
      </c>
      <c r="H429" s="259">
        <v>9.5662808418273926</v>
      </c>
      <c r="I429" s="259">
        <v>5.0125965507085919</v>
      </c>
      <c r="J429" s="259">
        <v>0.79428114160683316</v>
      </c>
      <c r="K429" s="259">
        <v>27</v>
      </c>
      <c r="L429" s="259">
        <v>853228.18099999987</v>
      </c>
      <c r="M429" s="259">
        <v>275811.29950000002</v>
      </c>
      <c r="N429" s="272">
        <v>7.793911350025288E-3</v>
      </c>
      <c r="O429" s="259">
        <v>5.9064741012303471E-3</v>
      </c>
      <c r="P429" s="259">
        <v>9</v>
      </c>
      <c r="Q429" s="259">
        <v>135200</v>
      </c>
      <c r="R429" s="259">
        <v>135200</v>
      </c>
      <c r="S429" s="259">
        <v>8.1468818725012983E-4</v>
      </c>
      <c r="T429" s="259">
        <v>8.1468818725012983E-4</v>
      </c>
      <c r="U429" s="259">
        <v>1</v>
      </c>
      <c r="V429" s="259">
        <v>4.848462657454893E-3</v>
      </c>
      <c r="W429" s="259">
        <v>4.848462657454893E-3</v>
      </c>
      <c r="X429" s="259" t="s">
        <v>675</v>
      </c>
    </row>
    <row r="430" spans="2:24" s="221" customFormat="1" x14ac:dyDescent="0.2">
      <c r="B430" s="81" t="s">
        <v>880</v>
      </c>
      <c r="C430" s="81" t="s">
        <v>679</v>
      </c>
      <c r="D430" s="81" t="s">
        <v>441</v>
      </c>
      <c r="E430" s="259">
        <v>110.5</v>
      </c>
      <c r="F430" s="259">
        <v>3.23</v>
      </c>
      <c r="G430" s="259">
        <v>8.2899999999999991</v>
      </c>
      <c r="H430" s="259">
        <v>7.5241466871259099</v>
      </c>
      <c r="I430" s="259">
        <v>3.6614348165407921E-2</v>
      </c>
      <c r="J430" s="259">
        <v>1.9259156585149724</v>
      </c>
      <c r="K430" s="259">
        <v>1</v>
      </c>
      <c r="L430" s="259">
        <v>61.216700000000003</v>
      </c>
      <c r="M430" s="259">
        <v>61.216700000000003</v>
      </c>
      <c r="N430" s="272">
        <v>1.5256333094571721E-6</v>
      </c>
      <c r="O430" s="259">
        <v>1.5256333094571721E-6</v>
      </c>
      <c r="P430" s="259">
        <v>4</v>
      </c>
      <c r="Q430" s="259">
        <v>3220</v>
      </c>
      <c r="R430" s="259">
        <v>3220</v>
      </c>
      <c r="S430" s="259">
        <v>2.898703287968627E-5</v>
      </c>
      <c r="T430" s="259">
        <v>2.898703287968627E-5</v>
      </c>
      <c r="U430" s="259">
        <v>0</v>
      </c>
      <c r="V430" s="259">
        <v>0</v>
      </c>
      <c r="W430" s="259">
        <v>0</v>
      </c>
      <c r="X430" s="259" t="s">
        <v>190</v>
      </c>
    </row>
    <row r="431" spans="2:24" s="221" customFormat="1" x14ac:dyDescent="0.2">
      <c r="B431" s="81" t="s">
        <v>490</v>
      </c>
      <c r="C431" s="81" t="s">
        <v>679</v>
      </c>
      <c r="D431" s="81" t="s">
        <v>441</v>
      </c>
      <c r="E431" s="259">
        <v>3321</v>
      </c>
      <c r="F431" s="259">
        <v>20.07</v>
      </c>
      <c r="G431" s="259">
        <v>5.53</v>
      </c>
      <c r="H431" s="259">
        <v>8.0674888265676383</v>
      </c>
      <c r="I431" s="259">
        <v>3.7275215138443527</v>
      </c>
      <c r="J431" s="259">
        <v>5.2108001297408508</v>
      </c>
      <c r="K431" s="259">
        <v>58</v>
      </c>
      <c r="L431" s="259">
        <v>306800.59369999997</v>
      </c>
      <c r="M431" s="259">
        <v>197394.71910000002</v>
      </c>
      <c r="N431" s="272">
        <v>5.9836253776895968E-3</v>
      </c>
      <c r="O431" s="259">
        <v>5.5570125353660875E-3</v>
      </c>
      <c r="P431" s="259">
        <v>14</v>
      </c>
      <c r="Q431" s="259">
        <v>428884.6</v>
      </c>
      <c r="R431" s="259">
        <v>428884.6</v>
      </c>
      <c r="S431" s="259">
        <v>1.5439409091706582E-3</v>
      </c>
      <c r="T431" s="259">
        <v>1.5439409091706582E-3</v>
      </c>
      <c r="U431" s="259">
        <v>3</v>
      </c>
      <c r="V431" s="259">
        <v>1.4881027300445255E-2</v>
      </c>
      <c r="W431" s="259">
        <v>1.4881027300445255E-2</v>
      </c>
      <c r="X431" s="259" t="s">
        <v>190</v>
      </c>
    </row>
    <row r="432" spans="2:24" s="221" customFormat="1" x14ac:dyDescent="0.2">
      <c r="B432" s="81" t="s">
        <v>573</v>
      </c>
      <c r="C432" s="81" t="s">
        <v>679</v>
      </c>
      <c r="D432" s="81" t="s">
        <v>460</v>
      </c>
      <c r="E432" s="259">
        <v>5452.5</v>
      </c>
      <c r="F432" s="259">
        <v>49.08</v>
      </c>
      <c r="G432" s="259">
        <v>4.57</v>
      </c>
      <c r="H432" s="259">
        <v>9.8584293615938581</v>
      </c>
      <c r="I432" s="259">
        <v>11.422706942679584</v>
      </c>
      <c r="J432" s="259">
        <v>6.9242047712350265</v>
      </c>
      <c r="K432" s="259">
        <v>94</v>
      </c>
      <c r="L432" s="259">
        <v>1129682.8654999994</v>
      </c>
      <c r="M432" s="259">
        <v>370607.15670000017</v>
      </c>
      <c r="N432" s="272">
        <v>2.9387557392418058E-2</v>
      </c>
      <c r="O432" s="259">
        <v>1.4559927257803803E-2</v>
      </c>
      <c r="P432" s="259">
        <v>26</v>
      </c>
      <c r="Q432" s="259">
        <v>684790</v>
      </c>
      <c r="R432" s="259">
        <v>684790</v>
      </c>
      <c r="S432" s="259">
        <v>2.9261646875388559E-3</v>
      </c>
      <c r="T432" s="259">
        <v>2.9261646875388559E-3</v>
      </c>
      <c r="U432" s="259">
        <v>1</v>
      </c>
      <c r="V432" s="259">
        <v>8.2582531040916729E-3</v>
      </c>
      <c r="W432" s="259">
        <v>8.2582531040916729E-3</v>
      </c>
      <c r="X432" s="259" t="s">
        <v>190</v>
      </c>
    </row>
    <row r="433" spans="2:24" s="221" customFormat="1" x14ac:dyDescent="0.2">
      <c r="B433" s="81" t="s">
        <v>588</v>
      </c>
      <c r="C433" s="81" t="s">
        <v>679</v>
      </c>
      <c r="D433" s="81" t="s">
        <v>460</v>
      </c>
      <c r="E433" s="259">
        <v>3552</v>
      </c>
      <c r="F433" s="259">
        <v>29.14</v>
      </c>
      <c r="G433" s="259">
        <v>8.2799999999999994</v>
      </c>
      <c r="H433" s="259">
        <v>6.3362456891751435</v>
      </c>
      <c r="I433" s="259">
        <v>1.8395642191152204</v>
      </c>
      <c r="J433" s="259">
        <v>0.6167895205516678</v>
      </c>
      <c r="K433" s="259">
        <v>54</v>
      </c>
      <c r="L433" s="259">
        <v>244784.60260000001</v>
      </c>
      <c r="M433" s="259">
        <v>167226.18919999996</v>
      </c>
      <c r="N433" s="272">
        <v>6.9895211876139923E-3</v>
      </c>
      <c r="O433" s="259">
        <v>1.5628435058748322E-3</v>
      </c>
      <c r="P433" s="259">
        <v>7</v>
      </c>
      <c r="Q433" s="259">
        <v>82074.100000000006</v>
      </c>
      <c r="R433" s="259">
        <v>82074.100000000006</v>
      </c>
      <c r="S433" s="259">
        <v>4.4548492636149425E-4</v>
      </c>
      <c r="T433" s="259">
        <v>4.4548492636149425E-4</v>
      </c>
      <c r="U433" s="259">
        <v>2</v>
      </c>
      <c r="V433" s="259">
        <v>1.0624510367059746E-2</v>
      </c>
      <c r="W433" s="259">
        <v>1.0624510367059746E-2</v>
      </c>
      <c r="X433" s="259" t="s">
        <v>190</v>
      </c>
    </row>
    <row r="434" spans="2:24" s="221" customFormat="1" x14ac:dyDescent="0.2">
      <c r="B434" s="81" t="s">
        <v>642</v>
      </c>
      <c r="C434" s="81" t="s">
        <v>679</v>
      </c>
      <c r="D434" s="81" t="s">
        <v>441</v>
      </c>
      <c r="E434" s="259">
        <v>1749</v>
      </c>
      <c r="F434" s="259">
        <v>10.11</v>
      </c>
      <c r="G434" s="259">
        <v>1.86</v>
      </c>
      <c r="H434" s="259">
        <v>5.3239203473785386</v>
      </c>
      <c r="I434" s="259">
        <v>4.263780791068549</v>
      </c>
      <c r="J434" s="259">
        <v>2.0141571406920504</v>
      </c>
      <c r="K434" s="259">
        <v>29</v>
      </c>
      <c r="L434" s="259">
        <v>259892.51639999999</v>
      </c>
      <c r="M434" s="259">
        <v>163868.1563</v>
      </c>
      <c r="N434" s="272">
        <v>2.0005019333588117E-3</v>
      </c>
      <c r="O434" s="259">
        <v>1.699952171395749E-3</v>
      </c>
      <c r="P434" s="259">
        <v>6</v>
      </c>
      <c r="Q434" s="259">
        <v>122770</v>
      </c>
      <c r="R434" s="259">
        <v>122770</v>
      </c>
      <c r="S434" s="259">
        <v>4.4548492636149425E-4</v>
      </c>
      <c r="T434" s="259">
        <v>4.4548492636149425E-4</v>
      </c>
      <c r="U434" s="259">
        <v>1</v>
      </c>
      <c r="V434" s="259">
        <v>2.5722177597447922E-3</v>
      </c>
      <c r="W434" s="259">
        <v>2.5722177597447922E-3</v>
      </c>
      <c r="X434" s="259" t="s">
        <v>190</v>
      </c>
    </row>
    <row r="435" spans="2:24" s="221" customFormat="1" x14ac:dyDescent="0.2">
      <c r="B435" s="81" t="s">
        <v>473</v>
      </c>
      <c r="C435" s="81" t="s">
        <v>679</v>
      </c>
      <c r="D435" s="81" t="s">
        <v>441</v>
      </c>
      <c r="E435" s="259">
        <v>3637.5</v>
      </c>
      <c r="F435" s="259">
        <v>16.510000000000002</v>
      </c>
      <c r="G435" s="259">
        <v>0.52</v>
      </c>
      <c r="H435" s="259">
        <v>7.5170415153255732</v>
      </c>
      <c r="I435" s="259">
        <v>3.2491434556329706</v>
      </c>
      <c r="J435" s="259">
        <v>1.4623309020146171</v>
      </c>
      <c r="K435" s="259">
        <v>42</v>
      </c>
      <c r="L435" s="259">
        <v>332564.12430000014</v>
      </c>
      <c r="M435" s="259">
        <v>324291.56820000015</v>
      </c>
      <c r="N435" s="272">
        <v>7.7484779900696523E-3</v>
      </c>
      <c r="O435" s="259">
        <v>7.7041430860968277E-3</v>
      </c>
      <c r="P435" s="259">
        <v>11</v>
      </c>
      <c r="Q435" s="259">
        <v>149676</v>
      </c>
      <c r="R435" s="259">
        <v>149676</v>
      </c>
      <c r="S435" s="259">
        <v>7.9180368760827229E-4</v>
      </c>
      <c r="T435" s="259">
        <v>7.9180368760827229E-4</v>
      </c>
      <c r="U435" s="259">
        <v>2</v>
      </c>
      <c r="V435" s="259">
        <v>1.1079149093277983E-2</v>
      </c>
      <c r="W435" s="259">
        <v>1.1079149093277983E-2</v>
      </c>
      <c r="X435" s="259" t="s">
        <v>190</v>
      </c>
    </row>
    <row r="436" spans="2:24" s="221" customFormat="1" x14ac:dyDescent="0.2">
      <c r="B436" s="81" t="s">
        <v>881</v>
      </c>
      <c r="C436" s="81" t="s">
        <v>679</v>
      </c>
      <c r="D436" s="81" t="s">
        <v>441</v>
      </c>
      <c r="E436" s="259">
        <v>18</v>
      </c>
      <c r="F436" s="259">
        <v>1.88</v>
      </c>
      <c r="G436" s="259">
        <v>0.83</v>
      </c>
      <c r="H436" s="259">
        <v>5.0736973609122389</v>
      </c>
      <c r="I436" s="259">
        <v>0</v>
      </c>
      <c r="J436" s="259">
        <v>0</v>
      </c>
      <c r="K436" s="259">
        <v>0</v>
      </c>
      <c r="L436" s="259">
        <v>0</v>
      </c>
      <c r="M436" s="259">
        <v>0</v>
      </c>
      <c r="N436" s="272">
        <v>0</v>
      </c>
      <c r="O436" s="259">
        <v>0</v>
      </c>
      <c r="P436" s="259">
        <v>0</v>
      </c>
      <c r="Q436" s="259">
        <v>0</v>
      </c>
      <c r="R436" s="259">
        <v>0</v>
      </c>
      <c r="S436" s="259">
        <v>0</v>
      </c>
      <c r="T436" s="259">
        <v>0</v>
      </c>
      <c r="U436" s="259">
        <v>0</v>
      </c>
      <c r="V436" s="259">
        <v>0</v>
      </c>
      <c r="W436" s="259">
        <v>0</v>
      </c>
      <c r="X436" s="259" t="s">
        <v>190</v>
      </c>
    </row>
    <row r="437" spans="2:24" s="221" customFormat="1" x14ac:dyDescent="0.2">
      <c r="B437" s="81" t="s">
        <v>882</v>
      </c>
      <c r="C437" s="81" t="s">
        <v>679</v>
      </c>
      <c r="D437" s="81" t="s">
        <v>441</v>
      </c>
      <c r="E437" s="259">
        <v>1098.5</v>
      </c>
      <c r="F437" s="259">
        <v>6.53</v>
      </c>
      <c r="G437" s="259">
        <v>1.1599999999999999</v>
      </c>
      <c r="H437" s="259">
        <v>6.5255072318952871</v>
      </c>
      <c r="I437" s="259">
        <v>6.480843986967332</v>
      </c>
      <c r="J437" s="259">
        <v>3.5755306523922079</v>
      </c>
      <c r="K437" s="259">
        <v>16</v>
      </c>
      <c r="L437" s="259">
        <v>175011.19469999999</v>
      </c>
      <c r="M437" s="259">
        <v>175011.19469999999</v>
      </c>
      <c r="N437" s="272">
        <v>5.1545504683312851E-3</v>
      </c>
      <c r="O437" s="259">
        <v>5.1545504683312851E-3</v>
      </c>
      <c r="P437" s="259">
        <v>3</v>
      </c>
      <c r="Q437" s="259">
        <v>96555</v>
      </c>
      <c r="R437" s="259">
        <v>96555</v>
      </c>
      <c r="S437" s="259">
        <v>3.2648552822383479E-4</v>
      </c>
      <c r="T437" s="259">
        <v>3.2648552822383479E-4</v>
      </c>
      <c r="U437" s="259">
        <v>0</v>
      </c>
      <c r="V437" s="259">
        <v>0</v>
      </c>
      <c r="W437" s="259">
        <v>0</v>
      </c>
      <c r="X437" s="259" t="s">
        <v>190</v>
      </c>
    </row>
    <row r="438" spans="2:24" s="221" customFormat="1" x14ac:dyDescent="0.2">
      <c r="B438" s="81" t="s">
        <v>883</v>
      </c>
      <c r="C438" s="81" t="s">
        <v>679</v>
      </c>
      <c r="D438" s="81" t="s">
        <v>441</v>
      </c>
      <c r="E438" s="259">
        <v>0</v>
      </c>
      <c r="F438" s="259">
        <v>0</v>
      </c>
      <c r="G438" s="259">
        <v>2.75</v>
      </c>
      <c r="H438" s="259">
        <v>4.5141865948400879</v>
      </c>
      <c r="I438" s="259">
        <v>0</v>
      </c>
      <c r="J438" s="259">
        <v>0</v>
      </c>
      <c r="K438" s="259">
        <v>0</v>
      </c>
      <c r="L438" s="259">
        <v>0</v>
      </c>
      <c r="M438" s="259">
        <v>0</v>
      </c>
      <c r="N438" s="272">
        <v>0</v>
      </c>
      <c r="O438" s="259">
        <v>0</v>
      </c>
      <c r="P438" s="259">
        <v>0</v>
      </c>
      <c r="Q438" s="259">
        <v>0</v>
      </c>
      <c r="R438" s="259">
        <v>0</v>
      </c>
      <c r="S438" s="259">
        <v>0</v>
      </c>
      <c r="T438" s="259">
        <v>0</v>
      </c>
      <c r="U438" s="259">
        <v>0</v>
      </c>
      <c r="V438" s="259">
        <v>0</v>
      </c>
      <c r="W438" s="259">
        <v>0</v>
      </c>
      <c r="X438" s="259" t="s">
        <v>190</v>
      </c>
    </row>
    <row r="439" spans="2:24" s="221" customFormat="1" x14ac:dyDescent="0.2">
      <c r="B439" s="81" t="s">
        <v>884</v>
      </c>
      <c r="C439" s="81" t="s">
        <v>679</v>
      </c>
      <c r="D439" s="81" t="s">
        <v>441</v>
      </c>
      <c r="E439" s="259">
        <v>0</v>
      </c>
      <c r="F439" s="259">
        <v>0</v>
      </c>
      <c r="G439" s="259">
        <v>2.57</v>
      </c>
      <c r="H439" s="259">
        <v>0.1143153532995459</v>
      </c>
      <c r="I439" s="259">
        <v>0</v>
      </c>
      <c r="J439" s="259">
        <v>0</v>
      </c>
      <c r="K439" s="259">
        <v>0</v>
      </c>
      <c r="L439" s="259">
        <v>0</v>
      </c>
      <c r="M439" s="259">
        <v>0</v>
      </c>
      <c r="N439" s="272">
        <v>0</v>
      </c>
      <c r="O439" s="259">
        <v>0</v>
      </c>
      <c r="P439" s="259">
        <v>0</v>
      </c>
      <c r="Q439" s="259">
        <v>0</v>
      </c>
      <c r="R439" s="259">
        <v>0</v>
      </c>
      <c r="S439" s="259">
        <v>0</v>
      </c>
      <c r="T439" s="259">
        <v>0</v>
      </c>
      <c r="U439" s="259">
        <v>0</v>
      </c>
      <c r="V439" s="259">
        <v>0</v>
      </c>
      <c r="W439" s="259">
        <v>0</v>
      </c>
      <c r="X439" s="259" t="s">
        <v>190</v>
      </c>
    </row>
    <row r="440" spans="2:24" s="221" customFormat="1" x14ac:dyDescent="0.2">
      <c r="B440" s="81" t="s">
        <v>643</v>
      </c>
      <c r="C440" s="81" t="s">
        <v>679</v>
      </c>
      <c r="D440" s="81" t="s">
        <v>441</v>
      </c>
      <c r="E440" s="259">
        <v>89</v>
      </c>
      <c r="F440" s="259">
        <v>5.67</v>
      </c>
      <c r="G440" s="259">
        <v>1.1100000000000001</v>
      </c>
      <c r="H440" s="259">
        <v>6.4575476009323687</v>
      </c>
      <c r="I440" s="259">
        <v>4.911738718990744</v>
      </c>
      <c r="J440" s="259">
        <v>0</v>
      </c>
      <c r="K440" s="259">
        <v>5</v>
      </c>
      <c r="L440" s="259">
        <v>7460.7665000000006</v>
      </c>
      <c r="M440" s="259">
        <v>2776.1666</v>
      </c>
      <c r="N440" s="272">
        <v>3.7988269405483581E-5</v>
      </c>
      <c r="O440" s="259">
        <v>3.3411369477112069E-5</v>
      </c>
      <c r="P440" s="259">
        <v>0</v>
      </c>
      <c r="Q440" s="259">
        <v>0</v>
      </c>
      <c r="R440" s="259">
        <v>0</v>
      </c>
      <c r="S440" s="259">
        <v>0</v>
      </c>
      <c r="T440" s="259">
        <v>0</v>
      </c>
      <c r="U440" s="259">
        <v>0</v>
      </c>
      <c r="V440" s="259">
        <v>0</v>
      </c>
      <c r="W440" s="259">
        <v>0</v>
      </c>
      <c r="X440" s="259" t="s">
        <v>190</v>
      </c>
    </row>
    <row r="441" spans="2:24" s="221" customFormat="1" x14ac:dyDescent="0.2">
      <c r="B441" s="81" t="s">
        <v>885</v>
      </c>
      <c r="C441" s="81" t="s">
        <v>679</v>
      </c>
      <c r="D441" s="81" t="s">
        <v>441</v>
      </c>
      <c r="E441" s="259">
        <v>1092.5</v>
      </c>
      <c r="F441" s="259">
        <v>4.7300000000000004</v>
      </c>
      <c r="G441" s="259">
        <v>2.62</v>
      </c>
      <c r="H441" s="259">
        <v>6.8970263157392688</v>
      </c>
      <c r="I441" s="259">
        <v>6.4726868397310816E-2</v>
      </c>
      <c r="J441" s="259">
        <v>0</v>
      </c>
      <c r="K441" s="259">
        <v>7</v>
      </c>
      <c r="L441" s="259">
        <v>1364.5333000000001</v>
      </c>
      <c r="M441" s="259">
        <v>1364.5333000000001</v>
      </c>
      <c r="N441" s="272">
        <v>1.0679433166200204E-5</v>
      </c>
      <c r="O441" s="259">
        <v>1.0679433166200204E-5</v>
      </c>
      <c r="P441" s="259">
        <v>0</v>
      </c>
      <c r="Q441" s="259">
        <v>0</v>
      </c>
      <c r="R441" s="259">
        <v>0</v>
      </c>
      <c r="S441" s="259">
        <v>0</v>
      </c>
      <c r="T441" s="259">
        <v>0</v>
      </c>
      <c r="U441" s="259">
        <v>1</v>
      </c>
      <c r="V441" s="259">
        <v>1.595812441692202E-3</v>
      </c>
      <c r="W441" s="259">
        <v>1.595812441692202E-3</v>
      </c>
      <c r="X441" s="259" t="s">
        <v>190</v>
      </c>
    </row>
    <row r="442" spans="2:24" s="221" customFormat="1" x14ac:dyDescent="0.2">
      <c r="B442" s="81" t="s">
        <v>886</v>
      </c>
      <c r="C442" s="81" t="s">
        <v>679</v>
      </c>
      <c r="D442" s="81" t="s">
        <v>441</v>
      </c>
      <c r="E442" s="259">
        <v>35</v>
      </c>
      <c r="F442" s="259">
        <v>0</v>
      </c>
      <c r="G442" s="259">
        <v>0.56999999999999995</v>
      </c>
      <c r="H442" s="259">
        <v>3.2770401279203156</v>
      </c>
      <c r="I442" s="259">
        <v>0</v>
      </c>
      <c r="J442" s="259">
        <v>0</v>
      </c>
      <c r="K442" s="259">
        <v>0</v>
      </c>
      <c r="L442" s="259">
        <v>0</v>
      </c>
      <c r="M442" s="259">
        <v>0</v>
      </c>
      <c r="N442" s="272">
        <v>0</v>
      </c>
      <c r="O442" s="259">
        <v>0</v>
      </c>
      <c r="P442" s="259">
        <v>0</v>
      </c>
      <c r="Q442" s="259">
        <v>0</v>
      </c>
      <c r="R442" s="259">
        <v>0</v>
      </c>
      <c r="S442" s="259">
        <v>0</v>
      </c>
      <c r="T442" s="259">
        <v>0</v>
      </c>
      <c r="U442" s="259">
        <v>0</v>
      </c>
      <c r="V442" s="259">
        <v>0</v>
      </c>
      <c r="W442" s="259">
        <v>0</v>
      </c>
      <c r="X442" s="259" t="s">
        <v>190</v>
      </c>
    </row>
    <row r="443" spans="2:24" s="221" customFormat="1" x14ac:dyDescent="0.2">
      <c r="B443" s="81" t="s">
        <v>636</v>
      </c>
      <c r="C443" s="81" t="s">
        <v>679</v>
      </c>
      <c r="D443" s="81" t="s">
        <v>441</v>
      </c>
      <c r="E443" s="259">
        <v>166.5</v>
      </c>
      <c r="F443" s="259">
        <v>3.44</v>
      </c>
      <c r="G443" s="259">
        <v>0.78</v>
      </c>
      <c r="H443" s="259">
        <v>7.1967918859691711</v>
      </c>
      <c r="I443" s="259">
        <v>4.6866880188620925</v>
      </c>
      <c r="J443" s="259">
        <v>0</v>
      </c>
      <c r="K443" s="259">
        <v>5</v>
      </c>
      <c r="L443" s="259">
        <v>16894.302500000002</v>
      </c>
      <c r="M443" s="259">
        <v>878.68020000000001</v>
      </c>
      <c r="N443" s="272">
        <v>2.6942684245013658E-4</v>
      </c>
      <c r="O443" s="259">
        <v>1.1594813151874507E-5</v>
      </c>
      <c r="P443" s="259">
        <v>0</v>
      </c>
      <c r="Q443" s="259">
        <v>0</v>
      </c>
      <c r="R443" s="259">
        <v>0</v>
      </c>
      <c r="S443" s="259">
        <v>0</v>
      </c>
      <c r="T443" s="259">
        <v>0</v>
      </c>
      <c r="U443" s="259">
        <v>0</v>
      </c>
      <c r="V443" s="259">
        <v>0</v>
      </c>
      <c r="W443" s="259">
        <v>0</v>
      </c>
      <c r="X443" s="259" t="s">
        <v>190</v>
      </c>
    </row>
    <row r="444" spans="2:24" s="221" customFormat="1" x14ac:dyDescent="0.2">
      <c r="B444" s="81" t="s">
        <v>887</v>
      </c>
      <c r="C444" s="81" t="s">
        <v>679</v>
      </c>
      <c r="D444" s="81" t="s">
        <v>441</v>
      </c>
      <c r="E444" s="259">
        <v>106.5</v>
      </c>
      <c r="F444" s="259">
        <v>3.8</v>
      </c>
      <c r="G444" s="259">
        <v>0.65</v>
      </c>
      <c r="H444" s="259">
        <v>3.2664207451247891</v>
      </c>
      <c r="I444" s="259">
        <v>0.10887877675970724</v>
      </c>
      <c r="J444" s="259">
        <v>0</v>
      </c>
      <c r="K444" s="259">
        <v>1</v>
      </c>
      <c r="L444" s="259">
        <v>330</v>
      </c>
      <c r="M444" s="259">
        <v>330</v>
      </c>
      <c r="N444" s="272">
        <v>1.5256333094571721E-6</v>
      </c>
      <c r="O444" s="259">
        <v>1.5256333094571721E-6</v>
      </c>
      <c r="P444" s="259">
        <v>0</v>
      </c>
      <c r="Q444" s="259">
        <v>0</v>
      </c>
      <c r="R444" s="259">
        <v>0</v>
      </c>
      <c r="S444" s="259">
        <v>0</v>
      </c>
      <c r="T444" s="259">
        <v>0</v>
      </c>
      <c r="U444" s="259">
        <v>0</v>
      </c>
      <c r="V444" s="259">
        <v>0</v>
      </c>
      <c r="W444" s="259">
        <v>0</v>
      </c>
      <c r="X444" s="259" t="s">
        <v>190</v>
      </c>
    </row>
    <row r="445" spans="2:24" s="221" customFormat="1" x14ac:dyDescent="0.2">
      <c r="B445" s="81" t="s">
        <v>888</v>
      </c>
      <c r="C445" s="81" t="s">
        <v>679</v>
      </c>
      <c r="D445" s="81" t="s">
        <v>441</v>
      </c>
      <c r="E445" s="259">
        <v>1616.5</v>
      </c>
      <c r="F445" s="259">
        <v>7.41</v>
      </c>
      <c r="G445" s="259">
        <v>0.99</v>
      </c>
      <c r="H445" s="259">
        <v>6.3146673638188364</v>
      </c>
      <c r="I445" s="259">
        <v>4.0850098887085471</v>
      </c>
      <c r="J445" s="259">
        <v>0</v>
      </c>
      <c r="K445" s="259">
        <v>18</v>
      </c>
      <c r="L445" s="259">
        <v>151418.66439999998</v>
      </c>
      <c r="M445" s="259">
        <v>151418.66439999998</v>
      </c>
      <c r="N445" s="272">
        <v>1.5335818589994438E-3</v>
      </c>
      <c r="O445" s="259">
        <v>1.5335818589994438E-3</v>
      </c>
      <c r="P445" s="259">
        <v>0</v>
      </c>
      <c r="Q445" s="259">
        <v>0</v>
      </c>
      <c r="R445" s="259">
        <v>0</v>
      </c>
      <c r="S445" s="259">
        <v>0</v>
      </c>
      <c r="T445" s="259">
        <v>0</v>
      </c>
      <c r="U445" s="259">
        <v>0</v>
      </c>
      <c r="V445" s="259">
        <v>0</v>
      </c>
      <c r="W445" s="259">
        <v>0</v>
      </c>
      <c r="X445" s="259" t="s">
        <v>190</v>
      </c>
    </row>
    <row r="446" spans="2:24" s="221" customFormat="1" x14ac:dyDescent="0.2">
      <c r="B446" s="81" t="s">
        <v>889</v>
      </c>
      <c r="C446" s="81" t="s">
        <v>679</v>
      </c>
      <c r="D446" s="81" t="s">
        <v>441</v>
      </c>
      <c r="E446" s="259">
        <v>1490.5</v>
      </c>
      <c r="F446" s="259">
        <v>8.32</v>
      </c>
      <c r="G446" s="259">
        <v>1.0900000000000001</v>
      </c>
      <c r="H446" s="259">
        <v>5.7348202238605523</v>
      </c>
      <c r="I446" s="259">
        <v>2.0971242114146333</v>
      </c>
      <c r="J446" s="259">
        <v>1.1315867926906014</v>
      </c>
      <c r="K446" s="259">
        <v>16</v>
      </c>
      <c r="L446" s="259">
        <v>55367.987099999991</v>
      </c>
      <c r="M446" s="259">
        <v>55367.987099999991</v>
      </c>
      <c r="N446" s="272">
        <v>2.0290923015780387E-4</v>
      </c>
      <c r="O446" s="259">
        <v>2.0290923015780387E-4</v>
      </c>
      <c r="P446" s="259">
        <v>2</v>
      </c>
      <c r="Q446" s="259">
        <v>29876</v>
      </c>
      <c r="R446" s="259">
        <v>29876</v>
      </c>
      <c r="S446" s="259">
        <v>1.4035826447005983E-4</v>
      </c>
      <c r="T446" s="259">
        <v>1.4035826447005983E-4</v>
      </c>
      <c r="U446" s="259">
        <v>1</v>
      </c>
      <c r="V446" s="259">
        <v>2.2533603980682431E-3</v>
      </c>
      <c r="W446" s="259">
        <v>2.2533603980682431E-3</v>
      </c>
      <c r="X446" s="259" t="s">
        <v>190</v>
      </c>
    </row>
    <row r="447" spans="2:24" s="221" customFormat="1" x14ac:dyDescent="0.2">
      <c r="B447" s="81" t="s">
        <v>630</v>
      </c>
      <c r="C447" s="81" t="s">
        <v>679</v>
      </c>
      <c r="D447" s="81" t="s">
        <v>441</v>
      </c>
      <c r="E447" s="259">
        <v>10</v>
      </c>
      <c r="F447" s="259">
        <v>1</v>
      </c>
      <c r="G447" s="259">
        <v>1.1000000000000001</v>
      </c>
      <c r="H447" s="259">
        <v>2.0017888339530052</v>
      </c>
      <c r="I447" s="259">
        <v>1.3630030541092562</v>
      </c>
      <c r="J447" s="259">
        <v>0</v>
      </c>
      <c r="K447" s="259">
        <v>1</v>
      </c>
      <c r="L447" s="259">
        <v>879.46659999999997</v>
      </c>
      <c r="M447" s="259">
        <v>0</v>
      </c>
      <c r="N447" s="272">
        <v>1.525633309457172E-5</v>
      </c>
      <c r="O447" s="259">
        <v>0</v>
      </c>
      <c r="P447" s="259">
        <v>0</v>
      </c>
      <c r="Q447" s="259">
        <v>0</v>
      </c>
      <c r="R447" s="259">
        <v>0</v>
      </c>
      <c r="S447" s="259">
        <v>0</v>
      </c>
      <c r="T447" s="259">
        <v>0</v>
      </c>
      <c r="U447" s="259">
        <v>1</v>
      </c>
      <c r="V447" s="259">
        <v>1.525633309457172E-5</v>
      </c>
      <c r="W447" s="259">
        <v>1.525633309457172E-5</v>
      </c>
      <c r="X447" s="259" t="s">
        <v>190</v>
      </c>
    </row>
    <row r="448" spans="2:24" s="221" customFormat="1" x14ac:dyDescent="0.2">
      <c r="B448" s="81" t="s">
        <v>890</v>
      </c>
      <c r="C448" s="81" t="s">
        <v>679</v>
      </c>
      <c r="D448" s="81" t="s">
        <v>441</v>
      </c>
      <c r="E448" s="259">
        <v>999</v>
      </c>
      <c r="F448" s="259">
        <v>6.23</v>
      </c>
      <c r="G448" s="259">
        <v>1.1499999999999999</v>
      </c>
      <c r="H448" s="259">
        <v>5.274499284147363</v>
      </c>
      <c r="I448" s="259">
        <v>0.16934689143042769</v>
      </c>
      <c r="J448" s="259">
        <v>0.3049012516470968</v>
      </c>
      <c r="K448" s="259">
        <v>7</v>
      </c>
      <c r="L448" s="259">
        <v>5098.7146000000002</v>
      </c>
      <c r="M448" s="259">
        <v>5098.7146000000002</v>
      </c>
      <c r="N448" s="272">
        <v>7.6098589475723742E-5</v>
      </c>
      <c r="O448" s="259">
        <v>7.6098589475723742E-5</v>
      </c>
      <c r="P448" s="259">
        <v>1</v>
      </c>
      <c r="Q448" s="259">
        <v>9180</v>
      </c>
      <c r="R448" s="259">
        <v>9180</v>
      </c>
      <c r="S448" s="259">
        <v>2.7461399570229097E-5</v>
      </c>
      <c r="T448" s="259">
        <v>2.7461399570229097E-5</v>
      </c>
      <c r="U448" s="259">
        <v>1</v>
      </c>
      <c r="V448" s="259">
        <v>1.5119026096720575E-3</v>
      </c>
      <c r="W448" s="259">
        <v>1.5119026096720575E-3</v>
      </c>
      <c r="X448" s="259" t="s">
        <v>190</v>
      </c>
    </row>
    <row r="449" spans="2:24" s="221" customFormat="1" x14ac:dyDescent="0.2">
      <c r="B449" s="81" t="s">
        <v>891</v>
      </c>
      <c r="C449" s="81" t="s">
        <v>679</v>
      </c>
      <c r="D449" s="81" t="s">
        <v>441</v>
      </c>
      <c r="E449" s="259">
        <v>532</v>
      </c>
      <c r="F449" s="259">
        <v>3.15</v>
      </c>
      <c r="G449" s="259">
        <v>2.96</v>
      </c>
      <c r="H449" s="259">
        <v>7.6829966990895251</v>
      </c>
      <c r="I449" s="259">
        <v>4.8816200340029994E-2</v>
      </c>
      <c r="J449" s="259">
        <v>0</v>
      </c>
      <c r="K449" s="259">
        <v>3</v>
      </c>
      <c r="L449" s="259">
        <v>378.78339999999997</v>
      </c>
      <c r="M449" s="259">
        <v>378.78339999999997</v>
      </c>
      <c r="N449" s="272">
        <v>4.5768999283715162E-6</v>
      </c>
      <c r="O449" s="259">
        <v>4.5768999283715162E-6</v>
      </c>
      <c r="P449" s="259">
        <v>0</v>
      </c>
      <c r="Q449" s="259">
        <v>0</v>
      </c>
      <c r="R449" s="259">
        <v>0</v>
      </c>
      <c r="S449" s="259">
        <v>0</v>
      </c>
      <c r="T449" s="259">
        <v>0</v>
      </c>
      <c r="U449" s="259">
        <v>0</v>
      </c>
      <c r="V449" s="259">
        <v>0</v>
      </c>
      <c r="W449" s="259">
        <v>0</v>
      </c>
      <c r="X449" s="259" t="s">
        <v>190</v>
      </c>
    </row>
    <row r="450" spans="2:24" s="221" customFormat="1" x14ac:dyDescent="0.2">
      <c r="B450" s="81" t="s">
        <v>892</v>
      </c>
      <c r="C450" s="81" t="s">
        <v>679</v>
      </c>
      <c r="D450" s="81" t="s">
        <v>441</v>
      </c>
      <c r="E450" s="259">
        <v>2</v>
      </c>
      <c r="F450" s="259">
        <v>0.08</v>
      </c>
      <c r="G450" s="259">
        <v>2.2400000000000002</v>
      </c>
      <c r="H450" s="259">
        <v>4.4117953711052964</v>
      </c>
      <c r="I450" s="259">
        <v>0</v>
      </c>
      <c r="J450" s="259">
        <v>0</v>
      </c>
      <c r="K450" s="259">
        <v>0</v>
      </c>
      <c r="L450" s="259">
        <v>0</v>
      </c>
      <c r="M450" s="259">
        <v>0</v>
      </c>
      <c r="N450" s="272">
        <v>0</v>
      </c>
      <c r="O450" s="259">
        <v>0</v>
      </c>
      <c r="P450" s="259">
        <v>0</v>
      </c>
      <c r="Q450" s="259">
        <v>0</v>
      </c>
      <c r="R450" s="259">
        <v>0</v>
      </c>
      <c r="S450" s="259">
        <v>0</v>
      </c>
      <c r="T450" s="259">
        <v>0</v>
      </c>
      <c r="U450" s="259">
        <v>0</v>
      </c>
      <c r="V450" s="259">
        <v>0</v>
      </c>
      <c r="W450" s="259">
        <v>0</v>
      </c>
      <c r="X450" s="259" t="s">
        <v>190</v>
      </c>
    </row>
    <row r="451" spans="2:24" s="221" customFormat="1" x14ac:dyDescent="0.2">
      <c r="B451" s="81" t="s">
        <v>893</v>
      </c>
      <c r="C451" s="81" t="s">
        <v>679</v>
      </c>
      <c r="D451" s="81" t="s">
        <v>441</v>
      </c>
      <c r="E451" s="259">
        <v>1</v>
      </c>
      <c r="F451" s="259">
        <v>0.05</v>
      </c>
      <c r="G451" s="259">
        <v>2.61</v>
      </c>
      <c r="H451" s="259">
        <v>4.4493199230745413</v>
      </c>
      <c r="I451" s="259">
        <v>0</v>
      </c>
      <c r="J451" s="259">
        <v>0</v>
      </c>
      <c r="K451" s="259">
        <v>0</v>
      </c>
      <c r="L451" s="259">
        <v>0</v>
      </c>
      <c r="M451" s="259">
        <v>0</v>
      </c>
      <c r="N451" s="272">
        <v>0</v>
      </c>
      <c r="O451" s="259">
        <v>0</v>
      </c>
      <c r="P451" s="259">
        <v>0</v>
      </c>
      <c r="Q451" s="259">
        <v>0</v>
      </c>
      <c r="R451" s="259">
        <v>0</v>
      </c>
      <c r="S451" s="259">
        <v>0</v>
      </c>
      <c r="T451" s="259">
        <v>0</v>
      </c>
      <c r="U451" s="259">
        <v>0</v>
      </c>
      <c r="V451" s="259">
        <v>0</v>
      </c>
      <c r="W451" s="259">
        <v>0</v>
      </c>
      <c r="X451" s="259" t="s">
        <v>190</v>
      </c>
    </row>
    <row r="452" spans="2:24" s="221" customFormat="1" x14ac:dyDescent="0.2">
      <c r="B452" s="81" t="s">
        <v>894</v>
      </c>
      <c r="C452" s="81" t="s">
        <v>679</v>
      </c>
      <c r="D452" s="81" t="s">
        <v>441</v>
      </c>
      <c r="E452" s="259">
        <v>410.5</v>
      </c>
      <c r="F452" s="259">
        <v>4.2699999999999996</v>
      </c>
      <c r="G452" s="259">
        <v>2.12</v>
      </c>
      <c r="H452" s="259">
        <v>10.25621897508455</v>
      </c>
      <c r="I452" s="259">
        <v>0.28685614292737338</v>
      </c>
      <c r="J452" s="259">
        <v>0</v>
      </c>
      <c r="K452" s="259">
        <v>5</v>
      </c>
      <c r="L452" s="259">
        <v>1670.8977</v>
      </c>
      <c r="M452" s="259">
        <v>1670.8977</v>
      </c>
      <c r="N452" s="272">
        <v>1.9711182358186662E-5</v>
      </c>
      <c r="O452" s="259">
        <v>1.9711182358186662E-5</v>
      </c>
      <c r="P452" s="259">
        <v>0</v>
      </c>
      <c r="Q452" s="259">
        <v>0</v>
      </c>
      <c r="R452" s="259">
        <v>0</v>
      </c>
      <c r="S452" s="259">
        <v>0</v>
      </c>
      <c r="T452" s="259">
        <v>0</v>
      </c>
      <c r="U452" s="259">
        <v>0</v>
      </c>
      <c r="V452" s="259">
        <v>0</v>
      </c>
      <c r="W452" s="259">
        <v>0</v>
      </c>
      <c r="X452" s="259" t="s">
        <v>190</v>
      </c>
    </row>
    <row r="453" spans="2:24" s="221" customFormat="1" x14ac:dyDescent="0.2">
      <c r="B453" s="81" t="s">
        <v>895</v>
      </c>
      <c r="C453" s="81" t="s">
        <v>679</v>
      </c>
      <c r="D453" s="81" t="s">
        <v>441</v>
      </c>
      <c r="E453" s="259">
        <v>0</v>
      </c>
      <c r="F453" s="259">
        <v>0</v>
      </c>
      <c r="G453" s="259">
        <v>2.62</v>
      </c>
      <c r="H453" s="259">
        <v>7.9846525241085349</v>
      </c>
      <c r="I453" s="259">
        <v>0</v>
      </c>
      <c r="J453" s="259">
        <v>0</v>
      </c>
      <c r="K453" s="259">
        <v>0</v>
      </c>
      <c r="L453" s="259">
        <v>0</v>
      </c>
      <c r="M453" s="259">
        <v>0</v>
      </c>
      <c r="N453" s="272">
        <v>0</v>
      </c>
      <c r="O453" s="259">
        <v>0</v>
      </c>
      <c r="P453" s="259">
        <v>0</v>
      </c>
      <c r="Q453" s="259">
        <v>0</v>
      </c>
      <c r="R453" s="259">
        <v>0</v>
      </c>
      <c r="S453" s="259">
        <v>0</v>
      </c>
      <c r="T453" s="259">
        <v>0</v>
      </c>
      <c r="U453" s="259">
        <v>0</v>
      </c>
      <c r="V453" s="259">
        <v>0</v>
      </c>
      <c r="W453" s="259">
        <v>0</v>
      </c>
      <c r="X453" s="259" t="s">
        <v>190</v>
      </c>
    </row>
    <row r="454" spans="2:24" s="221" customFormat="1" x14ac:dyDescent="0.2">
      <c r="B454" s="81" t="s">
        <v>896</v>
      </c>
      <c r="C454" s="81" t="s">
        <v>679</v>
      </c>
      <c r="D454" s="81" t="s">
        <v>441</v>
      </c>
      <c r="E454" s="259">
        <v>16</v>
      </c>
      <c r="F454" s="259">
        <v>0</v>
      </c>
      <c r="G454" s="259">
        <v>0.79</v>
      </c>
      <c r="H454" s="259">
        <v>4.2739867265472817</v>
      </c>
      <c r="I454" s="259">
        <v>3.9995251179375702</v>
      </c>
      <c r="J454" s="259">
        <v>0</v>
      </c>
      <c r="K454" s="259">
        <v>2</v>
      </c>
      <c r="L454" s="259">
        <v>2730.9344000000001</v>
      </c>
      <c r="M454" s="259">
        <v>2730.9344000000001</v>
      </c>
      <c r="N454" s="272">
        <v>4.8820265902629508E-5</v>
      </c>
      <c r="O454" s="259">
        <v>4.8820265902629508E-5</v>
      </c>
      <c r="P454" s="259">
        <v>0</v>
      </c>
      <c r="Q454" s="259">
        <v>0</v>
      </c>
      <c r="R454" s="259">
        <v>0</v>
      </c>
      <c r="S454" s="259">
        <v>0</v>
      </c>
      <c r="T454" s="259">
        <v>0</v>
      </c>
      <c r="U454" s="259">
        <v>0</v>
      </c>
      <c r="V454" s="259">
        <v>0</v>
      </c>
      <c r="W454" s="259">
        <v>0</v>
      </c>
      <c r="X454" s="259" t="s">
        <v>190</v>
      </c>
    </row>
    <row r="455" spans="2:24" s="221" customFormat="1" x14ac:dyDescent="0.2">
      <c r="B455" s="81" t="s">
        <v>897</v>
      </c>
      <c r="C455" s="81" t="s">
        <v>679</v>
      </c>
      <c r="D455" s="81" t="s">
        <v>441</v>
      </c>
      <c r="E455" s="259">
        <v>2078.5</v>
      </c>
      <c r="F455" s="259">
        <v>11.41</v>
      </c>
      <c r="G455" s="259">
        <v>1.03</v>
      </c>
      <c r="H455" s="259">
        <v>6.6030722178616061</v>
      </c>
      <c r="I455" s="259">
        <v>3.9015678793978101</v>
      </c>
      <c r="J455" s="259">
        <v>3.7746138854032933</v>
      </c>
      <c r="K455" s="259">
        <v>27</v>
      </c>
      <c r="L455" s="259">
        <v>179604.1808</v>
      </c>
      <c r="M455" s="259">
        <v>179604.1808</v>
      </c>
      <c r="N455" s="272">
        <v>6.345078421366189E-3</v>
      </c>
      <c r="O455" s="259">
        <v>6.345078421366189E-3</v>
      </c>
      <c r="P455" s="259">
        <v>1</v>
      </c>
      <c r="Q455" s="259">
        <v>173760</v>
      </c>
      <c r="R455" s="259">
        <v>173760</v>
      </c>
      <c r="S455" s="259">
        <v>5.5227925802349626E-4</v>
      </c>
      <c r="T455" s="259">
        <v>5.5227925802349626E-4</v>
      </c>
      <c r="U455" s="259">
        <v>0</v>
      </c>
      <c r="V455" s="259">
        <v>0</v>
      </c>
      <c r="W455" s="259">
        <v>0</v>
      </c>
      <c r="X455" s="259" t="s">
        <v>190</v>
      </c>
    </row>
    <row r="456" spans="2:24" s="221" customFormat="1" x14ac:dyDescent="0.2">
      <c r="B456" s="81" t="s">
        <v>665</v>
      </c>
      <c r="C456" s="81" t="s">
        <v>679</v>
      </c>
      <c r="D456" s="81" t="s">
        <v>441</v>
      </c>
      <c r="E456" s="259">
        <v>647</v>
      </c>
      <c r="F456" s="259">
        <v>4.97</v>
      </c>
      <c r="G456" s="259">
        <v>0.72</v>
      </c>
      <c r="H456" s="259">
        <v>3.5219313283465921</v>
      </c>
      <c r="I456" s="259">
        <v>1.5820484703404629</v>
      </c>
      <c r="J456" s="259">
        <v>0</v>
      </c>
      <c r="K456" s="259">
        <v>8</v>
      </c>
      <c r="L456" s="259">
        <v>27525.866699999999</v>
      </c>
      <c r="M456" s="259">
        <v>26264.5</v>
      </c>
      <c r="N456" s="272">
        <v>4.8210012578846635E-4</v>
      </c>
      <c r="O456" s="259">
        <v>4.8057449247900918E-4</v>
      </c>
      <c r="P456" s="259">
        <v>0</v>
      </c>
      <c r="Q456" s="259">
        <v>0</v>
      </c>
      <c r="R456" s="259">
        <v>0</v>
      </c>
      <c r="S456" s="259">
        <v>0</v>
      </c>
      <c r="T456" s="259">
        <v>0</v>
      </c>
      <c r="U456" s="259">
        <v>2</v>
      </c>
      <c r="V456" s="259">
        <v>1.9406055696295228E-3</v>
      </c>
      <c r="W456" s="259">
        <v>1.9406055696295228E-3</v>
      </c>
      <c r="X456" s="259" t="s">
        <v>190</v>
      </c>
    </row>
    <row r="457" spans="2:24" s="221" customFormat="1" x14ac:dyDescent="0.2">
      <c r="B457" s="81" t="s">
        <v>587</v>
      </c>
      <c r="C457" s="81" t="s">
        <v>679</v>
      </c>
      <c r="D457" s="81" t="s">
        <v>441</v>
      </c>
      <c r="E457" s="259">
        <v>1300.5</v>
      </c>
      <c r="F457" s="259">
        <v>7.91</v>
      </c>
      <c r="G457" s="259">
        <v>2.3199999999999998</v>
      </c>
      <c r="H457" s="259">
        <v>6.544922026624012</v>
      </c>
      <c r="I457" s="259">
        <v>0.55644359126098397</v>
      </c>
      <c r="J457" s="259">
        <v>0</v>
      </c>
      <c r="K457" s="259">
        <v>13</v>
      </c>
      <c r="L457" s="259">
        <v>17331.266300000003</v>
      </c>
      <c r="M457" s="259">
        <v>17331.266300000003</v>
      </c>
      <c r="N457" s="272">
        <v>1.4838309567780455E-4</v>
      </c>
      <c r="O457" s="259">
        <v>1.4838309567780455E-4</v>
      </c>
      <c r="P457" s="259">
        <v>0</v>
      </c>
      <c r="Q457" s="259">
        <v>0</v>
      </c>
      <c r="R457" s="259">
        <v>0</v>
      </c>
      <c r="S457" s="259">
        <v>0</v>
      </c>
      <c r="T457" s="259">
        <v>0</v>
      </c>
      <c r="U457" s="259">
        <v>6</v>
      </c>
      <c r="V457" s="259">
        <v>1.143157038776259E-2</v>
      </c>
      <c r="W457" s="259">
        <v>9.5306312841789542E-3</v>
      </c>
      <c r="X457" s="259" t="s">
        <v>190</v>
      </c>
    </row>
    <row r="458" spans="2:24" s="221" customFormat="1" x14ac:dyDescent="0.2">
      <c r="B458" s="81" t="s">
        <v>898</v>
      </c>
      <c r="C458" s="81" t="s">
        <v>679</v>
      </c>
      <c r="D458" s="81" t="s">
        <v>441</v>
      </c>
      <c r="E458" s="259">
        <v>1175.5</v>
      </c>
      <c r="F458" s="259">
        <v>5.31</v>
      </c>
      <c r="G458" s="259">
        <v>1.36</v>
      </c>
      <c r="H458" s="259">
        <v>8.5736514974659421</v>
      </c>
      <c r="I458" s="259">
        <v>0.53366223336953234</v>
      </c>
      <c r="J458" s="259">
        <v>0.82437396430440757</v>
      </c>
      <c r="K458" s="259">
        <v>11</v>
      </c>
      <c r="L458" s="259">
        <v>11477.596100000001</v>
      </c>
      <c r="M458" s="259">
        <v>11477.596100000001</v>
      </c>
      <c r="N458" s="272">
        <v>1.2446116538551607E-4</v>
      </c>
      <c r="O458" s="259">
        <v>1.2446116538551607E-4</v>
      </c>
      <c r="P458" s="259">
        <v>2</v>
      </c>
      <c r="Q458" s="259">
        <v>17730</v>
      </c>
      <c r="R458" s="259">
        <v>17730</v>
      </c>
      <c r="S458" s="259">
        <v>5.3397165831001021E-5</v>
      </c>
      <c r="T458" s="259">
        <v>5.3397165831001021E-5</v>
      </c>
      <c r="U458" s="259">
        <v>0</v>
      </c>
      <c r="V458" s="259">
        <v>0</v>
      </c>
      <c r="W458" s="259">
        <v>0</v>
      </c>
      <c r="X458" s="259" t="s">
        <v>190</v>
      </c>
    </row>
    <row r="459" spans="2:24" s="221" customFormat="1" x14ac:dyDescent="0.2">
      <c r="B459" s="81" t="s">
        <v>899</v>
      </c>
      <c r="C459" s="81" t="s">
        <v>679</v>
      </c>
      <c r="D459" s="81" t="s">
        <v>441</v>
      </c>
      <c r="E459" s="259">
        <v>652.5</v>
      </c>
      <c r="F459" s="259">
        <v>4.55</v>
      </c>
      <c r="G459" s="259">
        <v>0.89</v>
      </c>
      <c r="H459" s="259">
        <v>5.0298755451800199</v>
      </c>
      <c r="I459" s="259">
        <v>5.4561616799917272E-2</v>
      </c>
      <c r="J459" s="259">
        <v>0</v>
      </c>
      <c r="K459" s="259">
        <v>3</v>
      </c>
      <c r="L459" s="259">
        <v>877.73990000000003</v>
      </c>
      <c r="M459" s="259">
        <v>877.73990000000003</v>
      </c>
      <c r="N459" s="272">
        <v>9.0927745243647459E-6</v>
      </c>
      <c r="O459" s="259">
        <v>9.0927745243647459E-6</v>
      </c>
      <c r="P459" s="259">
        <v>0</v>
      </c>
      <c r="Q459" s="259">
        <v>0</v>
      </c>
      <c r="R459" s="259">
        <v>0</v>
      </c>
      <c r="S459" s="259">
        <v>0</v>
      </c>
      <c r="T459" s="259">
        <v>0</v>
      </c>
      <c r="U459" s="259">
        <v>1</v>
      </c>
      <c r="V459" s="259">
        <v>1.3318778791561112E-3</v>
      </c>
      <c r="W459" s="259">
        <v>1.3318778791561112E-3</v>
      </c>
      <c r="X459" s="259" t="s">
        <v>190</v>
      </c>
    </row>
    <row r="460" spans="2:24" s="221" customFormat="1" x14ac:dyDescent="0.2">
      <c r="B460" s="81" t="s">
        <v>900</v>
      </c>
      <c r="C460" s="81" t="s">
        <v>679</v>
      </c>
      <c r="D460" s="81" t="s">
        <v>441</v>
      </c>
      <c r="E460" s="259">
        <v>658.5</v>
      </c>
      <c r="F460" s="259">
        <v>3.45</v>
      </c>
      <c r="G460" s="259">
        <v>0.21</v>
      </c>
      <c r="H460" s="259">
        <v>0.86879668507654884</v>
      </c>
      <c r="I460" s="259">
        <v>0.77805940022155551</v>
      </c>
      <c r="J460" s="259">
        <v>0</v>
      </c>
      <c r="K460" s="259">
        <v>4</v>
      </c>
      <c r="L460" s="259">
        <v>140754.06009999997</v>
      </c>
      <c r="M460" s="259">
        <v>140754.06009999997</v>
      </c>
      <c r="N460" s="272">
        <v>9.9318728445661904E-4</v>
      </c>
      <c r="O460" s="259">
        <v>9.9318728445661904E-4</v>
      </c>
      <c r="P460" s="259">
        <v>0</v>
      </c>
      <c r="Q460" s="259">
        <v>0</v>
      </c>
      <c r="R460" s="259">
        <v>0</v>
      </c>
      <c r="S460" s="259">
        <v>0</v>
      </c>
      <c r="T460" s="259">
        <v>0</v>
      </c>
      <c r="U460" s="259">
        <v>0</v>
      </c>
      <c r="V460" s="259">
        <v>0</v>
      </c>
      <c r="W460" s="259">
        <v>0</v>
      </c>
      <c r="X460" s="259" t="s">
        <v>190</v>
      </c>
    </row>
    <row r="461" spans="2:24" s="221" customFormat="1" x14ac:dyDescent="0.2">
      <c r="B461" s="81" t="s">
        <v>637</v>
      </c>
      <c r="C461" s="81" t="s">
        <v>679</v>
      </c>
      <c r="D461" s="81" t="s">
        <v>441</v>
      </c>
      <c r="E461" s="259">
        <v>966</v>
      </c>
      <c r="F461" s="259">
        <v>4.71</v>
      </c>
      <c r="G461" s="259">
        <v>1.1299999999999999</v>
      </c>
      <c r="H461" s="259">
        <v>7.4686030822369984</v>
      </c>
      <c r="I461" s="259">
        <v>0.51635261097492346</v>
      </c>
      <c r="J461" s="259">
        <v>0</v>
      </c>
      <c r="K461" s="259">
        <v>8</v>
      </c>
      <c r="L461" s="259">
        <v>9043.6233000000011</v>
      </c>
      <c r="M461" s="259">
        <v>8974.2233000000015</v>
      </c>
      <c r="N461" s="272">
        <v>1.19762214792388E-4</v>
      </c>
      <c r="O461" s="259">
        <v>1.1823658148293083E-4</v>
      </c>
      <c r="P461" s="259">
        <v>0</v>
      </c>
      <c r="Q461" s="259">
        <v>0</v>
      </c>
      <c r="R461" s="259">
        <v>0</v>
      </c>
      <c r="S461" s="259">
        <v>0</v>
      </c>
      <c r="T461" s="259">
        <v>0</v>
      </c>
      <c r="U461" s="259">
        <v>1</v>
      </c>
      <c r="V461" s="259">
        <v>1.5012231765058573E-3</v>
      </c>
      <c r="W461" s="259">
        <v>1.5012231765058573E-3</v>
      </c>
      <c r="X461" s="259" t="s">
        <v>190</v>
      </c>
    </row>
    <row r="462" spans="2:24" s="221" customFormat="1" x14ac:dyDescent="0.2">
      <c r="B462" s="81" t="s">
        <v>901</v>
      </c>
      <c r="C462" s="81" t="s">
        <v>679</v>
      </c>
      <c r="D462" s="81" t="s">
        <v>441</v>
      </c>
      <c r="E462" s="259">
        <v>33</v>
      </c>
      <c r="F462" s="259">
        <v>0</v>
      </c>
      <c r="G462" s="259">
        <v>2.31</v>
      </c>
      <c r="H462" s="259">
        <v>7.6074620944592759</v>
      </c>
      <c r="I462" s="259">
        <v>0</v>
      </c>
      <c r="J462" s="259">
        <v>0</v>
      </c>
      <c r="K462" s="259">
        <v>0</v>
      </c>
      <c r="L462" s="259">
        <v>0</v>
      </c>
      <c r="M462" s="259">
        <v>0</v>
      </c>
      <c r="N462" s="272">
        <v>0</v>
      </c>
      <c r="O462" s="259">
        <v>0</v>
      </c>
      <c r="P462" s="259">
        <v>0</v>
      </c>
      <c r="Q462" s="259">
        <v>0</v>
      </c>
      <c r="R462" s="259">
        <v>0</v>
      </c>
      <c r="S462" s="259">
        <v>0</v>
      </c>
      <c r="T462" s="259">
        <v>0</v>
      </c>
      <c r="U462" s="259">
        <v>0</v>
      </c>
      <c r="V462" s="259">
        <v>0</v>
      </c>
      <c r="W462" s="259">
        <v>0</v>
      </c>
      <c r="X462" s="259" t="s">
        <v>190</v>
      </c>
    </row>
    <row r="463" spans="2:24" s="221" customFormat="1" x14ac:dyDescent="0.2">
      <c r="B463" s="81" t="s">
        <v>585</v>
      </c>
      <c r="C463" s="81" t="s">
        <v>679</v>
      </c>
      <c r="D463" s="81" t="s">
        <v>441</v>
      </c>
      <c r="E463" s="259">
        <v>603.5</v>
      </c>
      <c r="F463" s="259">
        <v>4.18</v>
      </c>
      <c r="G463" s="259">
        <v>0.17</v>
      </c>
      <c r="H463" s="259">
        <v>0.9030912910664125</v>
      </c>
      <c r="I463" s="259">
        <v>0.11356969594250166</v>
      </c>
      <c r="J463" s="259">
        <v>0.36888237245796318</v>
      </c>
      <c r="K463" s="259">
        <v>7</v>
      </c>
      <c r="L463" s="259">
        <v>18703.412100000001</v>
      </c>
      <c r="M463" s="259">
        <v>4636.4856</v>
      </c>
      <c r="N463" s="272">
        <v>4.9903465552344098E-5</v>
      </c>
      <c r="O463" s="259">
        <v>3.8323908733564159E-5</v>
      </c>
      <c r="P463" s="259">
        <v>1</v>
      </c>
      <c r="Q463" s="259">
        <v>60750</v>
      </c>
      <c r="R463" s="259">
        <v>60750</v>
      </c>
      <c r="S463" s="259">
        <v>2.2884499641857582E-4</v>
      </c>
      <c r="T463" s="259">
        <v>2.2884499641857582E-4</v>
      </c>
      <c r="U463" s="259">
        <v>0</v>
      </c>
      <c r="V463" s="259">
        <v>0</v>
      </c>
      <c r="W463" s="259">
        <v>0</v>
      </c>
      <c r="X463" s="259" t="s">
        <v>190</v>
      </c>
    </row>
    <row r="464" spans="2:24" s="221" customFormat="1" x14ac:dyDescent="0.2">
      <c r="B464" s="81" t="s">
        <v>902</v>
      </c>
      <c r="C464" s="81" t="s">
        <v>679</v>
      </c>
      <c r="D464" s="81" t="s">
        <v>441</v>
      </c>
      <c r="E464" s="259">
        <v>34.5</v>
      </c>
      <c r="F464" s="259">
        <v>0</v>
      </c>
      <c r="G464" s="259">
        <v>3.38</v>
      </c>
      <c r="H464" s="259">
        <v>11.131773829790367</v>
      </c>
      <c r="I464" s="259">
        <v>0</v>
      </c>
      <c r="J464" s="259">
        <v>0</v>
      </c>
      <c r="K464" s="259">
        <v>0</v>
      </c>
      <c r="L464" s="259">
        <v>0</v>
      </c>
      <c r="M464" s="259">
        <v>0</v>
      </c>
      <c r="N464" s="272">
        <v>0</v>
      </c>
      <c r="O464" s="259">
        <v>0</v>
      </c>
      <c r="P464" s="259">
        <v>0</v>
      </c>
      <c r="Q464" s="259">
        <v>0</v>
      </c>
      <c r="R464" s="259">
        <v>0</v>
      </c>
      <c r="S464" s="259">
        <v>0</v>
      </c>
      <c r="T464" s="259">
        <v>0</v>
      </c>
      <c r="U464" s="259">
        <v>0</v>
      </c>
      <c r="V464" s="259">
        <v>0</v>
      </c>
      <c r="W464" s="259">
        <v>0</v>
      </c>
      <c r="X464" s="259" t="s">
        <v>190</v>
      </c>
    </row>
    <row r="465" spans="2:24" s="221" customFormat="1" x14ac:dyDescent="0.2">
      <c r="B465" s="81" t="s">
        <v>579</v>
      </c>
      <c r="C465" s="81" t="s">
        <v>679</v>
      </c>
      <c r="D465" s="81" t="s">
        <v>441</v>
      </c>
      <c r="E465" s="259">
        <v>1113</v>
      </c>
      <c r="F465" s="259">
        <v>5.0999999999999996</v>
      </c>
      <c r="G465" s="259">
        <v>0.11</v>
      </c>
      <c r="H465" s="259">
        <v>5.9443983715763862</v>
      </c>
      <c r="I465" s="259">
        <v>0.73560120729706713</v>
      </c>
      <c r="J465" s="259">
        <v>0.17594261822991464</v>
      </c>
      <c r="K465" s="259">
        <v>15</v>
      </c>
      <c r="L465" s="259">
        <v>32109.430499999995</v>
      </c>
      <c r="M465" s="259">
        <v>26447.9175</v>
      </c>
      <c r="N465" s="272">
        <v>3.6793698524178618E-4</v>
      </c>
      <c r="O465" s="259">
        <v>3.2866718385635857E-4</v>
      </c>
      <c r="P465" s="259">
        <v>2</v>
      </c>
      <c r="Q465" s="259">
        <v>7680</v>
      </c>
      <c r="R465" s="259">
        <v>7680</v>
      </c>
      <c r="S465" s="259">
        <v>5.0345899212086675E-5</v>
      </c>
      <c r="T465" s="259">
        <v>5.0345899212086675E-5</v>
      </c>
      <c r="U465" s="259">
        <v>0</v>
      </c>
      <c r="V465" s="259">
        <v>0</v>
      </c>
      <c r="W465" s="259">
        <v>0</v>
      </c>
      <c r="X465" s="259" t="s">
        <v>190</v>
      </c>
    </row>
    <row r="466" spans="2:24" s="221" customFormat="1" x14ac:dyDescent="0.2">
      <c r="B466" s="81" t="s">
        <v>903</v>
      </c>
      <c r="C466" s="81" t="s">
        <v>679</v>
      </c>
      <c r="D466" s="81" t="s">
        <v>441</v>
      </c>
      <c r="E466" s="259">
        <v>1477</v>
      </c>
      <c r="F466" s="259">
        <v>10.09</v>
      </c>
      <c r="G466" s="259">
        <v>1.19</v>
      </c>
      <c r="H466" s="259">
        <v>9.0690180284306408</v>
      </c>
      <c r="I466" s="259">
        <v>7.9356817590062994</v>
      </c>
      <c r="J466" s="259">
        <v>1.0425709854852727</v>
      </c>
      <c r="K466" s="259">
        <v>10</v>
      </c>
      <c r="L466" s="259">
        <v>233373.08070000005</v>
      </c>
      <c r="M466" s="259">
        <v>233373.08070000005</v>
      </c>
      <c r="N466" s="272">
        <v>4.4732026323277118E-3</v>
      </c>
      <c r="O466" s="259">
        <v>4.4732026323277118E-3</v>
      </c>
      <c r="P466" s="259">
        <v>4</v>
      </c>
      <c r="Q466" s="259">
        <v>30660</v>
      </c>
      <c r="R466" s="259">
        <v>30660</v>
      </c>
      <c r="S466" s="259">
        <v>2.013835968483467E-4</v>
      </c>
      <c r="T466" s="259">
        <v>2.013835968483467E-4</v>
      </c>
      <c r="U466" s="259">
        <v>1</v>
      </c>
      <c r="V466" s="259">
        <v>2.1953863323088707E-3</v>
      </c>
      <c r="W466" s="259">
        <v>2.1953863323088707E-3</v>
      </c>
      <c r="X466" s="259" t="s">
        <v>190</v>
      </c>
    </row>
    <row r="467" spans="2:24" s="221" customFormat="1" x14ac:dyDescent="0.2">
      <c r="B467" s="81"/>
      <c r="C467" s="81"/>
      <c r="D467" s="81"/>
      <c r="E467" s="259"/>
      <c r="F467" s="259"/>
      <c r="G467" s="259"/>
      <c r="H467" s="259"/>
      <c r="I467" s="259"/>
      <c r="J467" s="259"/>
      <c r="K467" s="259"/>
      <c r="L467" s="259"/>
      <c r="M467" s="259"/>
      <c r="N467" s="272"/>
      <c r="O467" s="259"/>
      <c r="P467" s="259"/>
      <c r="Q467" s="259"/>
      <c r="R467" s="259"/>
      <c r="S467" s="259"/>
      <c r="T467" s="259"/>
      <c r="U467" s="259"/>
      <c r="V467" s="259"/>
      <c r="W467" s="259"/>
      <c r="X467" s="259"/>
    </row>
    <row r="468" spans="2:24" s="221" customFormat="1" x14ac:dyDescent="0.2">
      <c r="B468" s="81"/>
      <c r="C468" s="81"/>
      <c r="D468" s="81"/>
      <c r="E468" s="259"/>
      <c r="F468" s="259"/>
      <c r="G468" s="259"/>
      <c r="H468" s="259"/>
      <c r="I468" s="259"/>
      <c r="J468" s="259"/>
      <c r="K468" s="259"/>
      <c r="L468" s="259"/>
      <c r="M468" s="259"/>
      <c r="N468" s="272"/>
      <c r="O468" s="259"/>
      <c r="P468" s="259"/>
      <c r="Q468" s="259"/>
      <c r="R468" s="259"/>
      <c r="S468" s="259"/>
      <c r="T468" s="259"/>
      <c r="U468" s="259"/>
      <c r="V468" s="259"/>
      <c r="W468" s="259"/>
      <c r="X468" s="259"/>
    </row>
    <row r="469" spans="2:24" s="221" customFormat="1" x14ac:dyDescent="0.2">
      <c r="B469" s="81"/>
      <c r="C469" s="81"/>
      <c r="D469" s="81"/>
      <c r="E469" s="259"/>
      <c r="F469" s="259"/>
      <c r="G469" s="259"/>
      <c r="H469" s="259"/>
      <c r="I469" s="259"/>
      <c r="J469" s="259"/>
      <c r="K469" s="259"/>
      <c r="L469" s="259"/>
      <c r="M469" s="259"/>
      <c r="N469" s="272"/>
      <c r="O469" s="259"/>
      <c r="P469" s="259"/>
      <c r="Q469" s="259"/>
      <c r="R469" s="259"/>
      <c r="S469" s="259"/>
      <c r="T469" s="259"/>
      <c r="U469" s="259"/>
      <c r="V469" s="259"/>
      <c r="W469" s="259"/>
      <c r="X469" s="259"/>
    </row>
    <row r="470" spans="2:24" s="221" customFormat="1" x14ac:dyDescent="0.2">
      <c r="B470" s="81"/>
      <c r="C470" s="81"/>
      <c r="D470" s="81"/>
      <c r="E470" s="259"/>
      <c r="F470" s="259"/>
      <c r="G470" s="259"/>
      <c r="H470" s="259"/>
      <c r="I470" s="259"/>
      <c r="J470" s="259"/>
      <c r="K470" s="259"/>
      <c r="L470" s="259"/>
      <c r="M470" s="259"/>
      <c r="N470" s="272"/>
      <c r="O470" s="259"/>
      <c r="P470" s="259"/>
      <c r="Q470" s="259"/>
      <c r="R470" s="259"/>
      <c r="S470" s="259"/>
      <c r="T470" s="259"/>
      <c r="U470" s="259"/>
      <c r="V470" s="259"/>
      <c r="W470" s="259"/>
      <c r="X470" s="259"/>
    </row>
    <row r="471" spans="2:24" s="221" customFormat="1" x14ac:dyDescent="0.2">
      <c r="B471" s="81"/>
      <c r="C471" s="81"/>
      <c r="D471" s="81"/>
      <c r="E471" s="259"/>
      <c r="F471" s="259"/>
      <c r="G471" s="259"/>
      <c r="H471" s="259"/>
      <c r="I471" s="259"/>
      <c r="J471" s="259"/>
      <c r="K471" s="259"/>
      <c r="L471" s="259"/>
      <c r="M471" s="259"/>
      <c r="N471" s="272"/>
      <c r="O471" s="259"/>
      <c r="P471" s="259"/>
      <c r="Q471" s="259"/>
      <c r="R471" s="259"/>
      <c r="S471" s="259"/>
      <c r="T471" s="259"/>
      <c r="U471" s="259"/>
      <c r="V471" s="259"/>
      <c r="W471" s="259"/>
      <c r="X471" s="259"/>
    </row>
    <row r="472" spans="2:24" s="221" customFormat="1" x14ac:dyDescent="0.2">
      <c r="B472" s="81"/>
      <c r="C472" s="81"/>
      <c r="D472" s="81"/>
      <c r="E472" s="259"/>
      <c r="F472" s="259"/>
      <c r="G472" s="259"/>
      <c r="H472" s="259"/>
      <c r="I472" s="259"/>
      <c r="J472" s="259"/>
      <c r="K472" s="259"/>
      <c r="L472" s="259"/>
      <c r="M472" s="259"/>
      <c r="N472" s="272"/>
      <c r="O472" s="259"/>
      <c r="P472" s="259"/>
      <c r="Q472" s="259"/>
      <c r="R472" s="259"/>
      <c r="S472" s="259"/>
      <c r="T472" s="259"/>
      <c r="U472" s="259"/>
      <c r="V472" s="259"/>
      <c r="W472" s="259"/>
      <c r="X472" s="259"/>
    </row>
    <row r="473" spans="2:24" s="221" customFormat="1" x14ac:dyDescent="0.2">
      <c r="B473" s="81"/>
      <c r="C473" s="81"/>
      <c r="D473" s="81"/>
      <c r="E473" s="259"/>
      <c r="F473" s="259"/>
      <c r="G473" s="259"/>
      <c r="H473" s="259"/>
      <c r="I473" s="259"/>
      <c r="J473" s="259"/>
      <c r="K473" s="259"/>
      <c r="L473" s="259"/>
      <c r="M473" s="259"/>
      <c r="N473" s="272"/>
      <c r="O473" s="259"/>
      <c r="P473" s="259"/>
      <c r="Q473" s="259"/>
      <c r="R473" s="259"/>
      <c r="S473" s="259"/>
      <c r="T473" s="259"/>
      <c r="U473" s="259"/>
      <c r="V473" s="259"/>
      <c r="W473" s="259"/>
      <c r="X473" s="259"/>
    </row>
    <row r="474" spans="2:24" s="221" customFormat="1" x14ac:dyDescent="0.2">
      <c r="B474" s="81"/>
      <c r="C474" s="81"/>
      <c r="D474" s="81"/>
      <c r="E474" s="259"/>
      <c r="F474" s="259"/>
      <c r="G474" s="259"/>
      <c r="H474" s="259"/>
      <c r="I474" s="259"/>
      <c r="J474" s="259"/>
      <c r="K474" s="259"/>
      <c r="L474" s="259"/>
      <c r="M474" s="259"/>
      <c r="N474" s="272"/>
      <c r="O474" s="259"/>
      <c r="P474" s="259"/>
      <c r="Q474" s="259"/>
      <c r="R474" s="259"/>
      <c r="S474" s="259"/>
      <c r="T474" s="259"/>
      <c r="U474" s="259"/>
      <c r="V474" s="259"/>
      <c r="W474" s="259"/>
      <c r="X474" s="259"/>
    </row>
    <row r="475" spans="2:24" s="221" customFormat="1" x14ac:dyDescent="0.2">
      <c r="B475" s="81"/>
      <c r="C475" s="81"/>
      <c r="D475" s="81"/>
      <c r="E475" s="259"/>
      <c r="F475" s="259"/>
      <c r="G475" s="259"/>
      <c r="H475" s="259"/>
      <c r="I475" s="259"/>
      <c r="J475" s="259"/>
      <c r="K475" s="259"/>
      <c r="L475" s="259"/>
      <c r="M475" s="259"/>
      <c r="N475" s="272"/>
      <c r="O475" s="259"/>
      <c r="P475" s="259"/>
      <c r="Q475" s="259"/>
      <c r="R475" s="259"/>
      <c r="S475" s="259"/>
      <c r="T475" s="259"/>
      <c r="U475" s="259"/>
      <c r="V475" s="259"/>
      <c r="W475" s="259"/>
      <c r="X475" s="259"/>
    </row>
    <row r="476" spans="2:24" s="221" customFormat="1" x14ac:dyDescent="0.2">
      <c r="B476" s="81"/>
      <c r="C476" s="81"/>
      <c r="D476" s="81"/>
      <c r="E476" s="259"/>
      <c r="F476" s="259"/>
      <c r="G476" s="259"/>
      <c r="H476" s="259"/>
      <c r="I476" s="259"/>
      <c r="J476" s="259"/>
      <c r="K476" s="259"/>
      <c r="L476" s="259"/>
      <c r="M476" s="259"/>
      <c r="N476" s="272"/>
      <c r="O476" s="259"/>
      <c r="P476" s="259"/>
      <c r="Q476" s="259"/>
      <c r="R476" s="259"/>
      <c r="S476" s="259"/>
      <c r="T476" s="259"/>
      <c r="U476" s="259"/>
      <c r="V476" s="259"/>
      <c r="W476" s="259"/>
      <c r="X476" s="259"/>
    </row>
    <row r="477" spans="2:24" s="221" customFormat="1" x14ac:dyDescent="0.2">
      <c r="B477" s="81"/>
      <c r="C477" s="81"/>
      <c r="D477" s="81"/>
      <c r="E477" s="259"/>
      <c r="F477" s="259"/>
      <c r="G477" s="259"/>
      <c r="H477" s="259"/>
      <c r="I477" s="259"/>
      <c r="J477" s="259"/>
      <c r="K477" s="259"/>
      <c r="L477" s="259"/>
      <c r="M477" s="259"/>
      <c r="N477" s="272"/>
      <c r="O477" s="259"/>
      <c r="P477" s="259"/>
      <c r="Q477" s="259"/>
      <c r="R477" s="259"/>
      <c r="S477" s="259"/>
      <c r="T477" s="259"/>
      <c r="U477" s="259"/>
      <c r="V477" s="259"/>
      <c r="W477" s="259"/>
      <c r="X477" s="259"/>
    </row>
    <row r="478" spans="2:24" s="221" customFormat="1" x14ac:dyDescent="0.2">
      <c r="B478" s="81"/>
      <c r="C478" s="81"/>
      <c r="D478" s="81"/>
      <c r="E478" s="259"/>
      <c r="F478" s="259"/>
      <c r="G478" s="259"/>
      <c r="H478" s="259"/>
      <c r="I478" s="259"/>
      <c r="J478" s="259"/>
      <c r="K478" s="259"/>
      <c r="L478" s="259"/>
      <c r="M478" s="259"/>
      <c r="N478" s="272"/>
      <c r="O478" s="259"/>
      <c r="P478" s="259"/>
      <c r="Q478" s="259"/>
      <c r="R478" s="259"/>
      <c r="S478" s="259"/>
      <c r="T478" s="259"/>
      <c r="U478" s="259"/>
      <c r="V478" s="259"/>
      <c r="W478" s="259"/>
      <c r="X478" s="259"/>
    </row>
    <row r="479" spans="2:24" s="221" customFormat="1" x14ac:dyDescent="0.2">
      <c r="B479" s="81"/>
      <c r="C479" s="81"/>
      <c r="D479" s="81"/>
      <c r="E479" s="259"/>
      <c r="F479" s="259"/>
      <c r="G479" s="259"/>
      <c r="H479" s="259"/>
      <c r="I479" s="259"/>
      <c r="J479" s="259"/>
      <c r="K479" s="259"/>
      <c r="L479" s="259"/>
      <c r="M479" s="259"/>
      <c r="N479" s="272"/>
      <c r="O479" s="259"/>
      <c r="P479" s="259"/>
      <c r="Q479" s="259"/>
      <c r="R479" s="259"/>
      <c r="S479" s="259"/>
      <c r="T479" s="259"/>
      <c r="U479" s="259"/>
      <c r="V479" s="259"/>
      <c r="W479" s="259"/>
      <c r="X479" s="259"/>
    </row>
    <row r="480" spans="2:24" s="221" customFormat="1" x14ac:dyDescent="0.2">
      <c r="B480" s="81"/>
      <c r="C480" s="81"/>
      <c r="D480" s="81"/>
      <c r="E480" s="259"/>
      <c r="F480" s="259"/>
      <c r="G480" s="259"/>
      <c r="H480" s="259"/>
      <c r="I480" s="259"/>
      <c r="J480" s="259"/>
      <c r="K480" s="259"/>
      <c r="L480" s="259"/>
      <c r="M480" s="259"/>
      <c r="N480" s="272"/>
      <c r="O480" s="259"/>
      <c r="P480" s="259"/>
      <c r="Q480" s="259"/>
      <c r="R480" s="259"/>
      <c r="S480" s="259"/>
      <c r="T480" s="259"/>
      <c r="U480" s="259"/>
      <c r="V480" s="259"/>
      <c r="W480" s="259"/>
      <c r="X480" s="259"/>
    </row>
    <row r="481" spans="1:25" s="221" customFormat="1" x14ac:dyDescent="0.2">
      <c r="B481" s="81"/>
      <c r="C481" s="81"/>
      <c r="D481" s="81"/>
      <c r="E481" s="259"/>
      <c r="F481" s="259"/>
      <c r="G481" s="259"/>
      <c r="H481" s="259"/>
      <c r="I481" s="259"/>
      <c r="J481" s="259"/>
      <c r="K481" s="259"/>
      <c r="L481" s="259"/>
      <c r="M481" s="259"/>
      <c r="N481" s="272"/>
      <c r="O481" s="259"/>
      <c r="P481" s="259"/>
      <c r="Q481" s="259"/>
      <c r="R481" s="259"/>
      <c r="S481" s="259"/>
      <c r="T481" s="259"/>
      <c r="U481" s="259"/>
      <c r="V481" s="259"/>
      <c r="W481" s="259"/>
      <c r="X481" s="259"/>
    </row>
    <row r="482" spans="1:25" s="221" customFormat="1" x14ac:dyDescent="0.2">
      <c r="B482" s="81"/>
      <c r="C482" s="81"/>
      <c r="D482" s="81"/>
      <c r="E482" s="259"/>
      <c r="F482" s="259"/>
      <c r="G482" s="259"/>
      <c r="H482" s="259"/>
      <c r="I482" s="259"/>
      <c r="J482" s="259"/>
      <c r="K482" s="259"/>
      <c r="L482" s="259"/>
      <c r="M482" s="259"/>
      <c r="N482" s="272"/>
      <c r="O482" s="259"/>
      <c r="P482" s="259"/>
      <c r="Q482" s="259"/>
      <c r="R482" s="259"/>
      <c r="S482" s="259"/>
      <c r="T482" s="259"/>
      <c r="U482" s="259"/>
      <c r="V482" s="259"/>
      <c r="W482" s="259"/>
      <c r="X482" s="259"/>
    </row>
    <row r="483" spans="1:25" s="221" customFormat="1" x14ac:dyDescent="0.2">
      <c r="B483" s="81"/>
      <c r="C483" s="81"/>
      <c r="D483" s="81"/>
      <c r="E483" s="259"/>
      <c r="F483" s="259"/>
      <c r="G483" s="259"/>
      <c r="H483" s="259"/>
      <c r="I483" s="259"/>
      <c r="J483" s="259"/>
      <c r="K483" s="259"/>
      <c r="L483" s="259"/>
      <c r="M483" s="259"/>
      <c r="N483" s="272"/>
      <c r="O483" s="259"/>
      <c r="P483" s="259"/>
      <c r="Q483" s="259"/>
      <c r="R483" s="259"/>
      <c r="S483" s="259"/>
      <c r="T483" s="259"/>
      <c r="U483" s="259"/>
      <c r="V483" s="259"/>
      <c r="W483" s="259"/>
      <c r="X483" s="259"/>
    </row>
    <row r="484" spans="1:25" s="221" customFormat="1" x14ac:dyDescent="0.2">
      <c r="B484" s="81"/>
      <c r="C484" s="81"/>
      <c r="D484" s="81"/>
      <c r="E484" s="259"/>
      <c r="F484" s="259"/>
      <c r="G484" s="259"/>
      <c r="H484" s="259"/>
      <c r="I484" s="259"/>
      <c r="J484" s="259"/>
      <c r="K484" s="259"/>
      <c r="L484" s="259"/>
      <c r="M484" s="259"/>
      <c r="N484" s="272"/>
      <c r="O484" s="259"/>
      <c r="P484" s="259"/>
      <c r="Q484" s="259"/>
      <c r="R484" s="259"/>
      <c r="S484" s="259"/>
      <c r="T484" s="259"/>
      <c r="U484" s="259"/>
      <c r="V484" s="259"/>
      <c r="W484" s="259"/>
      <c r="X484" s="259"/>
    </row>
    <row r="485" spans="1:25" s="221" customFormat="1" x14ac:dyDescent="0.2">
      <c r="B485" s="81"/>
      <c r="C485" s="81"/>
      <c r="D485" s="81"/>
      <c r="E485" s="259"/>
      <c r="F485" s="259"/>
      <c r="G485" s="259"/>
      <c r="H485" s="259"/>
      <c r="I485" s="259"/>
      <c r="J485" s="259"/>
      <c r="K485" s="259"/>
      <c r="L485" s="259"/>
      <c r="M485" s="259"/>
      <c r="N485" s="272"/>
      <c r="O485" s="259"/>
      <c r="P485" s="259"/>
      <c r="Q485" s="259"/>
      <c r="R485" s="259"/>
      <c r="S485" s="259"/>
      <c r="T485" s="259"/>
      <c r="U485" s="259"/>
      <c r="V485" s="259"/>
      <c r="W485" s="259"/>
      <c r="X485" s="259"/>
    </row>
    <row r="486" spans="1:25" s="221" customFormat="1" x14ac:dyDescent="0.2">
      <c r="B486" s="81"/>
      <c r="C486" s="81"/>
      <c r="D486" s="81"/>
      <c r="E486" s="259"/>
      <c r="F486" s="259"/>
      <c r="G486" s="259"/>
      <c r="H486" s="259"/>
      <c r="I486" s="259"/>
      <c r="J486" s="259"/>
      <c r="K486" s="259"/>
      <c r="L486" s="259"/>
      <c r="M486" s="259"/>
      <c r="N486" s="272"/>
      <c r="O486" s="259"/>
      <c r="P486" s="259"/>
      <c r="Q486" s="259"/>
      <c r="R486" s="259"/>
      <c r="S486" s="259"/>
      <c r="T486" s="259"/>
      <c r="U486" s="259"/>
      <c r="V486" s="259"/>
      <c r="W486" s="259"/>
      <c r="X486" s="259"/>
    </row>
    <row r="487" spans="1:25" s="221" customFormat="1" x14ac:dyDescent="0.2">
      <c r="B487" s="81"/>
      <c r="C487" s="81"/>
      <c r="D487" s="81"/>
      <c r="E487" s="259"/>
      <c r="F487" s="259"/>
      <c r="G487" s="259"/>
      <c r="H487" s="259"/>
      <c r="I487" s="259"/>
      <c r="J487" s="259"/>
      <c r="K487" s="259"/>
      <c r="L487" s="259"/>
      <c r="M487" s="259"/>
      <c r="N487" s="272"/>
      <c r="O487" s="259"/>
      <c r="P487" s="259"/>
      <c r="Q487" s="259"/>
      <c r="R487" s="259"/>
      <c r="S487" s="259"/>
      <c r="T487" s="259"/>
      <c r="U487" s="259"/>
      <c r="V487" s="259"/>
      <c r="W487" s="259"/>
      <c r="X487" s="259"/>
    </row>
    <row r="488" spans="1:25" s="221" customFormat="1" x14ac:dyDescent="0.2">
      <c r="B488" s="81"/>
      <c r="C488" s="81"/>
      <c r="D488" s="81"/>
      <c r="E488" s="259"/>
      <c r="F488" s="259"/>
      <c r="G488" s="259"/>
      <c r="H488" s="259"/>
      <c r="I488" s="259"/>
      <c r="J488" s="259"/>
      <c r="K488" s="259"/>
      <c r="L488" s="259"/>
      <c r="M488" s="259"/>
      <c r="N488" s="272"/>
      <c r="O488" s="259"/>
      <c r="P488" s="259"/>
      <c r="Q488" s="259"/>
      <c r="R488" s="259"/>
      <c r="S488" s="259"/>
      <c r="T488" s="259"/>
      <c r="U488" s="259"/>
      <c r="V488" s="259"/>
      <c r="W488" s="259"/>
      <c r="X488" s="259"/>
    </row>
    <row r="489" spans="1:25" s="221" customFormat="1" x14ac:dyDescent="0.2">
      <c r="B489" s="81"/>
      <c r="C489" s="81"/>
      <c r="D489" s="81"/>
      <c r="E489" s="259"/>
      <c r="F489" s="259"/>
      <c r="G489" s="259"/>
      <c r="H489" s="259"/>
      <c r="I489" s="259"/>
      <c r="J489" s="259"/>
      <c r="K489" s="259"/>
      <c r="L489" s="259"/>
      <c r="M489" s="259"/>
      <c r="N489" s="272"/>
      <c r="O489" s="259"/>
      <c r="P489" s="259"/>
      <c r="Q489" s="259"/>
      <c r="R489" s="259"/>
      <c r="S489" s="259"/>
      <c r="T489" s="259"/>
      <c r="U489" s="259"/>
      <c r="V489" s="259"/>
      <c r="W489" s="259"/>
      <c r="X489" s="259"/>
    </row>
    <row r="490" spans="1:25" s="221" customFormat="1" x14ac:dyDescent="0.2">
      <c r="B490" s="81"/>
      <c r="C490" s="81"/>
      <c r="D490" s="81"/>
      <c r="E490" s="259"/>
      <c r="F490" s="259"/>
      <c r="G490" s="259"/>
      <c r="H490" s="259"/>
      <c r="I490" s="259"/>
      <c r="J490" s="259"/>
      <c r="K490" s="259"/>
      <c r="L490" s="259"/>
      <c r="M490" s="259"/>
      <c r="N490" s="272"/>
      <c r="O490" s="259"/>
      <c r="P490" s="259"/>
      <c r="Q490" s="259"/>
      <c r="R490" s="259"/>
      <c r="S490" s="259"/>
      <c r="T490" s="259"/>
      <c r="U490" s="259"/>
      <c r="V490" s="259"/>
      <c r="W490" s="259"/>
      <c r="X490" s="259"/>
    </row>
    <row r="491" spans="1:25" s="221" customFormat="1" x14ac:dyDescent="0.2">
      <c r="B491" s="81"/>
      <c r="C491" s="81"/>
      <c r="D491" s="81"/>
      <c r="E491" s="259"/>
      <c r="F491" s="259"/>
      <c r="G491" s="259"/>
      <c r="H491" s="259"/>
      <c r="I491" s="259"/>
      <c r="J491" s="259"/>
      <c r="K491" s="259"/>
      <c r="L491" s="259"/>
      <c r="M491" s="259"/>
      <c r="N491" s="272"/>
      <c r="O491" s="259"/>
      <c r="P491" s="259"/>
      <c r="Q491" s="259"/>
      <c r="R491" s="259"/>
      <c r="S491" s="259"/>
      <c r="T491" s="259"/>
      <c r="U491" s="259"/>
      <c r="V491" s="259"/>
      <c r="W491" s="259"/>
      <c r="X491" s="259"/>
    </row>
    <row r="492" spans="1:25" s="221" customFormat="1" x14ac:dyDescent="0.2">
      <c r="B492" s="81"/>
      <c r="C492" s="81"/>
      <c r="D492" s="81"/>
      <c r="E492" s="259"/>
      <c r="F492" s="259"/>
      <c r="G492" s="259"/>
      <c r="H492" s="259"/>
      <c r="I492" s="259"/>
      <c r="J492" s="259"/>
      <c r="K492" s="259"/>
      <c r="L492" s="259"/>
      <c r="M492" s="259"/>
      <c r="N492" s="272"/>
      <c r="O492" s="259"/>
      <c r="P492" s="259"/>
      <c r="Q492" s="259"/>
      <c r="R492" s="259"/>
      <c r="S492" s="259"/>
      <c r="T492" s="259"/>
      <c r="U492" s="259"/>
      <c r="V492" s="259"/>
      <c r="W492" s="259"/>
      <c r="X492" s="259"/>
    </row>
    <row r="493" spans="1:25" s="221" customFormat="1" x14ac:dyDescent="0.2">
      <c r="B493" s="81"/>
      <c r="C493" s="81"/>
      <c r="D493" s="81"/>
      <c r="E493" s="259"/>
      <c r="F493" s="259"/>
      <c r="G493" s="259"/>
      <c r="H493" s="259"/>
      <c r="I493" s="259"/>
      <c r="J493" s="259"/>
      <c r="K493" s="259"/>
      <c r="L493" s="259"/>
      <c r="M493" s="259"/>
      <c r="N493" s="272"/>
      <c r="O493" s="259"/>
      <c r="P493" s="259"/>
      <c r="Q493" s="259"/>
      <c r="R493" s="259"/>
      <c r="S493" s="259"/>
      <c r="T493" s="259"/>
      <c r="U493" s="259"/>
      <c r="V493" s="259"/>
      <c r="W493" s="259"/>
      <c r="X493" s="259"/>
    </row>
    <row r="494" spans="1:25" s="221" customFormat="1" x14ac:dyDescent="0.2">
      <c r="B494" s="81"/>
      <c r="C494" s="81"/>
      <c r="D494" s="81"/>
      <c r="E494" s="259"/>
      <c r="F494" s="259"/>
      <c r="G494" s="259"/>
      <c r="H494" s="259"/>
      <c r="I494" s="259"/>
      <c r="J494" s="259"/>
      <c r="K494" s="259"/>
      <c r="L494" s="259"/>
      <c r="M494" s="259"/>
      <c r="N494" s="272"/>
      <c r="O494" s="259"/>
      <c r="P494" s="259"/>
      <c r="Q494" s="259"/>
      <c r="R494" s="259"/>
      <c r="S494" s="259"/>
      <c r="T494" s="259"/>
      <c r="U494" s="259"/>
      <c r="V494" s="259"/>
      <c r="W494" s="259"/>
      <c r="X494" s="259"/>
    </row>
    <row r="495" spans="1:25" s="221" customFormat="1" x14ac:dyDescent="0.2">
      <c r="B495" s="81"/>
      <c r="C495" s="81"/>
      <c r="D495" s="81"/>
      <c r="E495" s="259"/>
      <c r="F495" s="259"/>
      <c r="G495" s="259"/>
      <c r="H495" s="259"/>
      <c r="I495" s="259"/>
      <c r="J495" s="259"/>
      <c r="K495" s="259"/>
      <c r="L495" s="259"/>
      <c r="M495" s="259"/>
      <c r="N495" s="259"/>
      <c r="O495" s="259"/>
      <c r="P495" s="259"/>
      <c r="Q495" s="259"/>
      <c r="R495" s="259"/>
      <c r="S495" s="259"/>
      <c r="T495" s="259"/>
      <c r="U495" s="259"/>
      <c r="V495" s="259"/>
      <c r="W495" s="259"/>
      <c r="X495" s="259"/>
    </row>
    <row r="496" spans="1:25" x14ac:dyDescent="0.2">
      <c r="A496" s="221"/>
      <c r="B496" s="81"/>
      <c r="C496" s="81"/>
      <c r="D496" s="81"/>
      <c r="E496" s="259"/>
      <c r="F496" s="259"/>
      <c r="G496" s="259"/>
      <c r="H496" s="259"/>
      <c r="I496" s="259"/>
      <c r="J496" s="259"/>
      <c r="K496" s="259"/>
      <c r="L496" s="259"/>
      <c r="M496" s="259"/>
      <c r="N496" s="259"/>
      <c r="O496" s="259"/>
      <c r="P496" s="259"/>
      <c r="Q496" s="259"/>
      <c r="R496" s="259"/>
      <c r="S496" s="259"/>
      <c r="T496" s="259"/>
      <c r="U496" s="259"/>
      <c r="V496" s="259"/>
      <c r="W496" s="259"/>
      <c r="X496" s="259"/>
      <c r="Y496" s="221"/>
    </row>
    <row r="497" spans="2:24" x14ac:dyDescent="0.2">
      <c r="B497" s="81"/>
      <c r="C497" s="81"/>
      <c r="D497" s="81"/>
      <c r="E497" s="259"/>
      <c r="F497" s="259"/>
      <c r="G497" s="259"/>
      <c r="H497" s="259"/>
      <c r="I497" s="259"/>
      <c r="J497" s="259"/>
      <c r="K497" s="259"/>
      <c r="L497" s="259"/>
      <c r="M497" s="259"/>
      <c r="N497" s="259"/>
      <c r="O497" s="259"/>
      <c r="P497" s="259"/>
      <c r="Q497" s="259"/>
      <c r="R497" s="259"/>
      <c r="S497" s="259"/>
      <c r="T497" s="259"/>
      <c r="U497" s="259"/>
      <c r="V497" s="259"/>
      <c r="W497" s="259"/>
      <c r="X497" s="259"/>
    </row>
    <row r="499" spans="2:24" x14ac:dyDescent="0.2">
      <c r="B499" s="182" t="s">
        <v>233</v>
      </c>
      <c r="C499" s="179"/>
      <c r="D499" s="179"/>
      <c r="E499" s="260"/>
      <c r="F499" s="260"/>
      <c r="G499" s="260"/>
      <c r="H499" s="261"/>
    </row>
    <row r="500" spans="2:24" x14ac:dyDescent="0.2">
      <c r="B500" s="181" t="s">
        <v>234</v>
      </c>
      <c r="C500" s="180"/>
      <c r="D500" s="180"/>
      <c r="E500" s="262"/>
      <c r="F500" s="262"/>
      <c r="G500" s="262"/>
      <c r="H500" s="263"/>
    </row>
  </sheetData>
  <mergeCells count="1">
    <mergeCell ref="B5:H5"/>
  </mergeCells>
  <phoneticPr fontId="34" type="noConversion"/>
  <dataValidations count="1">
    <dataValidation type="list" allowBlank="1" showInputMessage="1" showErrorMessage="1" sqref="D10:D497">
      <formula1>"CBD, Urban, Rural short, Rural long"</formula1>
    </dataValidation>
  </dataValidations>
  <pageMargins left="0.70866141732283472" right="0.70866141732283472" top="0.74803149606299213" bottom="0.74803149606299213" header="0.31496062992125984" footer="0.31496062992125984"/>
  <pageSetup paperSize="9" scale="1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showGridLines="0" tabSelected="1" workbookViewId="0">
      <selection activeCell="D4" sqref="D4"/>
    </sheetView>
  </sheetViews>
  <sheetFormatPr defaultRowHeight="12.75" x14ac:dyDescent="0.2"/>
  <cols>
    <col min="2" max="2" width="38" customWidth="1"/>
    <col min="3" max="7" width="17.5703125" customWidth="1"/>
  </cols>
  <sheetData>
    <row r="1" spans="2:7" ht="20.25" x14ac:dyDescent="0.3">
      <c r="B1" s="185" t="str">
        <f>Cover!C22</f>
        <v>United Energy</v>
      </c>
      <c r="C1" s="183"/>
      <c r="D1" s="183"/>
      <c r="E1" s="183"/>
      <c r="F1" s="183"/>
      <c r="G1" s="183"/>
    </row>
    <row r="2" spans="2:7" ht="20.25" x14ac:dyDescent="0.3">
      <c r="B2" s="185" t="s">
        <v>235</v>
      </c>
      <c r="C2" s="183"/>
      <c r="D2" s="183"/>
      <c r="E2" s="183"/>
      <c r="F2" s="183"/>
      <c r="G2" s="183"/>
    </row>
    <row r="3" spans="2:7" ht="20.25" x14ac:dyDescent="0.3">
      <c r="B3" s="184">
        <f>Cover!C26</f>
        <v>2014</v>
      </c>
      <c r="C3" s="183"/>
      <c r="D3" s="183"/>
      <c r="E3" s="183"/>
      <c r="F3" s="183"/>
      <c r="G3" s="183"/>
    </row>
    <row r="4" spans="2:7" x14ac:dyDescent="0.2">
      <c r="B4" s="183"/>
      <c r="C4" s="183"/>
      <c r="D4" s="183"/>
      <c r="E4" s="183"/>
      <c r="F4" s="183"/>
      <c r="G4" s="183"/>
    </row>
    <row r="5" spans="2:7" x14ac:dyDescent="0.2">
      <c r="B5" s="187"/>
      <c r="C5" s="188"/>
      <c r="D5" s="188"/>
      <c r="E5" s="188"/>
      <c r="F5" s="188"/>
      <c r="G5" s="188"/>
    </row>
    <row r="6" spans="2:7" ht="45.75" customHeight="1" x14ac:dyDescent="0.2">
      <c r="B6" s="361" t="s">
        <v>429</v>
      </c>
      <c r="C6" s="311"/>
      <c r="D6" s="311"/>
      <c r="E6" s="311"/>
      <c r="F6" s="188"/>
      <c r="G6" s="188"/>
    </row>
    <row r="7" spans="2:7" x14ac:dyDescent="0.2">
      <c r="B7" s="187"/>
      <c r="C7" s="188"/>
      <c r="D7" s="188"/>
      <c r="E7" s="188"/>
      <c r="F7" s="188"/>
      <c r="G7" s="188"/>
    </row>
    <row r="8" spans="2:7" x14ac:dyDescent="0.2">
      <c r="B8" s="362" t="s">
        <v>236</v>
      </c>
      <c r="C8" s="363"/>
      <c r="D8" s="183"/>
      <c r="E8" s="183"/>
      <c r="F8" s="183"/>
      <c r="G8" s="183"/>
    </row>
    <row r="10" spans="2:7" ht="15" x14ac:dyDescent="0.2">
      <c r="B10" s="189"/>
      <c r="C10" s="364" t="s">
        <v>7</v>
      </c>
      <c r="D10" s="365"/>
      <c r="E10" s="365"/>
      <c r="F10" s="365"/>
      <c r="G10" s="366"/>
    </row>
    <row r="11" spans="2:7" x14ac:dyDescent="0.2">
      <c r="B11" s="190"/>
      <c r="C11" s="186" t="s">
        <v>1</v>
      </c>
      <c r="D11" s="186" t="s">
        <v>2</v>
      </c>
      <c r="E11" s="186" t="s">
        <v>8</v>
      </c>
      <c r="F11" s="186" t="s">
        <v>9</v>
      </c>
      <c r="G11" s="191" t="s">
        <v>10</v>
      </c>
    </row>
    <row r="12" spans="2:7" ht="15" x14ac:dyDescent="0.2">
      <c r="B12" s="192" t="s">
        <v>238</v>
      </c>
      <c r="C12" s="228"/>
      <c r="D12" s="270">
        <v>61.915894125453633</v>
      </c>
      <c r="E12" s="270">
        <v>158.17586703920526</v>
      </c>
      <c r="F12" s="271"/>
      <c r="G12" s="270">
        <v>68.536262091597493</v>
      </c>
    </row>
    <row r="13" spans="2:7" ht="15" x14ac:dyDescent="0.2">
      <c r="B13" s="192" t="s">
        <v>239</v>
      </c>
      <c r="C13" s="228"/>
      <c r="D13" s="270">
        <v>0.18121718044712418</v>
      </c>
      <c r="E13" s="270">
        <v>0.48303618946248006</v>
      </c>
      <c r="F13" s="271"/>
      <c r="G13" s="270">
        <v>0.20197554257241609</v>
      </c>
    </row>
  </sheetData>
  <mergeCells count="3">
    <mergeCell ref="B6:E6"/>
    <mergeCell ref="B8:C8"/>
    <mergeCell ref="C10:G10"/>
  </mergeCells>
  <pageMargins left="0.70866141732283472" right="0.70866141732283472" top="0.74803149606299213" bottom="0.74803149606299213" header="0.31496062992125984" footer="0.31496062992125984"/>
  <pageSetup paperSize="9" scale="6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3"/>
  <sheetViews>
    <sheetView workbookViewId="0">
      <selection activeCell="F23" sqref="F23"/>
    </sheetView>
  </sheetViews>
  <sheetFormatPr defaultRowHeight="12.75" x14ac:dyDescent="0.2"/>
  <cols>
    <col min="1" max="1" width="9.140625" style="221"/>
    <col min="2" max="3" width="35.7109375" style="221" customWidth="1"/>
    <col min="4" max="4" width="50.7109375" style="221" customWidth="1"/>
    <col min="5" max="16384" width="9.140625" style="221"/>
  </cols>
  <sheetData>
    <row r="2" spans="2:4" x14ac:dyDescent="0.2">
      <c r="B2" s="118" t="s">
        <v>406</v>
      </c>
    </row>
    <row r="3" spans="2:4" ht="13.5" thickBot="1" x14ac:dyDescent="0.25"/>
    <row r="4" spans="2:4" x14ac:dyDescent="0.2">
      <c r="B4" s="367" t="s">
        <v>407</v>
      </c>
      <c r="C4" s="368"/>
      <c r="D4" s="369" t="s">
        <v>408</v>
      </c>
    </row>
    <row r="5" spans="2:4" ht="13.5" thickBot="1" x14ac:dyDescent="0.25">
      <c r="B5" s="371" t="s">
        <v>409</v>
      </c>
      <c r="C5" s="372"/>
      <c r="D5" s="370"/>
    </row>
    <row r="6" spans="2:4" ht="13.5" thickBot="1" x14ac:dyDescent="0.25">
      <c r="B6" s="373" t="s">
        <v>410</v>
      </c>
      <c r="C6" s="374"/>
      <c r="D6" s="238"/>
    </row>
    <row r="7" spans="2:4" ht="26.25" thickBot="1" x14ac:dyDescent="0.25">
      <c r="B7" s="239" t="s">
        <v>411</v>
      </c>
      <c r="C7" s="240" t="s">
        <v>412</v>
      </c>
      <c r="D7" s="240" t="s">
        <v>413</v>
      </c>
    </row>
    <row r="8" spans="2:4" ht="26.25" thickBot="1" x14ac:dyDescent="0.25">
      <c r="B8" s="239" t="s">
        <v>414</v>
      </c>
      <c r="C8" s="240" t="s">
        <v>415</v>
      </c>
      <c r="D8" s="240" t="s">
        <v>416</v>
      </c>
    </row>
    <row r="9" spans="2:4" ht="26.25" thickBot="1" x14ac:dyDescent="0.25">
      <c r="B9" s="239" t="s">
        <v>417</v>
      </c>
      <c r="C9" s="240" t="s">
        <v>418</v>
      </c>
      <c r="D9" s="240" t="s">
        <v>413</v>
      </c>
    </row>
    <row r="10" spans="2:4" ht="25.5" x14ac:dyDescent="0.2">
      <c r="B10" s="375" t="s">
        <v>419</v>
      </c>
      <c r="C10" s="375" t="s">
        <v>415</v>
      </c>
      <c r="D10" s="241" t="s">
        <v>420</v>
      </c>
    </row>
    <row r="11" spans="2:4" ht="25.5" x14ac:dyDescent="0.2">
      <c r="B11" s="376"/>
      <c r="C11" s="376"/>
      <c r="D11" s="241" t="s">
        <v>421</v>
      </c>
    </row>
    <row r="12" spans="2:4" ht="13.5" thickBot="1" x14ac:dyDescent="0.25">
      <c r="B12" s="377"/>
      <c r="C12" s="377"/>
      <c r="D12" s="242" t="s">
        <v>422</v>
      </c>
    </row>
    <row r="13" spans="2:4" ht="26.25" thickBot="1" x14ac:dyDescent="0.25">
      <c r="B13" s="239" t="s">
        <v>423</v>
      </c>
      <c r="C13" s="240" t="s">
        <v>415</v>
      </c>
      <c r="D13" s="240" t="s">
        <v>424</v>
      </c>
    </row>
  </sheetData>
  <mergeCells count="6">
    <mergeCell ref="B4:C4"/>
    <mergeCell ref="D4:D5"/>
    <mergeCell ref="B5:C5"/>
    <mergeCell ref="B6:C6"/>
    <mergeCell ref="B10:B12"/>
    <mergeCell ref="C10:C12"/>
  </mergeCells>
  <pageMargins left="0.70866141732283472" right="0.70866141732283472"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7"/>
  <sheetViews>
    <sheetView view="pageBreakPreview" zoomScaleNormal="85" zoomScaleSheetLayoutView="70" workbookViewId="0">
      <selection activeCell="F23" sqref="F23"/>
    </sheetView>
  </sheetViews>
  <sheetFormatPr defaultRowHeight="23.25" x14ac:dyDescent="0.35"/>
  <cols>
    <col min="1" max="1" width="1.7109375" style="34" customWidth="1"/>
    <col min="2" max="2" width="2.7109375" style="34" customWidth="1"/>
    <col min="3" max="3" width="75.7109375" style="34" customWidth="1"/>
    <col min="4" max="4" width="2.7109375" style="34" customWidth="1"/>
    <col min="5" max="5" width="75.7109375" style="34" customWidth="1"/>
    <col min="6" max="6" width="2.7109375" style="34" customWidth="1"/>
    <col min="7" max="7" width="1.7109375" style="34" customWidth="1"/>
    <col min="8"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10" ht="15" customHeight="1" thickBot="1" x14ac:dyDescent="0.4">
      <c r="A1" s="34" t="s">
        <v>109</v>
      </c>
    </row>
    <row r="2" spans="1:10" x14ac:dyDescent="0.35">
      <c r="A2" s="36"/>
      <c r="B2" s="122"/>
      <c r="C2" s="123"/>
      <c r="D2" s="123"/>
      <c r="E2" s="123"/>
      <c r="F2" s="124"/>
      <c r="G2" s="35"/>
      <c r="H2" s="35"/>
      <c r="I2" s="35"/>
      <c r="J2" s="36"/>
    </row>
    <row r="3" spans="1:10" x14ac:dyDescent="0.35">
      <c r="A3" s="36"/>
      <c r="B3" s="125"/>
      <c r="C3" s="126"/>
      <c r="D3" s="126"/>
      <c r="E3" s="126"/>
      <c r="F3" s="127"/>
      <c r="G3" s="35"/>
      <c r="H3" s="35"/>
      <c r="I3" s="35"/>
      <c r="J3" s="36"/>
    </row>
    <row r="4" spans="1:10" x14ac:dyDescent="0.35">
      <c r="A4" s="36"/>
      <c r="B4" s="125"/>
      <c r="C4" s="301" t="s">
        <v>177</v>
      </c>
      <c r="D4" s="302"/>
      <c r="E4" s="302"/>
      <c r="F4" s="128"/>
      <c r="G4" s="35"/>
      <c r="H4" s="35"/>
      <c r="I4" s="36"/>
      <c r="J4" s="36"/>
    </row>
    <row r="5" spans="1:10" ht="27" x14ac:dyDescent="0.35">
      <c r="A5" s="36"/>
      <c r="B5" s="125"/>
      <c r="C5" s="303" t="s">
        <v>110</v>
      </c>
      <c r="D5" s="304"/>
      <c r="E5" s="304"/>
      <c r="F5" s="129"/>
      <c r="G5" s="35"/>
      <c r="H5" s="35"/>
      <c r="I5" s="36"/>
      <c r="J5" s="36"/>
    </row>
    <row r="6" spans="1:10" ht="24" thickBot="1" x14ac:dyDescent="0.4">
      <c r="A6" s="36"/>
      <c r="B6" s="125"/>
      <c r="C6" s="126"/>
      <c r="D6" s="126"/>
      <c r="E6" s="121"/>
      <c r="F6" s="130"/>
      <c r="G6" s="35"/>
      <c r="H6" s="35"/>
    </row>
    <row r="7" spans="1:10" ht="24.75" x14ac:dyDescent="0.35">
      <c r="A7" s="36"/>
      <c r="B7" s="193"/>
      <c r="C7" s="194"/>
      <c r="D7" s="194"/>
      <c r="E7" s="195"/>
      <c r="F7" s="196"/>
      <c r="G7" s="36"/>
      <c r="H7" s="36"/>
    </row>
    <row r="8" spans="1:10" x14ac:dyDescent="0.35">
      <c r="B8" s="197"/>
      <c r="C8" s="198" t="s">
        <v>178</v>
      </c>
      <c r="D8" s="199"/>
      <c r="E8" s="230"/>
      <c r="F8" s="200"/>
    </row>
    <row r="9" spans="1:10" x14ac:dyDescent="0.35">
      <c r="B9" s="197"/>
      <c r="C9" s="201" t="s">
        <v>242</v>
      </c>
      <c r="D9" s="199"/>
      <c r="E9" s="230"/>
      <c r="F9" s="200"/>
    </row>
    <row r="10" spans="1:10" ht="24.75" x14ac:dyDescent="0.35">
      <c r="B10" s="197"/>
      <c r="C10" s="201" t="s">
        <v>144</v>
      </c>
      <c r="D10" s="199"/>
      <c r="E10" s="232" t="s">
        <v>396</v>
      </c>
      <c r="F10" s="200"/>
    </row>
    <row r="11" spans="1:10" ht="24.75" x14ac:dyDescent="0.35">
      <c r="B11" s="197"/>
      <c r="C11" s="202" t="s">
        <v>179</v>
      </c>
      <c r="D11" s="199"/>
      <c r="E11" s="232" t="s">
        <v>427</v>
      </c>
      <c r="F11" s="200"/>
    </row>
    <row r="12" spans="1:10" ht="24.75" x14ac:dyDescent="0.45">
      <c r="B12" s="197"/>
      <c r="C12" s="203" t="s">
        <v>180</v>
      </c>
      <c r="D12" s="199"/>
      <c r="E12" s="233" t="s">
        <v>397</v>
      </c>
      <c r="F12" s="200"/>
    </row>
    <row r="13" spans="1:10" ht="25.5" x14ac:dyDescent="0.5">
      <c r="B13" s="197"/>
      <c r="C13" s="203" t="s">
        <v>181</v>
      </c>
      <c r="D13" s="199"/>
      <c r="E13" s="234" t="s">
        <v>398</v>
      </c>
      <c r="F13" s="200"/>
    </row>
    <row r="14" spans="1:10" ht="25.5" x14ac:dyDescent="0.5">
      <c r="B14" s="197"/>
      <c r="C14" s="203" t="s">
        <v>426</v>
      </c>
      <c r="D14" s="199"/>
      <c r="E14" s="234" t="s">
        <v>428</v>
      </c>
      <c r="F14" s="200"/>
    </row>
    <row r="15" spans="1:10" ht="25.5" x14ac:dyDescent="0.5">
      <c r="B15" s="197"/>
      <c r="C15" s="203" t="s">
        <v>182</v>
      </c>
      <c r="D15" s="204"/>
      <c r="E15" s="234" t="s">
        <v>399</v>
      </c>
      <c r="F15" s="200"/>
    </row>
    <row r="16" spans="1:10" ht="24.75" x14ac:dyDescent="0.45">
      <c r="B16" s="197"/>
      <c r="C16" s="203" t="s">
        <v>183</v>
      </c>
      <c r="D16" s="199"/>
      <c r="E16" s="231"/>
      <c r="F16" s="200"/>
    </row>
    <row r="17" spans="2:6" ht="24" thickBot="1" x14ac:dyDescent="0.4">
      <c r="B17" s="205"/>
      <c r="C17" s="206"/>
      <c r="D17" s="207"/>
      <c r="E17" s="208"/>
      <c r="F17" s="209"/>
    </row>
  </sheetData>
  <mergeCells count="2">
    <mergeCell ref="C4:E4"/>
    <mergeCell ref="C5:E5"/>
  </mergeCells>
  <phoneticPr fontId="34"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6"/>
  <sheetViews>
    <sheetView workbookViewId="0">
      <selection activeCell="F23" sqref="F23"/>
    </sheetView>
  </sheetViews>
  <sheetFormatPr defaultRowHeight="12.75" x14ac:dyDescent="0.2"/>
  <cols>
    <col min="1" max="1" width="9.140625" style="133"/>
    <col min="2" max="2" width="34.7109375" style="133" customWidth="1"/>
    <col min="3" max="3" width="95.5703125" style="133" customWidth="1"/>
    <col min="4" max="4" width="3.140625" style="133" customWidth="1"/>
    <col min="5" max="16384" width="9.140625" style="133"/>
  </cols>
  <sheetData>
    <row r="1" spans="1:3" ht="20.25" x14ac:dyDescent="0.2">
      <c r="A1" s="211"/>
      <c r="B1" s="70" t="str">
        <f>Cover!C22</f>
        <v>United Energy</v>
      </c>
    </row>
    <row r="2" spans="1:3" ht="20.25" x14ac:dyDescent="0.2">
      <c r="A2" s="211"/>
      <c r="B2" s="212" t="s">
        <v>242</v>
      </c>
    </row>
    <row r="3" spans="1:3" ht="20.25" x14ac:dyDescent="0.2">
      <c r="A3" s="211"/>
      <c r="B3" s="213">
        <f>Cover!C26</f>
        <v>2014</v>
      </c>
      <c r="C3" s="120"/>
    </row>
    <row r="4" spans="1:3" ht="20.25" x14ac:dyDescent="0.2">
      <c r="A4" s="214"/>
      <c r="B4" s="215"/>
    </row>
    <row r="5" spans="1:3" ht="25.5" x14ac:dyDescent="0.2">
      <c r="B5" s="216" t="s">
        <v>243</v>
      </c>
      <c r="C5" s="216" t="s">
        <v>244</v>
      </c>
    </row>
    <row r="6" spans="1:3" x14ac:dyDescent="0.2">
      <c r="B6" s="305" t="s">
        <v>245</v>
      </c>
      <c r="C6" s="306"/>
    </row>
    <row r="7" spans="1:3" x14ac:dyDescent="0.2">
      <c r="B7" s="229" t="s">
        <v>81</v>
      </c>
      <c r="C7" s="218" t="s">
        <v>253</v>
      </c>
    </row>
    <row r="8" spans="1:3" x14ac:dyDescent="0.2">
      <c r="B8" s="229" t="s">
        <v>82</v>
      </c>
      <c r="C8" s="218" t="s">
        <v>254</v>
      </c>
    </row>
    <row r="9" spans="1:3" x14ac:dyDescent="0.2">
      <c r="B9" s="219" t="s">
        <v>259</v>
      </c>
      <c r="C9" s="218" t="s">
        <v>260</v>
      </c>
    </row>
    <row r="10" spans="1:3" ht="25.5" x14ac:dyDescent="0.2">
      <c r="B10" s="217" t="s">
        <v>280</v>
      </c>
      <c r="C10" s="218" t="s">
        <v>281</v>
      </c>
    </row>
    <row r="11" spans="1:3" x14ac:dyDescent="0.2">
      <c r="B11" s="217" t="s">
        <v>220</v>
      </c>
      <c r="C11" s="218" t="s">
        <v>283</v>
      </c>
    </row>
    <row r="12" spans="1:3" ht="25.5" x14ac:dyDescent="0.2">
      <c r="B12" s="219" t="s">
        <v>255</v>
      </c>
      <c r="C12" s="218" t="s">
        <v>256</v>
      </c>
    </row>
    <row r="13" spans="1:3" ht="114.75" x14ac:dyDescent="0.2">
      <c r="B13" s="217" t="s">
        <v>165</v>
      </c>
      <c r="C13" s="218" t="s">
        <v>388</v>
      </c>
    </row>
    <row r="14" spans="1:3" x14ac:dyDescent="0.2">
      <c r="B14" s="222" t="s">
        <v>274</v>
      </c>
      <c r="C14" s="218" t="s">
        <v>275</v>
      </c>
    </row>
    <row r="15" spans="1:3" ht="114.75" x14ac:dyDescent="0.2">
      <c r="B15" s="222" t="s">
        <v>278</v>
      </c>
      <c r="C15" s="220" t="s">
        <v>279</v>
      </c>
    </row>
    <row r="16" spans="1:3" ht="114.75" x14ac:dyDescent="0.2">
      <c r="B16" s="222" t="s">
        <v>250</v>
      </c>
      <c r="C16" s="223" t="s">
        <v>251</v>
      </c>
    </row>
    <row r="17" spans="2:3" x14ac:dyDescent="0.2">
      <c r="B17" s="222" t="s">
        <v>257</v>
      </c>
      <c r="C17" s="223" t="s">
        <v>258</v>
      </c>
    </row>
    <row r="18" spans="2:3" ht="102" x14ac:dyDescent="0.2">
      <c r="B18" s="217" t="s">
        <v>7</v>
      </c>
      <c r="C18" s="218" t="s">
        <v>252</v>
      </c>
    </row>
    <row r="19" spans="2:3" x14ac:dyDescent="0.2">
      <c r="B19" s="217" t="s">
        <v>263</v>
      </c>
      <c r="C19" s="223" t="s">
        <v>264</v>
      </c>
    </row>
    <row r="20" spans="2:3" ht="25.5" x14ac:dyDescent="0.2">
      <c r="B20" s="217" t="s">
        <v>265</v>
      </c>
      <c r="C20" s="220" t="s">
        <v>266</v>
      </c>
    </row>
    <row r="21" spans="2:3" ht="140.25" x14ac:dyDescent="0.2">
      <c r="B21" s="220" t="s">
        <v>395</v>
      </c>
      <c r="C21" s="220" t="s">
        <v>262</v>
      </c>
    </row>
    <row r="22" spans="2:3" ht="63.75" x14ac:dyDescent="0.2">
      <c r="B22" s="229" t="s">
        <v>119</v>
      </c>
      <c r="C22" s="220" t="s">
        <v>261</v>
      </c>
    </row>
    <row r="23" spans="2:3" x14ac:dyDescent="0.2">
      <c r="B23" s="217" t="s">
        <v>276</v>
      </c>
      <c r="C23" s="218" t="s">
        <v>277</v>
      </c>
    </row>
    <row r="24" spans="2:3" ht="25.5" x14ac:dyDescent="0.2">
      <c r="B24" s="217" t="s">
        <v>246</v>
      </c>
      <c r="C24" s="218" t="s">
        <v>247</v>
      </c>
    </row>
    <row r="25" spans="2:3" ht="25.5" x14ac:dyDescent="0.2">
      <c r="B25" s="217" t="s">
        <v>248</v>
      </c>
      <c r="C25" s="218" t="s">
        <v>249</v>
      </c>
    </row>
    <row r="26" spans="2:3" ht="38.25" x14ac:dyDescent="0.2">
      <c r="B26" s="217" t="s">
        <v>272</v>
      </c>
      <c r="C26" s="220" t="s">
        <v>273</v>
      </c>
    </row>
    <row r="27" spans="2:3" ht="25.5" x14ac:dyDescent="0.2">
      <c r="B27" s="222" t="s">
        <v>269</v>
      </c>
      <c r="C27" s="220" t="s">
        <v>270</v>
      </c>
    </row>
    <row r="28" spans="2:3" ht="76.5" x14ac:dyDescent="0.2">
      <c r="B28" s="217" t="s">
        <v>271</v>
      </c>
      <c r="C28" s="220" t="s">
        <v>387</v>
      </c>
    </row>
    <row r="29" spans="2:3" ht="25.5" x14ac:dyDescent="0.2">
      <c r="B29" s="217" t="s">
        <v>267</v>
      </c>
      <c r="C29" s="220" t="s">
        <v>268</v>
      </c>
    </row>
    <row r="30" spans="2:3" x14ac:dyDescent="0.2">
      <c r="B30" s="229" t="s">
        <v>392</v>
      </c>
      <c r="C30" s="220" t="s">
        <v>393</v>
      </c>
    </row>
    <row r="31" spans="2:3" ht="25.5" x14ac:dyDescent="0.2">
      <c r="B31" s="217" t="s">
        <v>166</v>
      </c>
      <c r="C31" s="218" t="s">
        <v>282</v>
      </c>
    </row>
    <row r="32" spans="2:3" ht="12.75" customHeight="1" x14ac:dyDescent="0.2">
      <c r="B32" s="305" t="s">
        <v>284</v>
      </c>
      <c r="C32" s="306"/>
    </row>
    <row r="33" spans="2:3" ht="25.5" x14ac:dyDescent="0.2">
      <c r="B33" s="217" t="s">
        <v>285</v>
      </c>
      <c r="C33" s="218" t="s">
        <v>286</v>
      </c>
    </row>
    <row r="34" spans="2:3" x14ac:dyDescent="0.2">
      <c r="B34" s="217" t="s">
        <v>287</v>
      </c>
      <c r="C34" s="218" t="s">
        <v>288</v>
      </c>
    </row>
    <row r="35" spans="2:3" x14ac:dyDescent="0.2">
      <c r="B35" s="217" t="s">
        <v>289</v>
      </c>
      <c r="C35" s="218" t="s">
        <v>290</v>
      </c>
    </row>
    <row r="36" spans="2:3" ht="12.75" customHeight="1" x14ac:dyDescent="0.2">
      <c r="B36" s="305" t="s">
        <v>0</v>
      </c>
      <c r="C36" s="306"/>
    </row>
    <row r="37" spans="2:3" x14ac:dyDescent="0.2">
      <c r="B37" s="217" t="s">
        <v>133</v>
      </c>
      <c r="C37" s="220" t="s">
        <v>344</v>
      </c>
    </row>
    <row r="38" spans="2:3" ht="25.5" x14ac:dyDescent="0.2">
      <c r="B38" s="217" t="s">
        <v>341</v>
      </c>
      <c r="C38" s="220" t="s">
        <v>342</v>
      </c>
    </row>
    <row r="39" spans="2:3" x14ac:dyDescent="0.2">
      <c r="B39" s="217" t="s">
        <v>132</v>
      </c>
      <c r="C39" s="218" t="s">
        <v>343</v>
      </c>
    </row>
    <row r="40" spans="2:3" ht="38.25" x14ac:dyDescent="0.2">
      <c r="B40" s="217" t="s">
        <v>131</v>
      </c>
      <c r="C40" s="220" t="s">
        <v>340</v>
      </c>
    </row>
    <row r="41" spans="2:3" ht="38.25" x14ac:dyDescent="0.2">
      <c r="B41" s="217" t="s">
        <v>306</v>
      </c>
      <c r="C41" s="223" t="s">
        <v>307</v>
      </c>
    </row>
    <row r="42" spans="2:3" ht="25.5" x14ac:dyDescent="0.2">
      <c r="B42" s="217" t="s">
        <v>44</v>
      </c>
      <c r="C42" s="222" t="s">
        <v>386</v>
      </c>
    </row>
    <row r="43" spans="2:3" ht="38.25" x14ac:dyDescent="0.2">
      <c r="B43" s="217" t="s">
        <v>45</v>
      </c>
      <c r="C43" s="220" t="s">
        <v>347</v>
      </c>
    </row>
    <row r="44" spans="2:3" ht="25.5" x14ac:dyDescent="0.2">
      <c r="B44" s="217" t="s">
        <v>46</v>
      </c>
      <c r="C44" s="220" t="s">
        <v>348</v>
      </c>
    </row>
    <row r="45" spans="2:3" x14ac:dyDescent="0.2">
      <c r="B45" s="217" t="s">
        <v>42</v>
      </c>
      <c r="C45" s="220" t="s">
        <v>345</v>
      </c>
    </row>
    <row r="46" spans="2:3" x14ac:dyDescent="0.2">
      <c r="B46" s="217" t="s">
        <v>43</v>
      </c>
      <c r="C46" s="220" t="s">
        <v>346</v>
      </c>
    </row>
    <row r="47" spans="2:3" ht="25.5" x14ac:dyDescent="0.2">
      <c r="B47" s="217" t="s">
        <v>120</v>
      </c>
      <c r="C47" s="223" t="s">
        <v>308</v>
      </c>
    </row>
    <row r="48" spans="2:3" ht="25.5" x14ac:dyDescent="0.2">
      <c r="B48" s="217" t="s">
        <v>309</v>
      </c>
      <c r="C48" s="223" t="s">
        <v>310</v>
      </c>
    </row>
    <row r="49" spans="2:3" ht="25.5" x14ac:dyDescent="0.2">
      <c r="B49" s="217" t="s">
        <v>318</v>
      </c>
      <c r="C49" s="223" t="s">
        <v>319</v>
      </c>
    </row>
    <row r="50" spans="2:3" ht="38.25" x14ac:dyDescent="0.2">
      <c r="B50" s="217" t="s">
        <v>320</v>
      </c>
      <c r="C50" s="223" t="s">
        <v>321</v>
      </c>
    </row>
    <row r="51" spans="2:3" ht="25.5" x14ac:dyDescent="0.2">
      <c r="B51" s="217" t="s">
        <v>316</v>
      </c>
      <c r="C51" s="223" t="s">
        <v>317</v>
      </c>
    </row>
    <row r="52" spans="2:3" x14ac:dyDescent="0.2">
      <c r="B52" s="217" t="s">
        <v>311</v>
      </c>
      <c r="C52" s="223" t="s">
        <v>389</v>
      </c>
    </row>
    <row r="53" spans="2:3" ht="25.5" x14ac:dyDescent="0.2">
      <c r="B53" s="217" t="s">
        <v>314</v>
      </c>
      <c r="C53" s="223" t="s">
        <v>315</v>
      </c>
    </row>
    <row r="54" spans="2:3" x14ac:dyDescent="0.2">
      <c r="B54" s="217" t="s">
        <v>312</v>
      </c>
      <c r="C54" s="223" t="s">
        <v>313</v>
      </c>
    </row>
    <row r="55" spans="2:3" ht="25.5" x14ac:dyDescent="0.2">
      <c r="B55" s="217" t="s">
        <v>330</v>
      </c>
      <c r="C55" s="223" t="s">
        <v>331</v>
      </c>
    </row>
    <row r="56" spans="2:3" ht="25.5" x14ac:dyDescent="0.2">
      <c r="B56" s="217" t="s">
        <v>334</v>
      </c>
      <c r="C56" s="223" t="s">
        <v>335</v>
      </c>
    </row>
    <row r="57" spans="2:3" ht="25.5" x14ac:dyDescent="0.2">
      <c r="B57" s="217" t="s">
        <v>322</v>
      </c>
      <c r="C57" s="223" t="s">
        <v>323</v>
      </c>
    </row>
    <row r="58" spans="2:3" ht="25.5" x14ac:dyDescent="0.2">
      <c r="B58" s="217" t="s">
        <v>326</v>
      </c>
      <c r="C58" s="223" t="s">
        <v>327</v>
      </c>
    </row>
    <row r="59" spans="2:3" ht="25.5" x14ac:dyDescent="0.2">
      <c r="B59" s="217" t="s">
        <v>324</v>
      </c>
      <c r="C59" s="223" t="s">
        <v>325</v>
      </c>
    </row>
    <row r="60" spans="2:3" ht="25.5" x14ac:dyDescent="0.2">
      <c r="B60" s="217" t="s">
        <v>328</v>
      </c>
      <c r="C60" s="218" t="s">
        <v>329</v>
      </c>
    </row>
    <row r="61" spans="2:3" ht="25.5" x14ac:dyDescent="0.2">
      <c r="B61" s="217" t="s">
        <v>332</v>
      </c>
      <c r="C61" s="218" t="s">
        <v>333</v>
      </c>
    </row>
    <row r="62" spans="2:3" ht="38.25" x14ac:dyDescent="0.2">
      <c r="B62" s="217" t="s">
        <v>336</v>
      </c>
      <c r="C62" s="218" t="s">
        <v>337</v>
      </c>
    </row>
    <row r="63" spans="2:3" ht="25.5" x14ac:dyDescent="0.2">
      <c r="B63" s="217" t="s">
        <v>113</v>
      </c>
      <c r="C63" s="220" t="s">
        <v>293</v>
      </c>
    </row>
    <row r="64" spans="2:3" ht="25.5" x14ac:dyDescent="0.2">
      <c r="B64" s="217" t="s">
        <v>116</v>
      </c>
      <c r="C64" s="220" t="s">
        <v>295</v>
      </c>
    </row>
    <row r="65" spans="2:3" ht="38.25" x14ac:dyDescent="0.2">
      <c r="B65" s="217" t="s">
        <v>117</v>
      </c>
      <c r="C65" s="220" t="s">
        <v>297</v>
      </c>
    </row>
    <row r="66" spans="2:3" x14ac:dyDescent="0.2">
      <c r="B66" s="217" t="s">
        <v>263</v>
      </c>
      <c r="C66" s="218" t="s">
        <v>264</v>
      </c>
    </row>
    <row r="67" spans="2:3" ht="25.5" x14ac:dyDescent="0.2">
      <c r="B67" s="217" t="s">
        <v>265</v>
      </c>
      <c r="C67" s="220" t="s">
        <v>266</v>
      </c>
    </row>
    <row r="68" spans="2:3" ht="25.5" x14ac:dyDescent="0.2">
      <c r="B68" s="217" t="s">
        <v>112</v>
      </c>
      <c r="C68" s="220" t="s">
        <v>292</v>
      </c>
    </row>
    <row r="69" spans="2:3" ht="25.5" x14ac:dyDescent="0.2">
      <c r="B69" s="217" t="s">
        <v>146</v>
      </c>
      <c r="C69" s="220" t="s">
        <v>294</v>
      </c>
    </row>
    <row r="70" spans="2:3" ht="25.5" x14ac:dyDescent="0.2">
      <c r="B70" s="217" t="s">
        <v>114</v>
      </c>
      <c r="C70" s="220" t="s">
        <v>296</v>
      </c>
    </row>
    <row r="71" spans="2:3" ht="25.5" x14ac:dyDescent="0.2">
      <c r="B71" s="217" t="s">
        <v>38</v>
      </c>
      <c r="C71" s="220" t="s">
        <v>338</v>
      </c>
    </row>
    <row r="72" spans="2:3" ht="25.5" x14ac:dyDescent="0.2">
      <c r="B72" s="217" t="s">
        <v>40</v>
      </c>
      <c r="C72" s="220" t="s">
        <v>339</v>
      </c>
    </row>
    <row r="73" spans="2:3" ht="38.25" x14ac:dyDescent="0.2">
      <c r="B73" s="217" t="s">
        <v>400</v>
      </c>
      <c r="C73" s="220" t="s">
        <v>291</v>
      </c>
    </row>
    <row r="74" spans="2:3" ht="140.25" x14ac:dyDescent="0.2">
      <c r="B74" s="217" t="s">
        <v>11</v>
      </c>
      <c r="C74" s="223" t="s">
        <v>262</v>
      </c>
    </row>
    <row r="75" spans="2:3" s="221" customFormat="1" x14ac:dyDescent="0.2">
      <c r="B75" s="229" t="s">
        <v>392</v>
      </c>
      <c r="C75" s="220" t="s">
        <v>393</v>
      </c>
    </row>
    <row r="76" spans="2:3" ht="25.5" x14ac:dyDescent="0.2">
      <c r="B76" s="217" t="s">
        <v>26</v>
      </c>
      <c r="C76" s="220" t="s">
        <v>305</v>
      </c>
    </row>
    <row r="77" spans="2:3" ht="25.5" x14ac:dyDescent="0.2">
      <c r="B77" s="217" t="s">
        <v>25</v>
      </c>
      <c r="C77" s="220" t="s">
        <v>304</v>
      </c>
    </row>
    <row r="78" spans="2:3" ht="51" x14ac:dyDescent="0.2">
      <c r="B78" s="217" t="s">
        <v>21</v>
      </c>
      <c r="C78" s="220" t="s">
        <v>300</v>
      </c>
    </row>
    <row r="79" spans="2:3" ht="51" x14ac:dyDescent="0.2">
      <c r="B79" s="217" t="s">
        <v>22</v>
      </c>
      <c r="C79" s="220" t="s">
        <v>301</v>
      </c>
    </row>
    <row r="80" spans="2:3" ht="51" x14ac:dyDescent="0.2">
      <c r="B80" s="217" t="s">
        <v>23</v>
      </c>
      <c r="C80" s="220" t="s">
        <v>302</v>
      </c>
    </row>
    <row r="81" spans="2:3" ht="38.25" x14ac:dyDescent="0.2">
      <c r="B81" s="217" t="s">
        <v>20</v>
      </c>
      <c r="C81" s="220" t="s">
        <v>299</v>
      </c>
    </row>
    <row r="82" spans="2:3" ht="38.25" x14ac:dyDescent="0.2">
      <c r="B82" s="217" t="s">
        <v>24</v>
      </c>
      <c r="C82" s="220" t="s">
        <v>303</v>
      </c>
    </row>
    <row r="83" spans="2:3" ht="38.25" x14ac:dyDescent="0.2">
      <c r="B83" s="217" t="s">
        <v>115</v>
      </c>
      <c r="C83" s="220" t="s">
        <v>298</v>
      </c>
    </row>
    <row r="84" spans="2:3" ht="12.75" customHeight="1" x14ac:dyDescent="0.2">
      <c r="B84" s="305" t="s">
        <v>349</v>
      </c>
      <c r="C84" s="306"/>
    </row>
    <row r="85" spans="2:3" x14ac:dyDescent="0.2">
      <c r="B85" s="219" t="s">
        <v>358</v>
      </c>
      <c r="C85" s="218" t="s">
        <v>359</v>
      </c>
    </row>
    <row r="86" spans="2:3" ht="38.25" x14ac:dyDescent="0.2">
      <c r="B86" s="219" t="s">
        <v>356</v>
      </c>
      <c r="C86" s="220" t="s">
        <v>385</v>
      </c>
    </row>
    <row r="87" spans="2:3" x14ac:dyDescent="0.2">
      <c r="B87" s="222" t="s">
        <v>368</v>
      </c>
      <c r="C87" s="218" t="s">
        <v>369</v>
      </c>
    </row>
    <row r="88" spans="2:3" ht="102" x14ac:dyDescent="0.2">
      <c r="B88" s="222" t="s">
        <v>366</v>
      </c>
      <c r="C88" s="218" t="s">
        <v>367</v>
      </c>
    </row>
    <row r="89" spans="2:3" ht="153" x14ac:dyDescent="0.2">
      <c r="B89" s="219" t="s">
        <v>165</v>
      </c>
      <c r="C89" s="223" t="s">
        <v>355</v>
      </c>
    </row>
    <row r="90" spans="2:3" x14ac:dyDescent="0.2">
      <c r="B90" s="219" t="s">
        <v>274</v>
      </c>
      <c r="C90" s="218" t="s">
        <v>275</v>
      </c>
    </row>
    <row r="91" spans="2:3" ht="38.25" x14ac:dyDescent="0.2">
      <c r="B91" s="219" t="s">
        <v>167</v>
      </c>
      <c r="C91" s="218" t="s">
        <v>362</v>
      </c>
    </row>
    <row r="92" spans="2:3" ht="38.25" x14ac:dyDescent="0.2">
      <c r="B92" s="217" t="s">
        <v>168</v>
      </c>
      <c r="C92" s="218" t="s">
        <v>363</v>
      </c>
    </row>
    <row r="93" spans="2:3" ht="127.5" x14ac:dyDescent="0.2">
      <c r="B93" s="217" t="s">
        <v>172</v>
      </c>
      <c r="C93" s="220" t="s">
        <v>381</v>
      </c>
    </row>
    <row r="94" spans="2:3" x14ac:dyDescent="0.2">
      <c r="B94" s="222" t="s">
        <v>364</v>
      </c>
      <c r="C94" s="218" t="s">
        <v>365</v>
      </c>
    </row>
    <row r="95" spans="2:3" ht="25.5" x14ac:dyDescent="0.2">
      <c r="B95" s="217" t="s">
        <v>377</v>
      </c>
      <c r="C95" s="218" t="s">
        <v>378</v>
      </c>
    </row>
    <row r="96" spans="2:3" ht="25.5" x14ac:dyDescent="0.2">
      <c r="B96" s="217" t="s">
        <v>379</v>
      </c>
      <c r="C96" s="218" t="s">
        <v>380</v>
      </c>
    </row>
    <row r="97" spans="2:3" ht="25.5" x14ac:dyDescent="0.2">
      <c r="B97" s="219" t="s">
        <v>360</v>
      </c>
      <c r="C97" s="218" t="s">
        <v>361</v>
      </c>
    </row>
    <row r="98" spans="2:3" x14ac:dyDescent="0.2">
      <c r="B98" s="219" t="s">
        <v>353</v>
      </c>
      <c r="C98" s="218" t="s">
        <v>354</v>
      </c>
    </row>
    <row r="99" spans="2:3" ht="165.75" x14ac:dyDescent="0.2">
      <c r="B99" s="217" t="s">
        <v>372</v>
      </c>
      <c r="C99" s="218" t="s">
        <v>373</v>
      </c>
    </row>
    <row r="100" spans="2:3" x14ac:dyDescent="0.2">
      <c r="B100" s="219" t="s">
        <v>352</v>
      </c>
      <c r="C100" s="220" t="s">
        <v>384</v>
      </c>
    </row>
    <row r="101" spans="2:3" ht="178.5" x14ac:dyDescent="0.2">
      <c r="B101" s="217" t="s">
        <v>382</v>
      </c>
      <c r="C101" s="218" t="s">
        <v>383</v>
      </c>
    </row>
    <row r="102" spans="2:3" ht="89.25" x14ac:dyDescent="0.2">
      <c r="B102" s="217" t="s">
        <v>155</v>
      </c>
      <c r="C102" s="220" t="s">
        <v>374</v>
      </c>
    </row>
    <row r="103" spans="2:3" ht="76.5" x14ac:dyDescent="0.2">
      <c r="B103" s="217" t="s">
        <v>375</v>
      </c>
      <c r="C103" s="220" t="s">
        <v>376</v>
      </c>
    </row>
    <row r="104" spans="2:3" s="221" customFormat="1" ht="25.5" x14ac:dyDescent="0.2">
      <c r="B104" s="222" t="s">
        <v>219</v>
      </c>
      <c r="C104" s="220" t="s">
        <v>357</v>
      </c>
    </row>
    <row r="105" spans="2:3" ht="165.75" x14ac:dyDescent="0.2">
      <c r="B105" s="217" t="s">
        <v>370</v>
      </c>
      <c r="C105" s="218" t="s">
        <v>371</v>
      </c>
    </row>
    <row r="106" spans="2:3" ht="51" x14ac:dyDescent="0.2">
      <c r="B106" s="219" t="s">
        <v>350</v>
      </c>
      <c r="C106" s="223" t="s">
        <v>351</v>
      </c>
    </row>
  </sheetData>
  <sortState ref="B118:C150">
    <sortCondition ref="B117"/>
  </sortState>
  <mergeCells count="4">
    <mergeCell ref="B6:C6"/>
    <mergeCell ref="B32:C32"/>
    <mergeCell ref="B36:C36"/>
    <mergeCell ref="B84:C84"/>
  </mergeCells>
  <pageMargins left="0.70866141732283472" right="0.70866141732283472" top="0.74803149606299213" bottom="0.74803149606299213" header="0.31496062992125984" footer="0.31496062992125984"/>
  <pageSetup paperSize="9"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showGridLines="0" view="pageBreakPreview" zoomScaleNormal="85" zoomScaleSheetLayoutView="85" workbookViewId="0">
      <selection activeCell="F23" sqref="F23"/>
    </sheetView>
  </sheetViews>
  <sheetFormatPr defaultColWidth="8.85546875" defaultRowHeight="12.75" x14ac:dyDescent="0.2"/>
  <cols>
    <col min="1" max="1" width="9.28515625" style="45" customWidth="1"/>
    <col min="2" max="2" width="49.5703125" style="45" customWidth="1"/>
    <col min="3" max="3" width="15.28515625" style="45" customWidth="1"/>
    <col min="4" max="4" width="16.42578125" style="45" customWidth="1"/>
    <col min="5" max="5" width="16.140625" style="45" customWidth="1"/>
    <col min="6" max="6" width="18.5703125" style="45" customWidth="1"/>
    <col min="7" max="7" width="15.7109375" style="45" customWidth="1"/>
    <col min="8" max="9" width="8.85546875" style="45"/>
    <col min="10" max="10" width="10.7109375" style="45" customWidth="1"/>
    <col min="11" max="16384" width="8.85546875" style="45"/>
  </cols>
  <sheetData>
    <row r="1" spans="2:10" ht="20.25" x14ac:dyDescent="0.3">
      <c r="B1" s="41" t="str">
        <f>Cover!C22</f>
        <v>United Energy</v>
      </c>
    </row>
    <row r="2" spans="2:10" ht="20.25" x14ac:dyDescent="0.3">
      <c r="B2" s="41" t="s">
        <v>139</v>
      </c>
    </row>
    <row r="3" spans="2:10" ht="20.25" x14ac:dyDescent="0.3">
      <c r="B3" s="43">
        <f>Cover!C26</f>
        <v>2014</v>
      </c>
    </row>
    <row r="4" spans="2:10" ht="18" x14ac:dyDescent="0.25">
      <c r="B4" s="69" t="s">
        <v>6</v>
      </c>
      <c r="H4" s="310"/>
      <c r="I4" s="310"/>
      <c r="J4" s="310"/>
    </row>
    <row r="5" spans="2:10" ht="23.25" x14ac:dyDescent="0.35">
      <c r="B5" s="82"/>
      <c r="H5" s="310"/>
      <c r="I5" s="310"/>
      <c r="J5" s="310"/>
    </row>
    <row r="6" spans="2:10" ht="43.5" customHeight="1" x14ac:dyDescent="0.2">
      <c r="B6" s="311" t="s">
        <v>185</v>
      </c>
      <c r="C6" s="312"/>
      <c r="D6" s="312"/>
    </row>
    <row r="8" spans="2:10" s="115" customFormat="1" ht="15.75" x14ac:dyDescent="0.25">
      <c r="B8" s="44" t="s">
        <v>161</v>
      </c>
    </row>
    <row r="10" spans="2:10" ht="20.25" x14ac:dyDescent="0.2">
      <c r="B10" s="46"/>
      <c r="C10" s="307" t="s">
        <v>7</v>
      </c>
      <c r="D10" s="308"/>
      <c r="E10" s="308"/>
      <c r="F10" s="308"/>
      <c r="G10" s="309"/>
    </row>
    <row r="11" spans="2:10" ht="30" x14ac:dyDescent="0.2">
      <c r="B11" s="47"/>
      <c r="C11" s="48" t="s">
        <v>1</v>
      </c>
      <c r="D11" s="48" t="s">
        <v>2</v>
      </c>
      <c r="E11" s="48" t="s">
        <v>8</v>
      </c>
      <c r="F11" s="48" t="s">
        <v>9</v>
      </c>
      <c r="G11" s="49" t="s">
        <v>10</v>
      </c>
    </row>
    <row r="12" spans="2:10" ht="17.25" customHeight="1" x14ac:dyDescent="0.2">
      <c r="B12" s="50" t="s">
        <v>153</v>
      </c>
      <c r="C12" s="116"/>
      <c r="D12" s="95">
        <v>111.14898839213899</v>
      </c>
      <c r="E12" s="95">
        <v>215.54251615886164</v>
      </c>
      <c r="F12" s="116"/>
      <c r="G12" s="95">
        <v>118.32710436918482</v>
      </c>
    </row>
    <row r="13" spans="2:10" ht="17.25" customHeight="1" x14ac:dyDescent="0.2">
      <c r="B13" s="50" t="s">
        <v>175</v>
      </c>
      <c r="C13" s="116"/>
      <c r="D13" s="95">
        <v>72.549586099828815</v>
      </c>
      <c r="E13" s="95">
        <v>150.9402469620365</v>
      </c>
      <c r="F13" s="116"/>
      <c r="G13" s="95">
        <v>77.940148650234065</v>
      </c>
    </row>
    <row r="14" spans="2:10" x14ac:dyDescent="0.2">
      <c r="B14" s="52"/>
      <c r="C14" s="53"/>
      <c r="D14" s="53"/>
      <c r="E14" s="53"/>
      <c r="F14" s="53"/>
      <c r="G14" s="53"/>
    </row>
    <row r="15" spans="2:10" ht="15.75" x14ac:dyDescent="0.25">
      <c r="B15" s="44" t="s">
        <v>162</v>
      </c>
      <c r="C15" s="54"/>
      <c r="D15" s="54"/>
      <c r="E15" s="54"/>
      <c r="F15" s="54"/>
      <c r="G15" s="54"/>
    </row>
    <row r="16" spans="2:10" x14ac:dyDescent="0.2">
      <c r="B16" s="55"/>
      <c r="C16" s="56"/>
      <c r="D16" s="56"/>
      <c r="E16" s="56"/>
      <c r="F16" s="56"/>
      <c r="G16" s="56"/>
      <c r="H16" s="310"/>
      <c r="I16" s="310"/>
      <c r="J16" s="310"/>
    </row>
    <row r="17" spans="2:7" ht="15.75" x14ac:dyDescent="0.2">
      <c r="B17" s="51"/>
      <c r="C17" s="307" t="s">
        <v>7</v>
      </c>
      <c r="D17" s="308"/>
      <c r="E17" s="308"/>
      <c r="F17" s="308"/>
      <c r="G17" s="309"/>
    </row>
    <row r="18" spans="2:7" ht="30" x14ac:dyDescent="0.2">
      <c r="B18" s="47"/>
      <c r="C18" s="48" t="s">
        <v>1</v>
      </c>
      <c r="D18" s="48" t="s">
        <v>2</v>
      </c>
      <c r="E18" s="48" t="s">
        <v>8</v>
      </c>
      <c r="F18" s="48" t="s">
        <v>9</v>
      </c>
      <c r="G18" s="49" t="s">
        <v>10</v>
      </c>
    </row>
    <row r="19" spans="2:7" s="93" customFormat="1" ht="17.25" customHeight="1" x14ac:dyDescent="0.2">
      <c r="B19" s="50" t="s">
        <v>153</v>
      </c>
      <c r="C19" s="116"/>
      <c r="D19" s="95">
        <v>1.1366169297692279</v>
      </c>
      <c r="E19" s="95">
        <v>2.3196851161965593</v>
      </c>
      <c r="F19" s="116"/>
      <c r="G19" s="95">
        <v>1.2179694888594428</v>
      </c>
    </row>
    <row r="20" spans="2:7" s="93" customFormat="1" ht="17.25" customHeight="1" x14ac:dyDescent="0.2">
      <c r="B20" s="50" t="s">
        <v>175</v>
      </c>
      <c r="C20" s="116"/>
      <c r="D20" s="95">
        <v>0.94871071279358354</v>
      </c>
      <c r="E20" s="95">
        <v>1.6999002128791914</v>
      </c>
      <c r="F20" s="116"/>
      <c r="G20" s="95">
        <v>1.0003570592197448</v>
      </c>
    </row>
    <row r="21" spans="2:7" x14ac:dyDescent="0.2">
      <c r="B21" s="57"/>
      <c r="C21" s="54"/>
      <c r="D21" s="54"/>
      <c r="E21" s="54"/>
      <c r="F21" s="54"/>
      <c r="G21" s="54"/>
    </row>
    <row r="22" spans="2:7" ht="15.75" x14ac:dyDescent="0.25">
      <c r="B22" s="44" t="s">
        <v>163</v>
      </c>
      <c r="C22" s="54"/>
      <c r="D22" s="54"/>
      <c r="E22" s="54"/>
      <c r="F22" s="54"/>
      <c r="G22" s="54"/>
    </row>
    <row r="23" spans="2:7" x14ac:dyDescent="0.2">
      <c r="B23" s="55"/>
      <c r="C23" s="56"/>
      <c r="D23" s="56"/>
      <c r="E23" s="56"/>
      <c r="F23" s="56"/>
      <c r="G23" s="56"/>
    </row>
    <row r="24" spans="2:7" ht="15.75" x14ac:dyDescent="0.2">
      <c r="B24" s="51"/>
      <c r="C24" s="307" t="s">
        <v>7</v>
      </c>
      <c r="D24" s="308"/>
      <c r="E24" s="308"/>
      <c r="F24" s="308"/>
      <c r="G24" s="309"/>
    </row>
    <row r="25" spans="2:7" ht="30" x14ac:dyDescent="0.2">
      <c r="B25" s="47"/>
      <c r="C25" s="48" t="s">
        <v>1</v>
      </c>
      <c r="D25" s="48" t="s">
        <v>2</v>
      </c>
      <c r="E25" s="48" t="s">
        <v>8</v>
      </c>
      <c r="F25" s="48" t="s">
        <v>9</v>
      </c>
      <c r="G25" s="49" t="s">
        <v>10</v>
      </c>
    </row>
    <row r="26" spans="2:7" s="93" customFormat="1" ht="17.25" customHeight="1" x14ac:dyDescent="0.2">
      <c r="B26" s="50" t="s">
        <v>153</v>
      </c>
      <c r="C26" s="116"/>
      <c r="D26" s="95">
        <v>0.88680008847455127</v>
      </c>
      <c r="E26" s="95">
        <v>3.1414759623913429</v>
      </c>
      <c r="F26" s="116"/>
      <c r="G26" s="95">
        <v>1.0418885509611109</v>
      </c>
    </row>
    <row r="27" spans="2:7" s="93" customFormat="1" ht="17.25" customHeight="1" x14ac:dyDescent="0.2">
      <c r="B27" s="50" t="s">
        <v>175</v>
      </c>
      <c r="C27" s="116"/>
      <c r="D27" s="95">
        <v>0.83920405672201792</v>
      </c>
      <c r="E27" s="95">
        <v>2.9188619833244633</v>
      </c>
      <c r="F27" s="116"/>
      <c r="G27" s="95">
        <v>0.98225307052773947</v>
      </c>
    </row>
    <row r="28" spans="2:7" x14ac:dyDescent="0.2">
      <c r="B28" s="57"/>
      <c r="C28" s="54"/>
      <c r="D28" s="54"/>
      <c r="E28" s="54"/>
      <c r="F28" s="54"/>
      <c r="G28" s="54"/>
    </row>
    <row r="29" spans="2:7" ht="15.75" x14ac:dyDescent="0.25">
      <c r="B29" s="44" t="s">
        <v>184</v>
      </c>
    </row>
    <row r="31" spans="2:7" ht="30" x14ac:dyDescent="0.2">
      <c r="B31" s="51"/>
      <c r="C31" s="49" t="s">
        <v>1</v>
      </c>
      <c r="D31" s="49" t="s">
        <v>2</v>
      </c>
      <c r="E31" s="49" t="s">
        <v>8</v>
      </c>
      <c r="F31" s="49" t="s">
        <v>9</v>
      </c>
      <c r="G31" s="49" t="s">
        <v>10</v>
      </c>
    </row>
    <row r="32" spans="2:7" ht="15" x14ac:dyDescent="0.2">
      <c r="B32" s="80" t="s">
        <v>81</v>
      </c>
      <c r="C32" s="131"/>
      <c r="D32" s="96">
        <v>608998</v>
      </c>
      <c r="E32" s="96">
        <v>43449</v>
      </c>
      <c r="F32" s="131"/>
      <c r="G32" s="96">
        <v>652478</v>
      </c>
    </row>
    <row r="33" spans="2:7" ht="15" x14ac:dyDescent="0.2">
      <c r="B33" s="80" t="s">
        <v>82</v>
      </c>
      <c r="C33" s="131"/>
      <c r="D33" s="96">
        <v>611690</v>
      </c>
      <c r="E33" s="96">
        <v>46745</v>
      </c>
      <c r="F33" s="131"/>
      <c r="G33" s="96">
        <v>658453</v>
      </c>
    </row>
    <row r="34" spans="2:7" ht="15" x14ac:dyDescent="0.2">
      <c r="B34" s="80" t="s">
        <v>83</v>
      </c>
      <c r="C34" s="97">
        <f>(C32+C33)/2</f>
        <v>0</v>
      </c>
      <c r="D34" s="97">
        <f>(D32+D33)/2</f>
        <v>610344</v>
      </c>
      <c r="E34" s="97">
        <f>(E32+E33)/2</f>
        <v>45097</v>
      </c>
      <c r="F34" s="97">
        <f>(F32+F33)/2</f>
        <v>0</v>
      </c>
      <c r="G34" s="97">
        <f>(G32+G33)/2</f>
        <v>655465.5</v>
      </c>
    </row>
  </sheetData>
  <mergeCells count="7">
    <mergeCell ref="C24:G24"/>
    <mergeCell ref="H4:J4"/>
    <mergeCell ref="H5:J5"/>
    <mergeCell ref="C10:G10"/>
    <mergeCell ref="H16:J16"/>
    <mergeCell ref="C17:G17"/>
    <mergeCell ref="B6:D6"/>
  </mergeCells>
  <phoneticPr fontId="24" type="noConversion"/>
  <pageMargins left="0.70866141732283472" right="0.70866141732283472" top="0.74803149606299213" bottom="0.74803149606299213" header="0.31496062992125984" footer="0.31496062992125984"/>
  <pageSetup paperSize="9" scale="6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6"/>
  <sheetViews>
    <sheetView showGridLines="0" view="pageBreakPreview" zoomScaleNormal="85" zoomScaleSheetLayoutView="85" workbookViewId="0">
      <selection activeCell="C21" sqref="C21"/>
    </sheetView>
  </sheetViews>
  <sheetFormatPr defaultColWidth="8.85546875" defaultRowHeight="12.75" x14ac:dyDescent="0.2"/>
  <cols>
    <col min="1" max="1" width="12.85546875" style="42" customWidth="1"/>
    <col min="2" max="2" width="24.140625" style="42" customWidth="1"/>
    <col min="3" max="3" width="21.28515625" style="42" customWidth="1"/>
    <col min="4" max="4" width="15.28515625" style="42" customWidth="1"/>
    <col min="5" max="5" width="16.5703125" style="42" customWidth="1"/>
    <col min="6" max="6" width="14.28515625" style="42" customWidth="1"/>
    <col min="7" max="7" width="14.7109375" style="42" customWidth="1"/>
    <col min="8" max="8" width="16.140625" style="42" customWidth="1"/>
    <col min="9" max="16384" width="8.85546875" style="42"/>
  </cols>
  <sheetData>
    <row r="1" spans="2:10" ht="20.25" x14ac:dyDescent="0.3">
      <c r="B1" s="41" t="str">
        <f>Cover!C22</f>
        <v>United Energy</v>
      </c>
      <c r="E1" s="58"/>
    </row>
    <row r="2" spans="2:10" ht="20.25" x14ac:dyDescent="0.3">
      <c r="B2" s="41" t="s">
        <v>140</v>
      </c>
      <c r="E2" s="58"/>
    </row>
    <row r="3" spans="2:10" ht="20.25" x14ac:dyDescent="0.3">
      <c r="B3" s="43">
        <f>Cover!C26</f>
        <v>2014</v>
      </c>
      <c r="E3" s="58"/>
    </row>
    <row r="4" spans="2:10" ht="18" x14ac:dyDescent="0.25">
      <c r="B4" s="69" t="s">
        <v>0</v>
      </c>
      <c r="E4" s="58"/>
      <c r="H4" s="313"/>
      <c r="I4" s="313"/>
      <c r="J4" s="313"/>
    </row>
    <row r="6" spans="2:10" s="135" customFormat="1" ht="40.5" customHeight="1" x14ac:dyDescent="0.2">
      <c r="B6" s="311" t="s">
        <v>185</v>
      </c>
      <c r="C6" s="312"/>
      <c r="D6" s="312"/>
    </row>
    <row r="7" spans="2:10" s="135" customFormat="1" x14ac:dyDescent="0.2"/>
    <row r="8" spans="2:10" x14ac:dyDescent="0.2">
      <c r="B8" s="138" t="s">
        <v>3</v>
      </c>
      <c r="C8" s="138"/>
      <c r="D8" s="136"/>
      <c r="E8" s="136"/>
      <c r="F8" s="136"/>
      <c r="G8" s="136"/>
      <c r="H8" s="136"/>
    </row>
    <row r="9" spans="2:10" x14ac:dyDescent="0.2">
      <c r="B9" s="138"/>
      <c r="C9" s="138"/>
      <c r="D9" s="136"/>
      <c r="E9" s="136"/>
      <c r="F9" s="136"/>
      <c r="G9" s="136"/>
      <c r="H9" s="136"/>
    </row>
    <row r="10" spans="2:10" ht="25.5" x14ac:dyDescent="0.2">
      <c r="B10" s="137"/>
      <c r="C10" s="148" t="s">
        <v>186</v>
      </c>
      <c r="D10" s="148" t="s">
        <v>153</v>
      </c>
      <c r="E10" s="136"/>
      <c r="F10" s="136"/>
      <c r="G10" s="136"/>
      <c r="H10" s="136"/>
    </row>
    <row r="11" spans="2:10" x14ac:dyDescent="0.2">
      <c r="B11" s="151" t="s">
        <v>119</v>
      </c>
      <c r="C11" s="152">
        <v>153936</v>
      </c>
      <c r="D11" s="153">
        <f>SUM('1c. STPIS Daily Performance'!M14:M378)</f>
        <v>165595</v>
      </c>
      <c r="E11" s="136"/>
      <c r="F11" s="136"/>
      <c r="G11" s="136"/>
      <c r="H11" s="136"/>
    </row>
    <row r="12" spans="2:10" ht="25.5" x14ac:dyDescent="0.2">
      <c r="B12" s="151" t="s">
        <v>11</v>
      </c>
      <c r="C12" s="152">
        <v>99875</v>
      </c>
      <c r="D12" s="153">
        <f>SUM('1c. STPIS Daily Performance'!N14:N378)</f>
        <v>101366</v>
      </c>
      <c r="E12" s="136"/>
      <c r="F12" s="136"/>
      <c r="G12" s="136"/>
      <c r="H12" s="136"/>
    </row>
    <row r="13" spans="2:10" ht="38.25" x14ac:dyDescent="0.2">
      <c r="B13" s="151" t="s">
        <v>12</v>
      </c>
      <c r="C13" s="154">
        <f>C12/C11</f>
        <v>0.64880859578006445</v>
      </c>
      <c r="D13" s="154">
        <f>D12/D11</f>
        <v>0.61213200881669128</v>
      </c>
      <c r="E13" s="136"/>
      <c r="F13" s="136"/>
      <c r="G13" s="136"/>
      <c r="H13" s="136"/>
    </row>
    <row r="14" spans="2:10" x14ac:dyDescent="0.2">
      <c r="B14" s="155"/>
      <c r="C14" s="156"/>
      <c r="D14" s="157"/>
      <c r="E14" s="136"/>
      <c r="F14" s="136"/>
      <c r="G14" s="136"/>
      <c r="H14" s="136"/>
    </row>
    <row r="15" spans="2:10" x14ac:dyDescent="0.2">
      <c r="B15" s="138" t="s">
        <v>4</v>
      </c>
      <c r="C15" s="138"/>
      <c r="D15" s="139"/>
      <c r="E15" s="149"/>
      <c r="F15" s="149"/>
      <c r="G15" s="136"/>
      <c r="H15" s="136"/>
    </row>
    <row r="16" spans="2:10" x14ac:dyDescent="0.2">
      <c r="B16" s="138"/>
      <c r="C16" s="138"/>
      <c r="D16" s="139"/>
      <c r="E16" s="149"/>
      <c r="F16" s="149"/>
      <c r="G16" s="136"/>
      <c r="H16" s="136"/>
    </row>
    <row r="17" spans="2:8" x14ac:dyDescent="0.2">
      <c r="B17" s="314" t="s">
        <v>135</v>
      </c>
      <c r="C17" s="315"/>
      <c r="D17" s="140"/>
      <c r="E17" s="140"/>
      <c r="F17" s="140"/>
      <c r="G17" s="141"/>
      <c r="H17" s="136"/>
    </row>
    <row r="18" spans="2:8" x14ac:dyDescent="0.2">
      <c r="B18" s="138"/>
      <c r="C18" s="138"/>
      <c r="D18" s="139"/>
      <c r="E18" s="149"/>
      <c r="F18" s="149"/>
      <c r="G18" s="136"/>
      <c r="H18" s="136"/>
    </row>
    <row r="19" spans="2:8" ht="24.6" customHeight="1" x14ac:dyDescent="0.2">
      <c r="B19" s="137"/>
      <c r="C19" s="137" t="s">
        <v>153</v>
      </c>
      <c r="D19" s="149"/>
      <c r="E19" s="149"/>
      <c r="F19" s="149"/>
      <c r="G19" s="136"/>
      <c r="H19" s="136"/>
    </row>
    <row r="20" spans="2:8" ht="39" customHeight="1" x14ac:dyDescent="0.2">
      <c r="B20" s="151" t="s">
        <v>13</v>
      </c>
      <c r="C20" s="152">
        <v>11493</v>
      </c>
      <c r="D20" s="149"/>
      <c r="E20" s="149"/>
      <c r="F20" s="149"/>
      <c r="G20" s="136"/>
      <c r="H20" s="136"/>
    </row>
    <row r="21" spans="2:8" ht="74.25" customHeight="1" x14ac:dyDescent="0.2">
      <c r="B21" s="151" t="s">
        <v>14</v>
      </c>
      <c r="C21" s="152">
        <f>'1f. STPIS - GSL'!C17</f>
        <v>154.54776373270028</v>
      </c>
      <c r="D21" s="136"/>
      <c r="E21" s="136"/>
      <c r="F21" s="136"/>
      <c r="G21" s="136"/>
      <c r="H21" s="136"/>
    </row>
    <row r="22" spans="2:8" ht="69" customHeight="1" x14ac:dyDescent="0.2">
      <c r="B22" s="151" t="s">
        <v>15</v>
      </c>
      <c r="C22" s="154">
        <f>C21/C20</f>
        <v>1.3447121180953647E-2</v>
      </c>
      <c r="D22" s="136"/>
      <c r="E22" s="136"/>
      <c r="F22" s="136"/>
      <c r="G22" s="136"/>
      <c r="H22" s="136"/>
    </row>
    <row r="23" spans="2:8" ht="16.149999999999999" customHeight="1" x14ac:dyDescent="0.2">
      <c r="B23" s="155"/>
      <c r="C23" s="156"/>
      <c r="D23" s="136"/>
      <c r="E23" s="136"/>
      <c r="F23" s="136"/>
      <c r="G23" s="136"/>
      <c r="H23" s="136"/>
    </row>
    <row r="24" spans="2:8" x14ac:dyDescent="0.2">
      <c r="B24" s="316" t="s">
        <v>5</v>
      </c>
      <c r="C24" s="316"/>
      <c r="D24" s="138"/>
      <c r="E24" s="136"/>
      <c r="F24" s="136"/>
      <c r="G24" s="136"/>
      <c r="H24" s="136"/>
    </row>
    <row r="25" spans="2:8" x14ac:dyDescent="0.2">
      <c r="B25" s="117"/>
      <c r="C25" s="60"/>
      <c r="D25" s="138"/>
      <c r="E25" s="136"/>
      <c r="F25" s="136"/>
      <c r="G25" s="136"/>
      <c r="H25" s="136"/>
    </row>
    <row r="26" spans="2:8" x14ac:dyDescent="0.2">
      <c r="B26" s="137"/>
      <c r="C26" s="137" t="s">
        <v>153</v>
      </c>
      <c r="D26" s="136"/>
      <c r="E26" s="136"/>
      <c r="F26" s="136"/>
      <c r="G26" s="136"/>
      <c r="H26" s="136"/>
    </row>
    <row r="27" spans="2:8" ht="35.25" customHeight="1" x14ac:dyDescent="0.2">
      <c r="B27" s="151" t="s">
        <v>16</v>
      </c>
      <c r="C27" s="152">
        <f>'1f. STPIS - GSL'!C40</f>
        <v>118863</v>
      </c>
      <c r="D27" s="136"/>
      <c r="E27" s="136"/>
      <c r="F27" s="136"/>
      <c r="G27" s="136"/>
      <c r="H27" s="136"/>
    </row>
    <row r="28" spans="2:8" ht="47.25" customHeight="1" x14ac:dyDescent="0.2">
      <c r="B28" s="151" t="s">
        <v>17</v>
      </c>
      <c r="C28" s="152">
        <v>8228</v>
      </c>
      <c r="D28" s="136"/>
      <c r="E28" s="136"/>
      <c r="F28" s="136"/>
      <c r="G28" s="136"/>
      <c r="H28" s="136"/>
    </row>
    <row r="29" spans="2:8" ht="159" customHeight="1" x14ac:dyDescent="0.2">
      <c r="B29" s="151" t="s">
        <v>145</v>
      </c>
      <c r="C29" s="152">
        <v>1865</v>
      </c>
      <c r="D29" s="136"/>
      <c r="E29" s="136"/>
      <c r="F29" s="136"/>
      <c r="G29" s="136"/>
      <c r="H29" s="136"/>
    </row>
    <row r="30" spans="2:8" ht="51" x14ac:dyDescent="0.2">
      <c r="B30" s="158" t="s">
        <v>156</v>
      </c>
      <c r="C30" s="152">
        <v>265</v>
      </c>
      <c r="D30" s="136"/>
      <c r="E30" s="136"/>
      <c r="F30" s="136"/>
      <c r="G30" s="136"/>
      <c r="H30" s="136"/>
    </row>
    <row r="31" spans="2:8" ht="51" x14ac:dyDescent="0.2">
      <c r="B31" s="158" t="s">
        <v>157</v>
      </c>
      <c r="C31" s="154">
        <f>C30/C28</f>
        <v>3.2207097715119107E-2</v>
      </c>
      <c r="D31" s="136"/>
      <c r="E31" s="136"/>
      <c r="F31" s="136"/>
      <c r="G31" s="136"/>
      <c r="H31" s="136"/>
    </row>
    <row r="32" spans="2:8" x14ac:dyDescent="0.2">
      <c r="B32" s="142"/>
      <c r="C32" s="150"/>
      <c r="D32" s="136"/>
      <c r="E32" s="136"/>
      <c r="F32" s="136"/>
      <c r="G32" s="136"/>
      <c r="H32" s="136"/>
    </row>
    <row r="33" spans="9:9" ht="8.25" customHeight="1" x14ac:dyDescent="0.2"/>
    <row r="34" spans="9:9" x14ac:dyDescent="0.2">
      <c r="I34"/>
    </row>
    <row r="35" spans="9:9" x14ac:dyDescent="0.2">
      <c r="I35"/>
    </row>
    <row r="36" spans="9:9" x14ac:dyDescent="0.2">
      <c r="I36"/>
    </row>
    <row r="37" spans="9:9" x14ac:dyDescent="0.2">
      <c r="I37"/>
    </row>
    <row r="38" spans="9:9" x14ac:dyDescent="0.2">
      <c r="I38"/>
    </row>
    <row r="39" spans="9:9" x14ac:dyDescent="0.2">
      <c r="I39"/>
    </row>
    <row r="40" spans="9:9" x14ac:dyDescent="0.2">
      <c r="I40"/>
    </row>
    <row r="41" spans="9:9" x14ac:dyDescent="0.2">
      <c r="I41"/>
    </row>
    <row r="42" spans="9:9" x14ac:dyDescent="0.2">
      <c r="I42"/>
    </row>
    <row r="43" spans="9:9" x14ac:dyDescent="0.2">
      <c r="I43"/>
    </row>
    <row r="44" spans="9:9" x14ac:dyDescent="0.2">
      <c r="I44"/>
    </row>
    <row r="45" spans="9:9" x14ac:dyDescent="0.2">
      <c r="I45"/>
    </row>
    <row r="46" spans="9:9" x14ac:dyDescent="0.2">
      <c r="I46"/>
    </row>
    <row r="47" spans="9:9" x14ac:dyDescent="0.2">
      <c r="I47"/>
    </row>
    <row r="48" spans="9:9" x14ac:dyDescent="0.2">
      <c r="I48"/>
    </row>
    <row r="49" spans="9:9" x14ac:dyDescent="0.2">
      <c r="I49"/>
    </row>
    <row r="50" spans="9:9" x14ac:dyDescent="0.2">
      <c r="I50"/>
    </row>
    <row r="51" spans="9:9" x14ac:dyDescent="0.2">
      <c r="I51"/>
    </row>
    <row r="52" spans="9:9" x14ac:dyDescent="0.2">
      <c r="I52"/>
    </row>
    <row r="53" spans="9:9" x14ac:dyDescent="0.2">
      <c r="I53"/>
    </row>
    <row r="54" spans="9:9" x14ac:dyDescent="0.2">
      <c r="I54"/>
    </row>
    <row r="55" spans="9:9" x14ac:dyDescent="0.2">
      <c r="I55"/>
    </row>
    <row r="56" spans="9:9" x14ac:dyDescent="0.2">
      <c r="I56"/>
    </row>
    <row r="57" spans="9:9" x14ac:dyDescent="0.2">
      <c r="I57"/>
    </row>
    <row r="58" spans="9:9" x14ac:dyDescent="0.2">
      <c r="I58"/>
    </row>
    <row r="59" spans="9:9" x14ac:dyDescent="0.2">
      <c r="I59"/>
    </row>
    <row r="60" spans="9:9" x14ac:dyDescent="0.2">
      <c r="I60"/>
    </row>
    <row r="61" spans="9:9" x14ac:dyDescent="0.2">
      <c r="I61"/>
    </row>
    <row r="62" spans="9:9" x14ac:dyDescent="0.2">
      <c r="I62"/>
    </row>
    <row r="63" spans="9:9" x14ac:dyDescent="0.2">
      <c r="I63"/>
    </row>
    <row r="64" spans="9:9" x14ac:dyDescent="0.2">
      <c r="I64"/>
    </row>
    <row r="65" spans="2:9" x14ac:dyDescent="0.2">
      <c r="I65"/>
    </row>
    <row r="66" spans="2:9" x14ac:dyDescent="0.2">
      <c r="I66"/>
    </row>
    <row r="67" spans="2:9" x14ac:dyDescent="0.2">
      <c r="I67"/>
    </row>
    <row r="68" spans="2:9" x14ac:dyDescent="0.2">
      <c r="I68"/>
    </row>
    <row r="69" spans="2:9" x14ac:dyDescent="0.2">
      <c r="I69"/>
    </row>
    <row r="70" spans="2:9" x14ac:dyDescent="0.2">
      <c r="I70"/>
    </row>
    <row r="71" spans="2:9" x14ac:dyDescent="0.2">
      <c r="I71"/>
    </row>
    <row r="72" spans="2:9" ht="17.25" customHeight="1" x14ac:dyDescent="0.2">
      <c r="I72"/>
    </row>
    <row r="73" spans="2:9" x14ac:dyDescent="0.2">
      <c r="I73"/>
    </row>
    <row r="74" spans="2:9" x14ac:dyDescent="0.2">
      <c r="I74"/>
    </row>
    <row r="75" spans="2:9" x14ac:dyDescent="0.2">
      <c r="I75"/>
    </row>
    <row r="76" spans="2:9" x14ac:dyDescent="0.2">
      <c r="B76"/>
      <c r="C76"/>
      <c r="D76"/>
      <c r="E76"/>
      <c r="F76"/>
      <c r="G76"/>
      <c r="H76"/>
      <c r="I76"/>
    </row>
  </sheetData>
  <mergeCells count="4">
    <mergeCell ref="H4:J4"/>
    <mergeCell ref="B17:C17"/>
    <mergeCell ref="B24:C24"/>
    <mergeCell ref="B6:D6"/>
  </mergeCells>
  <pageMargins left="0.70866141732283472" right="0.70866141732283472" top="0.74803149606299213" bottom="0.74803149606299213" header="0.31496062992125984" footer="0.31496062992125984"/>
  <pageSetup paperSize="9" scale="72" fitToHeight="0" orientation="portrait" r:id="rId1"/>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8"/>
  <sheetViews>
    <sheetView showGridLines="0" view="pageBreakPreview" zoomScale="85" zoomScaleNormal="100" zoomScaleSheetLayoutView="85" workbookViewId="0">
      <selection activeCell="F23" sqref="F23"/>
    </sheetView>
  </sheetViews>
  <sheetFormatPr defaultRowHeight="12.75" x14ac:dyDescent="0.2"/>
  <cols>
    <col min="1" max="1" width="9.140625" style="73"/>
    <col min="2" max="2" width="13" style="73" customWidth="1"/>
    <col min="3" max="16" width="17.28515625" style="100" customWidth="1"/>
    <col min="17" max="18" width="17.28515625" style="106" customWidth="1"/>
    <col min="19" max="16384" width="9.140625" style="73"/>
  </cols>
  <sheetData>
    <row r="1" spans="2:18" ht="20.25" x14ac:dyDescent="0.3">
      <c r="B1" s="38" t="str">
        <f>Cover!C22</f>
        <v>United Energy</v>
      </c>
      <c r="C1" s="98"/>
      <c r="D1" s="98"/>
      <c r="E1" s="98"/>
      <c r="F1" s="147">
        <v>41640</v>
      </c>
      <c r="G1" s="98"/>
      <c r="H1" s="98"/>
      <c r="I1" s="98"/>
      <c r="J1" s="98"/>
      <c r="K1" s="98"/>
      <c r="L1" s="98"/>
      <c r="M1" s="98"/>
      <c r="N1" s="98"/>
      <c r="O1" s="98"/>
      <c r="P1" s="98"/>
    </row>
    <row r="2" spans="2:18" ht="20.25" x14ac:dyDescent="0.3">
      <c r="B2" s="41" t="s">
        <v>141</v>
      </c>
      <c r="C2" s="98"/>
      <c r="D2" s="98"/>
      <c r="E2" s="98"/>
      <c r="F2" s="147">
        <v>42005</v>
      </c>
      <c r="G2" s="98"/>
      <c r="H2" s="98"/>
      <c r="I2" s="98"/>
      <c r="J2" s="98"/>
      <c r="K2" s="98"/>
      <c r="L2" s="98"/>
      <c r="M2" s="98"/>
      <c r="N2" s="98"/>
      <c r="O2" s="98"/>
      <c r="P2" s="98"/>
    </row>
    <row r="3" spans="2:18" ht="20.25" x14ac:dyDescent="0.3">
      <c r="B3" s="39">
        <f>Cover!C26</f>
        <v>2014</v>
      </c>
      <c r="C3" s="98"/>
      <c r="D3" s="98"/>
      <c r="E3" s="98"/>
      <c r="F3" s="98"/>
      <c r="G3" s="98"/>
      <c r="H3" s="98"/>
      <c r="I3" s="98"/>
      <c r="J3" s="98"/>
      <c r="K3" s="98"/>
      <c r="L3" s="98"/>
      <c r="M3" s="98"/>
      <c r="N3" s="98"/>
      <c r="O3" s="98"/>
      <c r="P3" s="98"/>
    </row>
    <row r="4" spans="2:18" ht="20.25" x14ac:dyDescent="0.3">
      <c r="B4" s="72" t="s">
        <v>142</v>
      </c>
      <c r="C4" s="98"/>
      <c r="D4" s="98"/>
      <c r="E4" s="98"/>
      <c r="F4" s="98"/>
      <c r="G4" s="98"/>
      <c r="H4" s="98"/>
      <c r="I4" s="98"/>
      <c r="J4" s="98"/>
      <c r="K4" s="98"/>
      <c r="L4" s="98"/>
      <c r="M4" s="98"/>
      <c r="N4" s="98"/>
      <c r="O4" s="98"/>
      <c r="P4" s="98"/>
    </row>
    <row r="5" spans="2:18" ht="20.25" x14ac:dyDescent="0.3">
      <c r="B5" s="38"/>
      <c r="C5" s="98"/>
      <c r="D5" s="98"/>
      <c r="E5" s="98"/>
      <c r="F5" s="98"/>
      <c r="G5" s="98"/>
      <c r="H5" s="98"/>
      <c r="I5" s="98"/>
      <c r="J5" s="98"/>
      <c r="K5" s="98"/>
      <c r="L5" s="98"/>
      <c r="M5" s="98"/>
      <c r="N5" s="98"/>
      <c r="O5" s="98"/>
      <c r="P5" s="98"/>
    </row>
    <row r="6" spans="2:18" ht="50.25" customHeight="1" x14ac:dyDescent="0.2">
      <c r="B6" s="311" t="s">
        <v>185</v>
      </c>
      <c r="C6" s="312"/>
      <c r="D6" s="312"/>
    </row>
    <row r="8" spans="2:18" ht="15.75" x14ac:dyDescent="0.25">
      <c r="B8" s="74" t="s">
        <v>164</v>
      </c>
      <c r="C8" s="99"/>
      <c r="D8" s="99"/>
      <c r="F8" s="101"/>
      <c r="G8" s="101"/>
      <c r="H8" s="101"/>
      <c r="I8" s="101"/>
      <c r="J8" s="101"/>
      <c r="K8" s="101"/>
      <c r="L8" s="101"/>
      <c r="M8" s="101"/>
      <c r="N8" s="101"/>
      <c r="O8" s="101"/>
      <c r="P8" s="101"/>
      <c r="Q8" s="107"/>
    </row>
    <row r="9" spans="2:18" s="221" customFormat="1" ht="15.75" x14ac:dyDescent="0.25">
      <c r="B9" s="145"/>
      <c r="C9" s="99"/>
      <c r="D9" s="99"/>
      <c r="E9" s="100"/>
      <c r="F9" s="101"/>
      <c r="G9" s="101"/>
      <c r="H9" s="101"/>
      <c r="I9" s="101"/>
      <c r="J9" s="101"/>
      <c r="K9" s="101"/>
      <c r="L9" s="101"/>
      <c r="M9" s="101"/>
      <c r="N9" s="101"/>
      <c r="O9" s="101"/>
      <c r="P9" s="101"/>
      <c r="Q9" s="101"/>
      <c r="R9" s="106"/>
    </row>
    <row r="10" spans="2:18" s="221" customFormat="1" ht="81.75" customHeight="1" x14ac:dyDescent="0.2">
      <c r="B10" s="319" t="s">
        <v>394</v>
      </c>
      <c r="C10" s="320"/>
      <c r="D10" s="320"/>
      <c r="E10" s="320"/>
      <c r="F10" s="320"/>
      <c r="G10" s="320"/>
      <c r="H10" s="321"/>
      <c r="I10" s="102"/>
      <c r="J10" s="102"/>
      <c r="K10" s="102"/>
      <c r="L10" s="102"/>
      <c r="M10" s="102"/>
      <c r="N10" s="102"/>
      <c r="O10" s="100"/>
      <c r="P10" s="100"/>
    </row>
    <row r="11" spans="2:18" ht="12.75" customHeight="1" x14ac:dyDescent="0.2">
      <c r="B11" s="224"/>
      <c r="C11" s="102"/>
      <c r="D11" s="102"/>
      <c r="E11" s="102"/>
      <c r="F11" s="102"/>
      <c r="G11" s="102"/>
      <c r="H11" s="102"/>
      <c r="I11" s="102"/>
      <c r="J11" s="102"/>
      <c r="M11" s="317" t="s">
        <v>391</v>
      </c>
      <c r="N11" s="318"/>
      <c r="O11" s="73"/>
      <c r="P11" s="73"/>
      <c r="Q11" s="73"/>
      <c r="R11" s="73"/>
    </row>
    <row r="12" spans="2:18" s="221" customFormat="1" ht="12.75" customHeight="1" x14ac:dyDescent="0.2">
      <c r="B12" s="224"/>
      <c r="C12" s="245" t="s">
        <v>1</v>
      </c>
      <c r="D12" s="246"/>
      <c r="E12" s="322" t="s">
        <v>2</v>
      </c>
      <c r="F12" s="323"/>
      <c r="G12" s="322" t="s">
        <v>401</v>
      </c>
      <c r="H12" s="323"/>
      <c r="I12" s="322" t="s">
        <v>402</v>
      </c>
      <c r="J12" s="323"/>
      <c r="K12" s="322" t="s">
        <v>403</v>
      </c>
      <c r="L12" s="323"/>
      <c r="M12" s="235"/>
      <c r="N12" s="236"/>
    </row>
    <row r="13" spans="2:18" ht="38.25" x14ac:dyDescent="0.2">
      <c r="B13" s="78" t="s">
        <v>18</v>
      </c>
      <c r="C13" s="103" t="s">
        <v>404</v>
      </c>
      <c r="D13" s="237" t="s">
        <v>405</v>
      </c>
      <c r="E13" s="103" t="s">
        <v>404</v>
      </c>
      <c r="F13" s="237" t="s">
        <v>405</v>
      </c>
      <c r="G13" s="103" t="s">
        <v>404</v>
      </c>
      <c r="H13" s="237" t="s">
        <v>405</v>
      </c>
      <c r="I13" s="103" t="s">
        <v>404</v>
      </c>
      <c r="J13" s="237" t="s">
        <v>405</v>
      </c>
      <c r="K13" s="103" t="s">
        <v>404</v>
      </c>
      <c r="L13" s="237" t="s">
        <v>405</v>
      </c>
      <c r="M13" s="108" t="s">
        <v>119</v>
      </c>
      <c r="N13" s="108" t="s">
        <v>395</v>
      </c>
      <c r="O13" s="73"/>
      <c r="P13" s="73"/>
      <c r="Q13" s="73"/>
      <c r="R13" s="73"/>
    </row>
    <row r="14" spans="2:18" x14ac:dyDescent="0.2">
      <c r="B14" s="83">
        <f>IF(B3=2014,F1,F2)</f>
        <v>41640</v>
      </c>
      <c r="C14" s="132"/>
      <c r="D14" s="132"/>
      <c r="E14" s="132">
        <v>0</v>
      </c>
      <c r="F14" s="132">
        <v>0</v>
      </c>
      <c r="G14" s="104">
        <v>0</v>
      </c>
      <c r="H14" s="104">
        <v>0</v>
      </c>
      <c r="I14" s="104"/>
      <c r="J14" s="104"/>
      <c r="K14" s="105">
        <v>0</v>
      </c>
      <c r="L14" s="105">
        <v>0</v>
      </c>
      <c r="M14" s="251">
        <v>162</v>
      </c>
      <c r="N14" s="146">
        <v>150</v>
      </c>
      <c r="O14" s="73"/>
      <c r="P14" s="73"/>
      <c r="Q14" s="73"/>
      <c r="R14" s="73"/>
    </row>
    <row r="15" spans="2:18" x14ac:dyDescent="0.2">
      <c r="B15" s="83">
        <f>B14+1</f>
        <v>41641</v>
      </c>
      <c r="C15" s="132"/>
      <c r="D15" s="132"/>
      <c r="E15" s="132">
        <v>0</v>
      </c>
      <c r="F15" s="132">
        <v>0</v>
      </c>
      <c r="G15" s="104">
        <v>7.5705162320383185E-2</v>
      </c>
      <c r="H15" s="104">
        <v>7.5705162320383185E-2</v>
      </c>
      <c r="I15" s="104"/>
      <c r="J15" s="104"/>
      <c r="K15" s="105">
        <v>5.2085121184867857E-3</v>
      </c>
      <c r="L15" s="105">
        <v>5.2085121184867857E-3</v>
      </c>
      <c r="M15" s="252">
        <v>232</v>
      </c>
      <c r="N15" s="146">
        <v>220</v>
      </c>
      <c r="O15" s="73"/>
      <c r="P15" s="73"/>
      <c r="Q15" s="73"/>
      <c r="R15" s="73"/>
    </row>
    <row r="16" spans="2:18" x14ac:dyDescent="0.2">
      <c r="B16" s="144">
        <f t="shared" ref="B16:B79" si="0">B15+1</f>
        <v>41642</v>
      </c>
      <c r="C16" s="132"/>
      <c r="D16" s="132"/>
      <c r="E16" s="132">
        <v>1.7318074203933841E-3</v>
      </c>
      <c r="F16" s="132">
        <v>1.7318074203933841E-3</v>
      </c>
      <c r="G16" s="104">
        <v>0</v>
      </c>
      <c r="H16" s="104">
        <v>0</v>
      </c>
      <c r="I16" s="104"/>
      <c r="J16" s="104"/>
      <c r="K16" s="105">
        <v>1.6125944080962308E-3</v>
      </c>
      <c r="L16" s="105">
        <v>1.6125944080962308E-3</v>
      </c>
      <c r="M16" s="252">
        <v>255</v>
      </c>
      <c r="N16" s="146">
        <v>254</v>
      </c>
      <c r="O16" s="73"/>
      <c r="P16" s="73"/>
      <c r="Q16" s="73"/>
      <c r="R16" s="73"/>
    </row>
    <row r="17" spans="2:18" x14ac:dyDescent="0.2">
      <c r="B17" s="144">
        <f t="shared" si="0"/>
        <v>41643</v>
      </c>
      <c r="C17" s="132"/>
      <c r="D17" s="132"/>
      <c r="E17" s="132">
        <v>0</v>
      </c>
      <c r="F17" s="132">
        <v>0</v>
      </c>
      <c r="G17" s="104">
        <v>2.2086216072378925E-2</v>
      </c>
      <c r="H17" s="104">
        <v>2.2086216072378925E-2</v>
      </c>
      <c r="I17" s="104"/>
      <c r="J17" s="104"/>
      <c r="K17" s="105">
        <v>1.5195307762193434E-3</v>
      </c>
      <c r="L17" s="105">
        <v>1.5195307762193434E-3</v>
      </c>
      <c r="M17" s="252">
        <v>107</v>
      </c>
      <c r="N17" s="146">
        <v>90</v>
      </c>
      <c r="O17" s="73"/>
      <c r="P17" s="73"/>
      <c r="Q17" s="73"/>
      <c r="R17" s="73"/>
    </row>
    <row r="18" spans="2:18" x14ac:dyDescent="0.2">
      <c r="B18" s="144">
        <f t="shared" si="0"/>
        <v>41644</v>
      </c>
      <c r="C18" s="132"/>
      <c r="D18" s="132"/>
      <c r="E18" s="132">
        <v>1.3616888808788473E-2</v>
      </c>
      <c r="F18" s="132">
        <v>1.3616888808788473E-2</v>
      </c>
      <c r="G18" s="104">
        <v>0</v>
      </c>
      <c r="H18" s="104">
        <v>0</v>
      </c>
      <c r="I18" s="104"/>
      <c r="J18" s="104"/>
      <c r="K18" s="105">
        <v>1.2679538434898557E-2</v>
      </c>
      <c r="L18" s="105">
        <v>1.2679538434898557E-2</v>
      </c>
      <c r="M18" s="252">
        <v>884</v>
      </c>
      <c r="N18" s="146">
        <v>279</v>
      </c>
      <c r="O18" s="73"/>
      <c r="P18" s="73"/>
      <c r="Q18" s="73"/>
      <c r="R18" s="73"/>
    </row>
    <row r="19" spans="2:18" x14ac:dyDescent="0.2">
      <c r="B19" s="144">
        <f t="shared" si="0"/>
        <v>41645</v>
      </c>
      <c r="C19" s="132"/>
      <c r="D19" s="132"/>
      <c r="E19" s="132">
        <v>1.2237341175892324E-2</v>
      </c>
      <c r="F19" s="132">
        <v>1.2237341175892324E-2</v>
      </c>
      <c r="G19" s="104">
        <v>0</v>
      </c>
      <c r="H19" s="104">
        <v>0</v>
      </c>
      <c r="I19" s="104"/>
      <c r="J19" s="104"/>
      <c r="K19" s="105">
        <v>1.1394955188335618E-2</v>
      </c>
      <c r="L19" s="105">
        <v>1.1394955188335618E-2</v>
      </c>
      <c r="M19" s="252">
        <v>669</v>
      </c>
      <c r="N19" s="146">
        <v>371</v>
      </c>
      <c r="O19" s="73"/>
      <c r="P19" s="73"/>
      <c r="Q19" s="73"/>
      <c r="R19" s="73"/>
    </row>
    <row r="20" spans="2:18" x14ac:dyDescent="0.2">
      <c r="B20" s="144">
        <f t="shared" si="0"/>
        <v>41646</v>
      </c>
      <c r="C20" s="132"/>
      <c r="D20" s="132"/>
      <c r="E20" s="132">
        <v>6.2030490951838716E-3</v>
      </c>
      <c r="F20" s="132">
        <v>6.2030490951838716E-3</v>
      </c>
      <c r="G20" s="104">
        <v>3.8029980486074151E-2</v>
      </c>
      <c r="H20" s="104">
        <v>3.8029980486074151E-2</v>
      </c>
      <c r="I20" s="104"/>
      <c r="J20" s="104"/>
      <c r="K20" s="105">
        <v>8.3925088353239037E-3</v>
      </c>
      <c r="L20" s="105">
        <v>8.3925088353239037E-3</v>
      </c>
      <c r="M20" s="252">
        <v>361</v>
      </c>
      <c r="N20" s="146">
        <v>307</v>
      </c>
      <c r="O20" s="73"/>
      <c r="P20" s="73"/>
      <c r="Q20" s="73"/>
      <c r="R20" s="73"/>
    </row>
    <row r="21" spans="2:18" x14ac:dyDescent="0.2">
      <c r="B21" s="144">
        <f t="shared" si="0"/>
        <v>41647</v>
      </c>
      <c r="C21" s="132"/>
      <c r="D21" s="132"/>
      <c r="E21" s="132">
        <v>5.1429928974596334E-3</v>
      </c>
      <c r="F21" s="132">
        <v>5.1429928974596334E-3</v>
      </c>
      <c r="G21" s="104">
        <v>0</v>
      </c>
      <c r="H21" s="104">
        <v>0</v>
      </c>
      <c r="I21" s="104"/>
      <c r="J21" s="104"/>
      <c r="K21" s="105">
        <v>4.7889629583860631E-3</v>
      </c>
      <c r="L21" s="105">
        <v>4.7889629583860631E-3</v>
      </c>
      <c r="M21" s="252">
        <v>306</v>
      </c>
      <c r="N21" s="146">
        <v>273</v>
      </c>
      <c r="O21" s="73"/>
      <c r="P21" s="73"/>
      <c r="Q21" s="73"/>
      <c r="R21" s="73"/>
    </row>
    <row r="22" spans="2:18" x14ac:dyDescent="0.2">
      <c r="B22" s="144">
        <f t="shared" si="0"/>
        <v>41648</v>
      </c>
      <c r="C22" s="132"/>
      <c r="D22" s="132"/>
      <c r="E22" s="132">
        <v>0</v>
      </c>
      <c r="F22" s="132">
        <v>0</v>
      </c>
      <c r="G22" s="104">
        <v>0</v>
      </c>
      <c r="H22" s="104">
        <v>0</v>
      </c>
      <c r="I22" s="104"/>
      <c r="J22" s="104"/>
      <c r="K22" s="105">
        <v>0</v>
      </c>
      <c r="L22" s="105">
        <v>0</v>
      </c>
      <c r="M22" s="252">
        <v>281</v>
      </c>
      <c r="N22" s="146">
        <v>246</v>
      </c>
      <c r="O22" s="73"/>
      <c r="P22" s="73"/>
      <c r="Q22" s="73"/>
      <c r="R22" s="73"/>
    </row>
    <row r="23" spans="2:18" x14ac:dyDescent="0.2">
      <c r="B23" s="144">
        <f t="shared" si="0"/>
        <v>41649</v>
      </c>
      <c r="C23" s="132"/>
      <c r="D23" s="132"/>
      <c r="E23" s="132">
        <v>1.6384176162662102E-6</v>
      </c>
      <c r="F23" s="132">
        <v>1.6384176162662102E-6</v>
      </c>
      <c r="G23" s="104">
        <v>0</v>
      </c>
      <c r="H23" s="104">
        <v>0</v>
      </c>
      <c r="I23" s="104"/>
      <c r="J23" s="104"/>
      <c r="K23" s="105">
        <v>1.5256333094571721E-6</v>
      </c>
      <c r="L23" s="105">
        <v>1.5256333094571721E-6</v>
      </c>
      <c r="M23" s="252">
        <v>346</v>
      </c>
      <c r="N23" s="146">
        <v>292</v>
      </c>
      <c r="O23" s="73"/>
      <c r="P23" s="73"/>
      <c r="Q23" s="73"/>
      <c r="R23" s="73"/>
    </row>
    <row r="24" spans="2:18" x14ac:dyDescent="0.2">
      <c r="B24" s="144">
        <f t="shared" si="0"/>
        <v>41650</v>
      </c>
      <c r="C24" s="132"/>
      <c r="D24" s="132"/>
      <c r="E24" s="132">
        <v>0</v>
      </c>
      <c r="F24" s="132">
        <v>0</v>
      </c>
      <c r="G24" s="104">
        <v>0</v>
      </c>
      <c r="H24" s="104">
        <v>0</v>
      </c>
      <c r="I24" s="104"/>
      <c r="J24" s="104"/>
      <c r="K24" s="105">
        <v>0</v>
      </c>
      <c r="L24" s="105">
        <v>0</v>
      </c>
      <c r="M24" s="252">
        <v>166</v>
      </c>
      <c r="N24" s="146">
        <v>133</v>
      </c>
      <c r="O24" s="73"/>
      <c r="P24" s="73"/>
      <c r="Q24" s="73"/>
      <c r="R24" s="73"/>
    </row>
    <row r="25" spans="2:18" x14ac:dyDescent="0.2">
      <c r="B25" s="144">
        <f t="shared" si="0"/>
        <v>41651</v>
      </c>
      <c r="C25" s="132"/>
      <c r="D25" s="132"/>
      <c r="E25" s="132">
        <v>0</v>
      </c>
      <c r="F25" s="132">
        <v>0</v>
      </c>
      <c r="G25" s="104">
        <v>0</v>
      </c>
      <c r="H25" s="104">
        <v>0</v>
      </c>
      <c r="I25" s="104"/>
      <c r="J25" s="104"/>
      <c r="K25" s="105">
        <v>0</v>
      </c>
      <c r="L25" s="105">
        <v>0</v>
      </c>
      <c r="M25" s="252">
        <v>105</v>
      </c>
      <c r="N25" s="146">
        <v>95</v>
      </c>
      <c r="O25" s="73"/>
      <c r="P25" s="73"/>
      <c r="Q25" s="73"/>
      <c r="R25" s="73"/>
    </row>
    <row r="26" spans="2:18" x14ac:dyDescent="0.2">
      <c r="B26" s="144">
        <f t="shared" si="0"/>
        <v>41652</v>
      </c>
      <c r="C26" s="132"/>
      <c r="D26" s="132"/>
      <c r="E26" s="132">
        <v>4.1501118220023106E-3</v>
      </c>
      <c r="F26" s="132">
        <v>4.1501118220023106E-3</v>
      </c>
      <c r="G26" s="104">
        <v>2.4747205960617351E-2</v>
      </c>
      <c r="H26" s="104">
        <v>2.4747205960617351E-2</v>
      </c>
      <c r="I26" s="104"/>
      <c r="J26" s="104"/>
      <c r="K26" s="105">
        <v>5.5670359462092209E-3</v>
      </c>
      <c r="L26" s="105">
        <v>5.5670359462092209E-3</v>
      </c>
      <c r="M26" s="252">
        <v>397</v>
      </c>
      <c r="N26" s="146">
        <v>247</v>
      </c>
      <c r="O26" s="73"/>
      <c r="P26" s="73"/>
      <c r="Q26" s="73"/>
      <c r="R26" s="73"/>
    </row>
    <row r="27" spans="2:18" x14ac:dyDescent="0.2">
      <c r="B27" s="144">
        <f t="shared" si="0"/>
        <v>41653</v>
      </c>
      <c r="C27" s="132"/>
      <c r="D27" s="132"/>
      <c r="E27" s="132">
        <v>1.5668187664353767E-2</v>
      </c>
      <c r="F27" s="132">
        <v>1.5668187664353767E-2</v>
      </c>
      <c r="G27" s="104">
        <v>7.8366152208621601E-2</v>
      </c>
      <c r="H27" s="104">
        <v>7.8366152208621601E-2</v>
      </c>
      <c r="I27" s="104"/>
      <c r="J27" s="104"/>
      <c r="K27" s="105">
        <v>1.9981219453960582E-2</v>
      </c>
      <c r="L27" s="105">
        <v>1.9981219453960582E-2</v>
      </c>
      <c r="M27" s="252">
        <v>1997</v>
      </c>
      <c r="N27" s="146">
        <v>497</v>
      </c>
      <c r="O27" s="73"/>
      <c r="P27" s="73"/>
      <c r="Q27" s="73"/>
      <c r="R27" s="73"/>
    </row>
    <row r="28" spans="2:18" x14ac:dyDescent="0.2">
      <c r="B28" s="144">
        <f t="shared" si="0"/>
        <v>41654</v>
      </c>
      <c r="C28" s="132"/>
      <c r="D28" s="132"/>
      <c r="E28" s="132">
        <v>0</v>
      </c>
      <c r="F28" s="132">
        <v>0</v>
      </c>
      <c r="G28" s="104">
        <v>8.3865531310981012E-2</v>
      </c>
      <c r="H28" s="104">
        <v>8.3865531310981012E-2</v>
      </c>
      <c r="I28" s="104"/>
      <c r="J28" s="104"/>
      <c r="K28" s="105">
        <v>5.7699451763670246E-3</v>
      </c>
      <c r="L28" s="105">
        <v>5.7699451763670246E-3</v>
      </c>
      <c r="M28" s="252">
        <v>2377</v>
      </c>
      <c r="N28" s="146">
        <v>1166</v>
      </c>
      <c r="O28" s="73"/>
      <c r="P28" s="73"/>
      <c r="Q28" s="73"/>
      <c r="R28" s="73"/>
    </row>
    <row r="29" spans="2:18" x14ac:dyDescent="0.2">
      <c r="B29" s="144">
        <f t="shared" si="0"/>
        <v>41655</v>
      </c>
      <c r="C29" s="132"/>
      <c r="D29" s="132"/>
      <c r="E29" s="132">
        <v>6.4570038257051338E-3</v>
      </c>
      <c r="F29" s="132">
        <v>0</v>
      </c>
      <c r="G29" s="104">
        <v>3.9094376441369524E-2</v>
      </c>
      <c r="H29" s="104">
        <v>0</v>
      </c>
      <c r="I29" s="104"/>
      <c r="J29" s="104"/>
      <c r="K29" s="105">
        <v>8.7022123971437094E-3</v>
      </c>
      <c r="L29" s="105">
        <v>0</v>
      </c>
      <c r="M29" s="252">
        <v>4037</v>
      </c>
      <c r="N29" s="146">
        <v>614</v>
      </c>
      <c r="O29" s="73"/>
      <c r="P29" s="73"/>
      <c r="Q29" s="73"/>
      <c r="R29" s="73"/>
    </row>
    <row r="30" spans="2:18" x14ac:dyDescent="0.2">
      <c r="B30" s="144">
        <f t="shared" si="0"/>
        <v>41656</v>
      </c>
      <c r="C30" s="132"/>
      <c r="D30" s="132"/>
      <c r="E30" s="132">
        <v>0</v>
      </c>
      <c r="F30" s="132">
        <v>0</v>
      </c>
      <c r="G30" s="104">
        <v>0</v>
      </c>
      <c r="H30" s="104">
        <v>0</v>
      </c>
      <c r="I30" s="104"/>
      <c r="J30" s="104"/>
      <c r="K30" s="105">
        <v>0</v>
      </c>
      <c r="L30" s="105">
        <v>0</v>
      </c>
      <c r="M30" s="252">
        <v>1473</v>
      </c>
      <c r="N30" s="146">
        <v>863</v>
      </c>
      <c r="O30" s="73"/>
      <c r="P30" s="73"/>
      <c r="Q30" s="73"/>
      <c r="R30" s="73"/>
    </row>
    <row r="31" spans="2:18" x14ac:dyDescent="0.2">
      <c r="B31" s="144">
        <f t="shared" si="0"/>
        <v>41657</v>
      </c>
      <c r="C31" s="132"/>
      <c r="D31" s="132"/>
      <c r="E31" s="132">
        <v>2.3707902907372058E-3</v>
      </c>
      <c r="F31" s="132">
        <v>2.3707902907372058E-3</v>
      </c>
      <c r="G31" s="104">
        <v>0</v>
      </c>
      <c r="H31" s="104">
        <v>0</v>
      </c>
      <c r="I31" s="104"/>
      <c r="J31" s="104"/>
      <c r="K31" s="105">
        <v>2.207591398784528E-3</v>
      </c>
      <c r="L31" s="105">
        <v>2.207591398784528E-3</v>
      </c>
      <c r="M31" s="252">
        <v>421</v>
      </c>
      <c r="N31" s="146">
        <v>319</v>
      </c>
      <c r="O31" s="73"/>
      <c r="P31" s="73"/>
      <c r="Q31" s="73"/>
      <c r="R31" s="73"/>
    </row>
    <row r="32" spans="2:18" x14ac:dyDescent="0.2">
      <c r="B32" s="144">
        <f t="shared" si="0"/>
        <v>41658</v>
      </c>
      <c r="C32" s="132"/>
      <c r="D32" s="132"/>
      <c r="E32" s="132">
        <v>0</v>
      </c>
      <c r="F32" s="132">
        <v>0</v>
      </c>
      <c r="G32" s="104">
        <v>0</v>
      </c>
      <c r="H32" s="104">
        <v>0</v>
      </c>
      <c r="I32" s="104"/>
      <c r="J32" s="104"/>
      <c r="K32" s="105">
        <v>0</v>
      </c>
      <c r="L32" s="105">
        <v>0</v>
      </c>
      <c r="M32" s="252">
        <v>185</v>
      </c>
      <c r="N32" s="146">
        <v>146</v>
      </c>
      <c r="O32" s="73"/>
      <c r="P32" s="73"/>
      <c r="Q32" s="73"/>
      <c r="R32" s="73"/>
    </row>
    <row r="33" spans="2:18" x14ac:dyDescent="0.2">
      <c r="B33" s="144">
        <f t="shared" si="0"/>
        <v>41659</v>
      </c>
      <c r="C33" s="132"/>
      <c r="D33" s="132"/>
      <c r="E33" s="132">
        <v>0</v>
      </c>
      <c r="F33" s="132">
        <v>0</v>
      </c>
      <c r="G33" s="104">
        <v>0</v>
      </c>
      <c r="H33" s="104">
        <v>0</v>
      </c>
      <c r="I33" s="104"/>
      <c r="J33" s="104"/>
      <c r="K33" s="105">
        <v>0</v>
      </c>
      <c r="L33" s="105">
        <v>0</v>
      </c>
      <c r="M33" s="252">
        <v>476</v>
      </c>
      <c r="N33" s="146">
        <v>304</v>
      </c>
      <c r="O33" s="73"/>
      <c r="P33" s="73"/>
      <c r="Q33" s="73"/>
      <c r="R33" s="73"/>
    </row>
    <row r="34" spans="2:18" x14ac:dyDescent="0.2">
      <c r="B34" s="144">
        <f t="shared" si="0"/>
        <v>41660</v>
      </c>
      <c r="C34" s="132"/>
      <c r="D34" s="132"/>
      <c r="E34" s="132">
        <v>0</v>
      </c>
      <c r="F34" s="132">
        <v>0</v>
      </c>
      <c r="G34" s="104">
        <v>0</v>
      </c>
      <c r="H34" s="104">
        <v>0</v>
      </c>
      <c r="I34" s="104"/>
      <c r="J34" s="104"/>
      <c r="K34" s="105">
        <v>0</v>
      </c>
      <c r="L34" s="105">
        <v>0</v>
      </c>
      <c r="M34" s="252">
        <v>352</v>
      </c>
      <c r="N34" s="146">
        <v>241</v>
      </c>
      <c r="O34" s="73"/>
      <c r="P34" s="73"/>
      <c r="Q34" s="73"/>
      <c r="R34" s="73"/>
    </row>
    <row r="35" spans="2:18" x14ac:dyDescent="0.2">
      <c r="B35" s="144">
        <f t="shared" si="0"/>
        <v>41661</v>
      </c>
      <c r="C35" s="132"/>
      <c r="D35" s="132"/>
      <c r="E35" s="132">
        <v>0</v>
      </c>
      <c r="F35" s="132">
        <v>0</v>
      </c>
      <c r="G35" s="104">
        <v>0</v>
      </c>
      <c r="H35" s="104">
        <v>0</v>
      </c>
      <c r="I35" s="104"/>
      <c r="J35" s="104"/>
      <c r="K35" s="105">
        <v>0</v>
      </c>
      <c r="L35" s="105">
        <v>0</v>
      </c>
      <c r="M35" s="252">
        <v>418</v>
      </c>
      <c r="N35" s="146">
        <v>302</v>
      </c>
      <c r="O35" s="73"/>
      <c r="P35" s="73"/>
      <c r="Q35" s="73"/>
      <c r="R35" s="73"/>
    </row>
    <row r="36" spans="2:18" x14ac:dyDescent="0.2">
      <c r="B36" s="144">
        <f t="shared" si="0"/>
        <v>41662</v>
      </c>
      <c r="C36" s="132"/>
      <c r="D36" s="132"/>
      <c r="E36" s="132">
        <v>8.5525399569096171E-3</v>
      </c>
      <c r="F36" s="132">
        <v>8.5525399569096171E-3</v>
      </c>
      <c r="G36" s="104">
        <v>0</v>
      </c>
      <c r="H36" s="104">
        <v>0</v>
      </c>
      <c r="I36" s="104"/>
      <c r="J36" s="104"/>
      <c r="K36" s="105">
        <v>7.9638058753664382E-3</v>
      </c>
      <c r="L36" s="105">
        <v>7.9638058753664382E-3</v>
      </c>
      <c r="M36" s="252">
        <v>499</v>
      </c>
      <c r="N36" s="146">
        <v>282</v>
      </c>
      <c r="O36" s="73"/>
      <c r="P36" s="73"/>
      <c r="Q36" s="73"/>
      <c r="R36" s="73"/>
    </row>
    <row r="37" spans="2:18" x14ac:dyDescent="0.2">
      <c r="B37" s="144">
        <f t="shared" si="0"/>
        <v>41663</v>
      </c>
      <c r="C37" s="132"/>
      <c r="D37" s="132"/>
      <c r="E37" s="132">
        <v>3.4537843350891709E-3</v>
      </c>
      <c r="F37" s="132">
        <v>3.4537843350891709E-3</v>
      </c>
      <c r="G37" s="104">
        <v>1.9336526521199219E-2</v>
      </c>
      <c r="H37" s="104">
        <v>1.9336526521199219E-2</v>
      </c>
      <c r="I37" s="104"/>
      <c r="J37" s="104"/>
      <c r="K37" s="105">
        <v>4.5463872621823729E-3</v>
      </c>
      <c r="L37" s="105">
        <v>4.5463872621823729E-3</v>
      </c>
      <c r="M37" s="252">
        <v>1160</v>
      </c>
      <c r="N37" s="146">
        <v>382</v>
      </c>
      <c r="O37" s="73"/>
      <c r="P37" s="73"/>
      <c r="Q37" s="73"/>
      <c r="R37" s="73"/>
    </row>
    <row r="38" spans="2:18" x14ac:dyDescent="0.2">
      <c r="B38" s="144">
        <f t="shared" si="0"/>
        <v>41664</v>
      </c>
      <c r="C38" s="132"/>
      <c r="D38" s="132"/>
      <c r="E38" s="132">
        <v>6.1604502371609502E-3</v>
      </c>
      <c r="F38" s="132">
        <v>6.1604502371609502E-3</v>
      </c>
      <c r="G38" s="104">
        <v>0</v>
      </c>
      <c r="H38" s="104">
        <v>0</v>
      </c>
      <c r="I38" s="104"/>
      <c r="J38" s="104"/>
      <c r="K38" s="105">
        <v>5.7363812435589669E-3</v>
      </c>
      <c r="L38" s="105">
        <v>5.7363812435589669E-3</v>
      </c>
      <c r="M38" s="252">
        <v>947</v>
      </c>
      <c r="N38" s="146">
        <v>176</v>
      </c>
      <c r="O38" s="73"/>
      <c r="P38" s="73"/>
      <c r="Q38" s="73"/>
      <c r="R38" s="73"/>
    </row>
    <row r="39" spans="2:18" x14ac:dyDescent="0.2">
      <c r="B39" s="144">
        <f t="shared" si="0"/>
        <v>41665</v>
      </c>
      <c r="C39" s="132"/>
      <c r="D39" s="132"/>
      <c r="E39" s="132">
        <v>0</v>
      </c>
      <c r="F39" s="132">
        <v>0</v>
      </c>
      <c r="G39" s="104">
        <v>4.5458577257406423E-2</v>
      </c>
      <c r="H39" s="104">
        <v>4.5458577257406423E-2</v>
      </c>
      <c r="I39" s="104"/>
      <c r="J39" s="104"/>
      <c r="K39" s="105">
        <v>3.1275482843872025E-3</v>
      </c>
      <c r="L39" s="105">
        <v>3.1275482843872025E-3</v>
      </c>
      <c r="M39" s="252">
        <v>120</v>
      </c>
      <c r="N39" s="146">
        <v>99</v>
      </c>
      <c r="O39" s="73"/>
      <c r="P39" s="73"/>
      <c r="Q39" s="73"/>
      <c r="R39" s="73"/>
    </row>
    <row r="40" spans="2:18" x14ac:dyDescent="0.2">
      <c r="B40" s="144">
        <f t="shared" si="0"/>
        <v>41666</v>
      </c>
      <c r="C40" s="132"/>
      <c r="D40" s="132"/>
      <c r="E40" s="132">
        <v>2.7083043196880455E-3</v>
      </c>
      <c r="F40" s="132">
        <v>2.7083043196880455E-3</v>
      </c>
      <c r="G40" s="104">
        <v>1.927000177399326E-2</v>
      </c>
      <c r="H40" s="104">
        <v>1.927000177399326E-2</v>
      </c>
      <c r="I40" s="104"/>
      <c r="J40" s="104"/>
      <c r="K40" s="105">
        <v>3.8476472064509879E-3</v>
      </c>
      <c r="L40" s="105">
        <v>3.8476472064509879E-3</v>
      </c>
      <c r="M40" s="252">
        <v>254</v>
      </c>
      <c r="N40" s="146">
        <v>230</v>
      </c>
      <c r="O40" s="73"/>
      <c r="P40" s="73"/>
      <c r="Q40" s="73"/>
      <c r="R40" s="73"/>
    </row>
    <row r="41" spans="2:18" x14ac:dyDescent="0.2">
      <c r="B41" s="144">
        <f t="shared" si="0"/>
        <v>41667</v>
      </c>
      <c r="C41" s="132"/>
      <c r="D41" s="132"/>
      <c r="E41" s="132">
        <v>1.0698867034218351E-2</v>
      </c>
      <c r="F41" s="132">
        <v>1.0698867034218351E-2</v>
      </c>
      <c r="G41" s="104">
        <v>6.2244988469043819E-2</v>
      </c>
      <c r="H41" s="104">
        <v>6.2244988469043819E-2</v>
      </c>
      <c r="I41" s="104"/>
      <c r="J41" s="104"/>
      <c r="K41" s="105">
        <v>1.4244838210401616E-2</v>
      </c>
      <c r="L41" s="105">
        <v>1.4244838210401616E-2</v>
      </c>
      <c r="M41" s="252">
        <v>1781</v>
      </c>
      <c r="N41" s="146">
        <v>650</v>
      </c>
      <c r="O41" s="73"/>
      <c r="P41" s="73"/>
      <c r="Q41" s="73"/>
      <c r="R41" s="73"/>
    </row>
    <row r="42" spans="2:18" x14ac:dyDescent="0.2">
      <c r="B42" s="144">
        <f t="shared" si="0"/>
        <v>41668</v>
      </c>
      <c r="C42" s="132"/>
      <c r="D42" s="132"/>
      <c r="E42" s="132">
        <v>1.1930957081650541E-2</v>
      </c>
      <c r="F42" s="132">
        <v>1.1930957081650541E-2</v>
      </c>
      <c r="G42" s="104">
        <v>0</v>
      </c>
      <c r="H42" s="104">
        <v>0</v>
      </c>
      <c r="I42" s="104"/>
      <c r="J42" s="104"/>
      <c r="K42" s="105">
        <v>1.1109661759467126E-2</v>
      </c>
      <c r="L42" s="105">
        <v>1.1109661759467126E-2</v>
      </c>
      <c r="M42" s="252">
        <v>3545</v>
      </c>
      <c r="N42" s="146">
        <v>420</v>
      </c>
      <c r="O42" s="73"/>
      <c r="P42" s="73"/>
      <c r="Q42" s="73"/>
      <c r="R42" s="73"/>
    </row>
    <row r="43" spans="2:18" x14ac:dyDescent="0.2">
      <c r="B43" s="144">
        <f t="shared" si="0"/>
        <v>41669</v>
      </c>
      <c r="C43" s="132"/>
      <c r="D43" s="132"/>
      <c r="E43" s="132">
        <v>1.2763273230713777E-2</v>
      </c>
      <c r="F43" s="132">
        <v>1.2763273230713777E-2</v>
      </c>
      <c r="G43" s="104">
        <v>0</v>
      </c>
      <c r="H43" s="104">
        <v>0</v>
      </c>
      <c r="I43" s="104"/>
      <c r="J43" s="104"/>
      <c r="K43" s="105">
        <v>1.1884683480671371E-2</v>
      </c>
      <c r="L43" s="105">
        <v>1.1884683480671371E-2</v>
      </c>
      <c r="M43" s="252">
        <v>706</v>
      </c>
      <c r="N43" s="146">
        <v>327</v>
      </c>
      <c r="O43" s="73"/>
      <c r="P43" s="73"/>
      <c r="Q43" s="73"/>
      <c r="R43" s="73"/>
    </row>
    <row r="44" spans="2:18" x14ac:dyDescent="0.2">
      <c r="B44" s="144">
        <f t="shared" si="0"/>
        <v>41670</v>
      </c>
      <c r="C44" s="132"/>
      <c r="D44" s="132"/>
      <c r="E44" s="132">
        <v>0</v>
      </c>
      <c r="F44" s="132">
        <v>0</v>
      </c>
      <c r="G44" s="104">
        <v>0</v>
      </c>
      <c r="H44" s="104">
        <v>0</v>
      </c>
      <c r="I44" s="104"/>
      <c r="J44" s="104"/>
      <c r="K44" s="105">
        <v>0</v>
      </c>
      <c r="L44" s="105">
        <v>0</v>
      </c>
      <c r="M44" s="252">
        <v>638</v>
      </c>
      <c r="N44" s="146">
        <v>208</v>
      </c>
      <c r="O44" s="73"/>
      <c r="P44" s="73"/>
      <c r="Q44" s="73"/>
      <c r="R44" s="73"/>
    </row>
    <row r="45" spans="2:18" x14ac:dyDescent="0.2">
      <c r="B45" s="144">
        <f t="shared" si="0"/>
        <v>41671</v>
      </c>
      <c r="C45" s="132"/>
      <c r="D45" s="132"/>
      <c r="E45" s="132">
        <v>1.7334458380096503E-3</v>
      </c>
      <c r="F45" s="132">
        <v>1.7334458380096503E-3</v>
      </c>
      <c r="G45" s="104">
        <v>0</v>
      </c>
      <c r="H45" s="104">
        <v>0</v>
      </c>
      <c r="I45" s="104"/>
      <c r="J45" s="104"/>
      <c r="K45" s="105">
        <v>1.614120041405688E-3</v>
      </c>
      <c r="L45" s="105">
        <v>1.614120041405688E-3</v>
      </c>
      <c r="M45" s="252">
        <v>505</v>
      </c>
      <c r="N45" s="146">
        <v>212</v>
      </c>
      <c r="O45" s="73"/>
      <c r="P45" s="73"/>
      <c r="Q45" s="73"/>
      <c r="R45" s="73"/>
    </row>
    <row r="46" spans="2:18" x14ac:dyDescent="0.2">
      <c r="B46" s="144">
        <f t="shared" si="0"/>
        <v>41672</v>
      </c>
      <c r="C46" s="132"/>
      <c r="D46" s="132"/>
      <c r="E46" s="132">
        <v>1.5155362950462444E-3</v>
      </c>
      <c r="F46" s="132">
        <v>1.5155362950462444E-3</v>
      </c>
      <c r="G46" s="104">
        <v>0</v>
      </c>
      <c r="H46" s="104">
        <v>0</v>
      </c>
      <c r="I46" s="104"/>
      <c r="J46" s="104"/>
      <c r="K46" s="105">
        <v>1.4112108112478842E-3</v>
      </c>
      <c r="L46" s="105">
        <v>1.4112108112478842E-3</v>
      </c>
      <c r="M46" s="252">
        <v>1349</v>
      </c>
      <c r="N46" s="146">
        <v>400</v>
      </c>
      <c r="O46" s="73"/>
      <c r="P46" s="73"/>
      <c r="Q46" s="73"/>
      <c r="R46" s="73"/>
    </row>
    <row r="47" spans="2:18" x14ac:dyDescent="0.2">
      <c r="B47" s="144">
        <f t="shared" si="0"/>
        <v>41673</v>
      </c>
      <c r="C47" s="132"/>
      <c r="D47" s="132"/>
      <c r="E47" s="132">
        <v>5.7852526030359877E-3</v>
      </c>
      <c r="F47" s="132">
        <v>5.7852526030359877E-3</v>
      </c>
      <c r="G47" s="104">
        <v>0</v>
      </c>
      <c r="H47" s="104">
        <v>0</v>
      </c>
      <c r="I47" s="104"/>
      <c r="J47" s="104"/>
      <c r="K47" s="105">
        <v>5.3870112156932746E-3</v>
      </c>
      <c r="L47" s="105">
        <v>5.3870112156932746E-3</v>
      </c>
      <c r="M47" s="252">
        <v>645</v>
      </c>
      <c r="N47" s="146">
        <v>365</v>
      </c>
      <c r="O47" s="73"/>
      <c r="P47" s="73"/>
      <c r="Q47" s="73"/>
      <c r="R47" s="73"/>
    </row>
    <row r="48" spans="2:18" x14ac:dyDescent="0.2">
      <c r="B48" s="144">
        <f t="shared" si="0"/>
        <v>41674</v>
      </c>
      <c r="C48" s="132"/>
      <c r="D48" s="132"/>
      <c r="E48" s="132">
        <v>3.0015810729996967E-3</v>
      </c>
      <c r="F48" s="132">
        <v>3.0015810729996967E-3</v>
      </c>
      <c r="G48" s="104">
        <v>0</v>
      </c>
      <c r="H48" s="104">
        <v>0</v>
      </c>
      <c r="I48" s="104"/>
      <c r="J48" s="104"/>
      <c r="K48" s="105">
        <v>2.7949602229255391E-3</v>
      </c>
      <c r="L48" s="105">
        <v>2.7949602229255391E-3</v>
      </c>
      <c r="M48" s="252">
        <v>995</v>
      </c>
      <c r="N48" s="146">
        <v>258</v>
      </c>
      <c r="O48" s="73"/>
      <c r="P48" s="73"/>
      <c r="Q48" s="73"/>
      <c r="R48" s="73"/>
    </row>
    <row r="49" spans="2:18" x14ac:dyDescent="0.2">
      <c r="B49" s="144">
        <f t="shared" si="0"/>
        <v>41675</v>
      </c>
      <c r="C49" s="132"/>
      <c r="D49" s="132"/>
      <c r="E49" s="132">
        <v>1.3713555448148179E-3</v>
      </c>
      <c r="F49" s="132">
        <v>1.3713555448148179E-3</v>
      </c>
      <c r="G49" s="104">
        <v>0</v>
      </c>
      <c r="H49" s="104">
        <v>0</v>
      </c>
      <c r="I49" s="104"/>
      <c r="J49" s="104"/>
      <c r="K49" s="105">
        <v>1.2769550800156529E-3</v>
      </c>
      <c r="L49" s="105">
        <v>1.2769550800156529E-3</v>
      </c>
      <c r="M49" s="252">
        <v>690</v>
      </c>
      <c r="N49" s="146">
        <v>365</v>
      </c>
      <c r="O49" s="73"/>
      <c r="P49" s="73"/>
      <c r="Q49" s="73"/>
      <c r="R49" s="73"/>
    </row>
    <row r="50" spans="2:18" x14ac:dyDescent="0.2">
      <c r="B50" s="144">
        <f t="shared" si="0"/>
        <v>41676</v>
      </c>
      <c r="C50" s="132"/>
      <c r="D50" s="132"/>
      <c r="E50" s="132">
        <v>0</v>
      </c>
      <c r="F50" s="132">
        <v>0</v>
      </c>
      <c r="G50" s="104">
        <v>0</v>
      </c>
      <c r="H50" s="104">
        <v>0</v>
      </c>
      <c r="I50" s="104"/>
      <c r="J50" s="104"/>
      <c r="K50" s="105">
        <v>0</v>
      </c>
      <c r="L50" s="105">
        <v>0</v>
      </c>
      <c r="M50" s="252">
        <v>820</v>
      </c>
      <c r="N50" s="146">
        <v>222</v>
      </c>
      <c r="O50" s="73"/>
      <c r="P50" s="73"/>
      <c r="Q50" s="73"/>
      <c r="R50" s="73"/>
    </row>
    <row r="51" spans="2:18" x14ac:dyDescent="0.2">
      <c r="B51" s="144">
        <f t="shared" si="0"/>
        <v>41677</v>
      </c>
      <c r="C51" s="132"/>
      <c r="D51" s="132"/>
      <c r="E51" s="132">
        <v>0</v>
      </c>
      <c r="F51" s="132">
        <v>0</v>
      </c>
      <c r="G51" s="104">
        <v>3.798563065460351E-2</v>
      </c>
      <c r="H51" s="104">
        <v>3.798563065460351E-2</v>
      </c>
      <c r="I51" s="104"/>
      <c r="J51" s="104"/>
      <c r="K51" s="105">
        <v>2.6134098591001358E-3</v>
      </c>
      <c r="L51" s="105">
        <v>2.6134098591001358E-3</v>
      </c>
      <c r="M51" s="252">
        <v>658</v>
      </c>
      <c r="N51" s="146">
        <v>351</v>
      </c>
      <c r="O51" s="73"/>
      <c r="P51" s="73"/>
      <c r="Q51" s="73"/>
      <c r="R51" s="73"/>
    </row>
    <row r="52" spans="2:18" x14ac:dyDescent="0.2">
      <c r="B52" s="144">
        <f t="shared" si="0"/>
        <v>41678</v>
      </c>
      <c r="C52" s="132"/>
      <c r="D52" s="132"/>
      <c r="E52" s="132">
        <v>0</v>
      </c>
      <c r="F52" s="132">
        <v>0</v>
      </c>
      <c r="G52" s="104">
        <v>9.6571758027319501E-2</v>
      </c>
      <c r="H52" s="104">
        <v>9.6571758027319501E-2</v>
      </c>
      <c r="I52" s="104"/>
      <c r="J52" s="104"/>
      <c r="K52" s="105">
        <v>6.644133062685984E-3</v>
      </c>
      <c r="L52" s="105">
        <v>6.644133062685984E-3</v>
      </c>
      <c r="M52" s="252">
        <v>1350</v>
      </c>
      <c r="N52" s="146">
        <v>704</v>
      </c>
      <c r="O52" s="73"/>
      <c r="P52" s="73"/>
      <c r="Q52" s="73"/>
      <c r="R52" s="73"/>
    </row>
    <row r="53" spans="2:18" x14ac:dyDescent="0.2">
      <c r="B53" s="144">
        <f t="shared" si="0"/>
        <v>41679</v>
      </c>
      <c r="C53" s="132"/>
      <c r="D53" s="132"/>
      <c r="E53" s="132">
        <v>9.6371724188778485E-3</v>
      </c>
      <c r="F53" s="132">
        <v>9.6371724188778485E-3</v>
      </c>
      <c r="G53" s="104">
        <v>8.3998580805392936E-2</v>
      </c>
      <c r="H53" s="104">
        <v>8.3998580805392936E-2</v>
      </c>
      <c r="I53" s="104"/>
      <c r="J53" s="104"/>
      <c r="K53" s="105">
        <v>1.4752874102450854E-2</v>
      </c>
      <c r="L53" s="105">
        <v>1.4752874102450854E-2</v>
      </c>
      <c r="M53" s="252">
        <v>459</v>
      </c>
      <c r="N53" s="146">
        <v>363</v>
      </c>
      <c r="O53" s="73"/>
      <c r="P53" s="73"/>
      <c r="Q53" s="73"/>
      <c r="R53" s="73"/>
    </row>
    <row r="54" spans="2:18" x14ac:dyDescent="0.2">
      <c r="B54" s="144">
        <f t="shared" si="0"/>
        <v>41680</v>
      </c>
      <c r="C54" s="132"/>
      <c r="D54" s="132"/>
      <c r="E54" s="132">
        <v>0</v>
      </c>
      <c r="F54" s="132">
        <v>0</v>
      </c>
      <c r="G54" s="104">
        <v>0</v>
      </c>
      <c r="H54" s="104">
        <v>0</v>
      </c>
      <c r="I54" s="104"/>
      <c r="J54" s="104"/>
      <c r="K54" s="105">
        <v>0</v>
      </c>
      <c r="L54" s="105">
        <v>0</v>
      </c>
      <c r="M54" s="252">
        <v>489</v>
      </c>
      <c r="N54" s="146">
        <v>378</v>
      </c>
      <c r="O54" s="73"/>
      <c r="P54" s="73"/>
      <c r="Q54" s="73"/>
      <c r="R54" s="73"/>
    </row>
    <row r="55" spans="2:18" x14ac:dyDescent="0.2">
      <c r="B55" s="144">
        <f t="shared" si="0"/>
        <v>41681</v>
      </c>
      <c r="C55" s="132"/>
      <c r="D55" s="132"/>
      <c r="E55" s="132">
        <v>0</v>
      </c>
      <c r="F55" s="132">
        <v>0</v>
      </c>
      <c r="G55" s="104">
        <v>0</v>
      </c>
      <c r="H55" s="104">
        <v>0</v>
      </c>
      <c r="I55" s="104"/>
      <c r="J55" s="104"/>
      <c r="K55" s="105">
        <v>0</v>
      </c>
      <c r="L55" s="105">
        <v>0</v>
      </c>
      <c r="M55" s="252">
        <v>394</v>
      </c>
      <c r="N55" s="146">
        <v>253</v>
      </c>
      <c r="O55" s="73"/>
      <c r="P55" s="73"/>
      <c r="Q55" s="73"/>
      <c r="R55" s="73"/>
    </row>
    <row r="56" spans="2:18" x14ac:dyDescent="0.2">
      <c r="B56" s="144">
        <f t="shared" si="0"/>
        <v>41682</v>
      </c>
      <c r="C56" s="132"/>
      <c r="D56" s="132"/>
      <c r="E56" s="132">
        <v>3.1277392294521951E-3</v>
      </c>
      <c r="F56" s="132">
        <v>3.1277392294521951E-3</v>
      </c>
      <c r="G56" s="104">
        <v>2.0312222813553309E-2</v>
      </c>
      <c r="H56" s="104">
        <v>2.0312222813553309E-2</v>
      </c>
      <c r="I56" s="104"/>
      <c r="J56" s="104"/>
      <c r="K56" s="105">
        <v>4.3099140992165106E-3</v>
      </c>
      <c r="L56" s="105">
        <v>4.3099140992165106E-3</v>
      </c>
      <c r="M56" s="252">
        <v>529</v>
      </c>
      <c r="N56" s="146">
        <v>409</v>
      </c>
      <c r="O56" s="73"/>
      <c r="P56" s="73"/>
      <c r="Q56" s="73"/>
      <c r="R56" s="73"/>
    </row>
    <row r="57" spans="2:18" x14ac:dyDescent="0.2">
      <c r="B57" s="144">
        <f t="shared" si="0"/>
        <v>41683</v>
      </c>
      <c r="C57" s="132"/>
      <c r="D57" s="132"/>
      <c r="E57" s="132">
        <v>0</v>
      </c>
      <c r="F57" s="132">
        <v>0</v>
      </c>
      <c r="G57" s="104">
        <v>0</v>
      </c>
      <c r="H57" s="104">
        <v>0</v>
      </c>
      <c r="I57" s="104"/>
      <c r="J57" s="104"/>
      <c r="K57" s="105">
        <v>0</v>
      </c>
      <c r="L57" s="105">
        <v>0</v>
      </c>
      <c r="M57" s="252">
        <v>404</v>
      </c>
      <c r="N57" s="146">
        <v>307</v>
      </c>
      <c r="O57" s="73"/>
      <c r="P57" s="73"/>
      <c r="Q57" s="73"/>
      <c r="R57" s="73"/>
    </row>
    <row r="58" spans="2:18" x14ac:dyDescent="0.2">
      <c r="B58" s="144">
        <f t="shared" si="0"/>
        <v>41684</v>
      </c>
      <c r="C58" s="132"/>
      <c r="D58" s="132"/>
      <c r="E58" s="132">
        <v>0</v>
      </c>
      <c r="F58" s="132">
        <v>0</v>
      </c>
      <c r="G58" s="104">
        <v>0</v>
      </c>
      <c r="H58" s="104">
        <v>0</v>
      </c>
      <c r="I58" s="104"/>
      <c r="J58" s="104"/>
      <c r="K58" s="105">
        <v>0</v>
      </c>
      <c r="L58" s="105">
        <v>0</v>
      </c>
      <c r="M58" s="252">
        <v>437</v>
      </c>
      <c r="N58" s="146">
        <v>286</v>
      </c>
      <c r="O58" s="73"/>
      <c r="P58" s="73"/>
      <c r="Q58" s="73"/>
      <c r="R58" s="73"/>
    </row>
    <row r="59" spans="2:18" x14ac:dyDescent="0.2">
      <c r="B59" s="144">
        <f t="shared" si="0"/>
        <v>41685</v>
      </c>
      <c r="C59" s="132"/>
      <c r="D59" s="132"/>
      <c r="E59" s="132">
        <v>2.3576829498070761E-3</v>
      </c>
      <c r="F59" s="132">
        <v>2.3576829498070761E-3</v>
      </c>
      <c r="G59" s="104">
        <v>8.3422032996274612E-2</v>
      </c>
      <c r="H59" s="104">
        <v>8.3422032996274612E-2</v>
      </c>
      <c r="I59" s="104"/>
      <c r="J59" s="104"/>
      <c r="K59" s="105">
        <v>7.934818842486752E-3</v>
      </c>
      <c r="L59" s="105">
        <v>7.934818842486752E-3</v>
      </c>
      <c r="M59" s="252">
        <v>296</v>
      </c>
      <c r="N59" s="146">
        <v>182</v>
      </c>
      <c r="O59" s="73"/>
      <c r="P59" s="73"/>
      <c r="Q59" s="73"/>
      <c r="R59" s="73"/>
    </row>
    <row r="60" spans="2:18" x14ac:dyDescent="0.2">
      <c r="B60" s="144">
        <f t="shared" si="0"/>
        <v>41686</v>
      </c>
      <c r="C60" s="132"/>
      <c r="D60" s="132"/>
      <c r="E60" s="132">
        <v>2.1168355602159436E-3</v>
      </c>
      <c r="F60" s="132">
        <v>0</v>
      </c>
      <c r="G60" s="104">
        <v>8.3422032996274612E-2</v>
      </c>
      <c r="H60" s="104">
        <v>0</v>
      </c>
      <c r="I60" s="104"/>
      <c r="J60" s="104"/>
      <c r="K60" s="105">
        <v>7.7105507459965476E-3</v>
      </c>
      <c r="L60" s="105">
        <v>0</v>
      </c>
      <c r="M60" s="252">
        <v>4253</v>
      </c>
      <c r="N60" s="146">
        <v>184</v>
      </c>
      <c r="O60" s="73"/>
      <c r="P60" s="73"/>
      <c r="Q60" s="73"/>
      <c r="R60" s="73"/>
    </row>
    <row r="61" spans="2:18" x14ac:dyDescent="0.2">
      <c r="B61" s="144">
        <f t="shared" si="0"/>
        <v>41687</v>
      </c>
      <c r="C61" s="132"/>
      <c r="D61" s="132"/>
      <c r="E61" s="132">
        <v>2.9606206325930415E-3</v>
      </c>
      <c r="F61" s="132">
        <v>2.9606206325930415E-3</v>
      </c>
      <c r="G61" s="104">
        <v>9.9609721483058369E-2</v>
      </c>
      <c r="H61" s="104">
        <v>9.9609721483058369E-2</v>
      </c>
      <c r="I61" s="104"/>
      <c r="J61" s="104"/>
      <c r="K61" s="105">
        <v>9.6099642162707274E-3</v>
      </c>
      <c r="L61" s="105">
        <v>9.6099642162707274E-3</v>
      </c>
      <c r="M61" s="252">
        <v>1653</v>
      </c>
      <c r="N61" s="146">
        <v>292</v>
      </c>
      <c r="O61" s="73"/>
      <c r="P61" s="73"/>
      <c r="Q61" s="73"/>
      <c r="R61" s="73"/>
    </row>
    <row r="62" spans="2:18" x14ac:dyDescent="0.2">
      <c r="B62" s="144">
        <f t="shared" si="0"/>
        <v>41688</v>
      </c>
      <c r="C62" s="132"/>
      <c r="D62" s="132"/>
      <c r="E62" s="132">
        <v>4.618699260254446E-3</v>
      </c>
      <c r="F62" s="132">
        <v>4.618699260254446E-3</v>
      </c>
      <c r="G62" s="104">
        <v>8.5816923895689193E-2</v>
      </c>
      <c r="H62" s="104">
        <v>8.5816923895689193E-2</v>
      </c>
      <c r="I62" s="104"/>
      <c r="J62" s="104"/>
      <c r="K62" s="105">
        <v>1.0204961206959023E-2</v>
      </c>
      <c r="L62" s="105">
        <v>1.0204961206959023E-2</v>
      </c>
      <c r="M62" s="252">
        <v>644</v>
      </c>
      <c r="N62" s="146">
        <v>191</v>
      </c>
      <c r="O62" s="73"/>
      <c r="P62" s="73"/>
      <c r="Q62" s="73"/>
      <c r="R62" s="73"/>
    </row>
    <row r="63" spans="2:18" x14ac:dyDescent="0.2">
      <c r="B63" s="144">
        <f t="shared" si="0"/>
        <v>41689</v>
      </c>
      <c r="C63" s="132"/>
      <c r="D63" s="132"/>
      <c r="E63" s="132">
        <v>8.0642915072622855E-3</v>
      </c>
      <c r="F63" s="132">
        <v>8.0642915072622855E-3</v>
      </c>
      <c r="G63" s="104">
        <v>0</v>
      </c>
      <c r="H63" s="104">
        <v>0</v>
      </c>
      <c r="I63" s="104"/>
      <c r="J63" s="104"/>
      <c r="K63" s="105">
        <v>7.5091671491482005E-3</v>
      </c>
      <c r="L63" s="105">
        <v>7.5091671491482005E-3</v>
      </c>
      <c r="M63" s="252">
        <v>758</v>
      </c>
      <c r="N63" s="146">
        <v>295</v>
      </c>
      <c r="O63" s="73"/>
      <c r="P63" s="73"/>
      <c r="Q63" s="73"/>
      <c r="R63" s="73"/>
    </row>
    <row r="64" spans="2:18" x14ac:dyDescent="0.2">
      <c r="B64" s="144">
        <f t="shared" si="0"/>
        <v>41690</v>
      </c>
      <c r="C64" s="132"/>
      <c r="D64" s="132"/>
      <c r="E64" s="132">
        <v>0</v>
      </c>
      <c r="F64" s="132">
        <v>0</v>
      </c>
      <c r="G64" s="104">
        <v>0</v>
      </c>
      <c r="H64" s="104">
        <v>0</v>
      </c>
      <c r="I64" s="104"/>
      <c r="J64" s="104"/>
      <c r="K64" s="105">
        <v>0</v>
      </c>
      <c r="L64" s="105">
        <v>0</v>
      </c>
      <c r="M64" s="252">
        <v>714</v>
      </c>
      <c r="N64" s="146">
        <v>292</v>
      </c>
      <c r="O64" s="73"/>
      <c r="P64" s="73"/>
      <c r="Q64" s="73"/>
      <c r="R64" s="73"/>
    </row>
    <row r="65" spans="2:18" x14ac:dyDescent="0.2">
      <c r="B65" s="144">
        <f t="shared" si="0"/>
        <v>41691</v>
      </c>
      <c r="C65" s="132"/>
      <c r="D65" s="132"/>
      <c r="E65" s="132">
        <v>5.4362696507712855E-3</v>
      </c>
      <c r="F65" s="132">
        <v>5.4362696507712855E-3</v>
      </c>
      <c r="G65" s="104">
        <v>0</v>
      </c>
      <c r="H65" s="104">
        <v>0</v>
      </c>
      <c r="I65" s="104"/>
      <c r="J65" s="104"/>
      <c r="K65" s="105">
        <v>5.0620513207788971E-3</v>
      </c>
      <c r="L65" s="105">
        <v>5.0620513207788971E-3</v>
      </c>
      <c r="M65" s="252">
        <v>532</v>
      </c>
      <c r="N65" s="146">
        <v>345</v>
      </c>
      <c r="O65" s="73"/>
      <c r="P65" s="73"/>
      <c r="Q65" s="73"/>
      <c r="R65" s="73"/>
    </row>
    <row r="66" spans="2:18" x14ac:dyDescent="0.2">
      <c r="B66" s="144">
        <f t="shared" si="0"/>
        <v>41692</v>
      </c>
      <c r="C66" s="132"/>
      <c r="D66" s="132"/>
      <c r="E66" s="132">
        <v>4.3352530126403921E-3</v>
      </c>
      <c r="F66" s="132">
        <v>4.3352530126403921E-3</v>
      </c>
      <c r="G66" s="104">
        <v>3.7963455738868189E-2</v>
      </c>
      <c r="H66" s="104">
        <v>3.7963455738868189E-2</v>
      </c>
      <c r="I66" s="104"/>
      <c r="J66" s="104"/>
      <c r="K66" s="105">
        <v>6.6487099626143555E-3</v>
      </c>
      <c r="L66" s="105">
        <v>6.6487099626143555E-3</v>
      </c>
      <c r="M66" s="252">
        <v>242</v>
      </c>
      <c r="N66" s="146">
        <v>172</v>
      </c>
      <c r="O66" s="73"/>
      <c r="P66" s="73"/>
      <c r="Q66" s="73"/>
      <c r="R66" s="73"/>
    </row>
    <row r="67" spans="2:18" x14ac:dyDescent="0.2">
      <c r="B67" s="144">
        <f t="shared" si="0"/>
        <v>41693</v>
      </c>
      <c r="C67" s="132"/>
      <c r="D67" s="132"/>
      <c r="E67" s="132">
        <v>1.7301690027771179E-3</v>
      </c>
      <c r="F67" s="132">
        <v>1.7301690027771179E-3</v>
      </c>
      <c r="G67" s="104">
        <v>0</v>
      </c>
      <c r="H67" s="104">
        <v>0</v>
      </c>
      <c r="I67" s="104"/>
      <c r="J67" s="104"/>
      <c r="K67" s="105">
        <v>1.6110687747867736E-3</v>
      </c>
      <c r="L67" s="105">
        <v>1.6110687747867736E-3</v>
      </c>
      <c r="M67" s="252">
        <v>204</v>
      </c>
      <c r="N67" s="146">
        <v>111</v>
      </c>
      <c r="O67" s="73"/>
      <c r="P67" s="73"/>
      <c r="Q67" s="73"/>
      <c r="R67" s="73"/>
    </row>
    <row r="68" spans="2:18" x14ac:dyDescent="0.2">
      <c r="B68" s="144">
        <f t="shared" si="0"/>
        <v>41694</v>
      </c>
      <c r="C68" s="132"/>
      <c r="D68" s="132"/>
      <c r="E68" s="132">
        <v>0</v>
      </c>
      <c r="F68" s="132">
        <v>0</v>
      </c>
      <c r="G68" s="104">
        <v>0</v>
      </c>
      <c r="H68" s="104">
        <v>0</v>
      </c>
      <c r="I68" s="104"/>
      <c r="J68" s="104"/>
      <c r="K68" s="105">
        <v>0</v>
      </c>
      <c r="L68" s="105">
        <v>0</v>
      </c>
      <c r="M68" s="252">
        <v>454</v>
      </c>
      <c r="N68" s="146">
        <v>251</v>
      </c>
      <c r="O68" s="73"/>
      <c r="P68" s="73"/>
      <c r="Q68" s="73"/>
      <c r="R68" s="73"/>
    </row>
    <row r="69" spans="2:18" x14ac:dyDescent="0.2">
      <c r="B69" s="144">
        <f t="shared" si="0"/>
        <v>41695</v>
      </c>
      <c r="C69" s="132"/>
      <c r="D69" s="132"/>
      <c r="E69" s="132">
        <v>0</v>
      </c>
      <c r="F69" s="132">
        <v>0</v>
      </c>
      <c r="G69" s="104">
        <v>3.8628703210927796E-2</v>
      </c>
      <c r="H69" s="104">
        <v>3.8628703210927796E-2</v>
      </c>
      <c r="I69" s="104"/>
      <c r="J69" s="104"/>
      <c r="K69" s="105">
        <v>2.6576532250743939E-3</v>
      </c>
      <c r="L69" s="105">
        <v>2.6576532250743939E-3</v>
      </c>
      <c r="M69" s="252">
        <v>576</v>
      </c>
      <c r="N69" s="146">
        <v>277</v>
      </c>
      <c r="O69" s="73"/>
      <c r="P69" s="73"/>
      <c r="Q69" s="73"/>
      <c r="R69" s="73"/>
    </row>
    <row r="70" spans="2:18" x14ac:dyDescent="0.2">
      <c r="B70" s="144">
        <f t="shared" si="0"/>
        <v>41696</v>
      </c>
      <c r="C70" s="132"/>
      <c r="D70" s="132"/>
      <c r="E70" s="132">
        <v>0</v>
      </c>
      <c r="F70" s="132">
        <v>0</v>
      </c>
      <c r="G70" s="104">
        <v>7.9386198332446339E-3</v>
      </c>
      <c r="H70" s="104">
        <v>7.9386198332446339E-3</v>
      </c>
      <c r="I70" s="104"/>
      <c r="J70" s="104"/>
      <c r="K70" s="105">
        <v>5.4617672478566757E-4</v>
      </c>
      <c r="L70" s="105">
        <v>5.4617672478566757E-4</v>
      </c>
      <c r="M70" s="252">
        <v>431</v>
      </c>
      <c r="N70" s="146">
        <v>303</v>
      </c>
      <c r="O70" s="73"/>
      <c r="P70" s="73"/>
      <c r="Q70" s="73"/>
      <c r="R70" s="73"/>
    </row>
    <row r="71" spans="2:18" x14ac:dyDescent="0.2">
      <c r="B71" s="144">
        <f t="shared" si="0"/>
        <v>41697</v>
      </c>
      <c r="C71" s="132"/>
      <c r="D71" s="132"/>
      <c r="E71" s="132">
        <v>2.77547944195496E-3</v>
      </c>
      <c r="F71" s="132">
        <v>2.77547944195496E-3</v>
      </c>
      <c r="G71" s="104">
        <v>0</v>
      </c>
      <c r="H71" s="104">
        <v>0</v>
      </c>
      <c r="I71" s="104"/>
      <c r="J71" s="104"/>
      <c r="K71" s="105">
        <v>2.5844228262204495E-3</v>
      </c>
      <c r="L71" s="105">
        <v>2.5844228262204495E-3</v>
      </c>
      <c r="M71" s="252">
        <v>390</v>
      </c>
      <c r="N71" s="146">
        <v>305</v>
      </c>
      <c r="O71" s="73"/>
      <c r="P71" s="73"/>
      <c r="Q71" s="73"/>
      <c r="R71" s="73"/>
    </row>
    <row r="72" spans="2:18" x14ac:dyDescent="0.2">
      <c r="B72" s="144">
        <f t="shared" si="0"/>
        <v>41698</v>
      </c>
      <c r="C72" s="132"/>
      <c r="D72" s="132"/>
      <c r="E72" s="132">
        <v>0</v>
      </c>
      <c r="F72" s="132">
        <v>0</v>
      </c>
      <c r="G72" s="104">
        <v>7.1824552066702144E-2</v>
      </c>
      <c r="H72" s="104">
        <v>7.1824552066702144E-2</v>
      </c>
      <c r="I72" s="104"/>
      <c r="J72" s="104"/>
      <c r="K72" s="105">
        <v>4.9415262893317807E-3</v>
      </c>
      <c r="L72" s="105">
        <v>4.9415262893317807E-3</v>
      </c>
      <c r="M72" s="252">
        <v>387</v>
      </c>
      <c r="N72" s="146">
        <v>331</v>
      </c>
      <c r="O72" s="73"/>
      <c r="P72" s="73"/>
      <c r="Q72" s="73"/>
      <c r="R72" s="73"/>
    </row>
    <row r="73" spans="2:18" x14ac:dyDescent="0.2">
      <c r="B73" s="144">
        <f t="shared" si="0"/>
        <v>41699</v>
      </c>
      <c r="C73" s="132"/>
      <c r="D73" s="132"/>
      <c r="E73" s="132">
        <v>8.9916358780689608E-3</v>
      </c>
      <c r="F73" s="132">
        <v>8.9916358780689608E-3</v>
      </c>
      <c r="G73" s="104">
        <v>0</v>
      </c>
      <c r="H73" s="104">
        <v>0</v>
      </c>
      <c r="I73" s="104"/>
      <c r="J73" s="104"/>
      <c r="K73" s="105">
        <v>8.3726756023009604E-3</v>
      </c>
      <c r="L73" s="105">
        <v>8.3726756023009604E-3</v>
      </c>
      <c r="M73" s="252">
        <v>389</v>
      </c>
      <c r="N73" s="146">
        <v>144</v>
      </c>
      <c r="O73" s="73"/>
      <c r="P73" s="73"/>
      <c r="Q73" s="73"/>
      <c r="R73" s="73"/>
    </row>
    <row r="74" spans="2:18" x14ac:dyDescent="0.2">
      <c r="B74" s="144">
        <f t="shared" si="0"/>
        <v>41700</v>
      </c>
      <c r="C74" s="132"/>
      <c r="D74" s="132"/>
      <c r="E74" s="132">
        <v>0</v>
      </c>
      <c r="F74" s="132">
        <v>0</v>
      </c>
      <c r="G74" s="104">
        <v>0</v>
      </c>
      <c r="H74" s="104">
        <v>0</v>
      </c>
      <c r="I74" s="104"/>
      <c r="J74" s="104"/>
      <c r="K74" s="105">
        <v>0</v>
      </c>
      <c r="L74" s="105">
        <v>0</v>
      </c>
      <c r="M74" s="252">
        <v>103</v>
      </c>
      <c r="N74" s="146">
        <v>89</v>
      </c>
      <c r="O74" s="73"/>
      <c r="P74" s="73"/>
      <c r="Q74" s="73"/>
      <c r="R74" s="73"/>
    </row>
    <row r="75" spans="2:18" x14ac:dyDescent="0.2">
      <c r="B75" s="144">
        <f t="shared" si="0"/>
        <v>41701</v>
      </c>
      <c r="C75" s="132"/>
      <c r="D75" s="132"/>
      <c r="E75" s="132">
        <v>0</v>
      </c>
      <c r="F75" s="132">
        <v>0</v>
      </c>
      <c r="G75" s="104">
        <v>2.0201348234876706E-2</v>
      </c>
      <c r="H75" s="104">
        <v>2.0201348234876706E-2</v>
      </c>
      <c r="I75" s="104"/>
      <c r="J75" s="104"/>
      <c r="K75" s="105">
        <v>1.3898519449154836E-3</v>
      </c>
      <c r="L75" s="105">
        <v>1.3898519449154836E-3</v>
      </c>
      <c r="M75" s="252">
        <v>412</v>
      </c>
      <c r="N75" s="146">
        <v>290</v>
      </c>
      <c r="O75" s="73"/>
      <c r="P75" s="73"/>
      <c r="Q75" s="73"/>
      <c r="R75" s="73"/>
    </row>
    <row r="76" spans="2:18" x14ac:dyDescent="0.2">
      <c r="B76" s="144">
        <f t="shared" si="0"/>
        <v>41702</v>
      </c>
      <c r="C76" s="132"/>
      <c r="D76" s="132"/>
      <c r="E76" s="132">
        <v>2.0455643939083633E-2</v>
      </c>
      <c r="F76" s="132">
        <v>2.0455643939083633E-2</v>
      </c>
      <c r="G76" s="104">
        <v>0</v>
      </c>
      <c r="H76" s="104">
        <v>0</v>
      </c>
      <c r="I76" s="104"/>
      <c r="J76" s="104"/>
      <c r="K76" s="105">
        <v>1.9047531868572793E-2</v>
      </c>
      <c r="L76" s="105">
        <v>1.9047531868572793E-2</v>
      </c>
      <c r="M76" s="252">
        <v>658</v>
      </c>
      <c r="N76" s="146">
        <v>332</v>
      </c>
      <c r="O76" s="73"/>
      <c r="P76" s="73"/>
      <c r="Q76" s="73"/>
      <c r="R76" s="73"/>
    </row>
    <row r="77" spans="2:18" x14ac:dyDescent="0.2">
      <c r="B77" s="144">
        <f t="shared" si="0"/>
        <v>41703</v>
      </c>
      <c r="C77" s="132"/>
      <c r="D77" s="132"/>
      <c r="E77" s="132">
        <v>0</v>
      </c>
      <c r="F77" s="132">
        <v>0</v>
      </c>
      <c r="G77" s="104">
        <v>2.0201348234876706E-2</v>
      </c>
      <c r="H77" s="104">
        <v>2.0201348234876706E-2</v>
      </c>
      <c r="I77" s="104"/>
      <c r="J77" s="104"/>
      <c r="K77" s="105">
        <v>1.3898519449154836E-3</v>
      </c>
      <c r="L77" s="105">
        <v>1.3898519449154836E-3</v>
      </c>
      <c r="M77" s="252">
        <v>522</v>
      </c>
      <c r="N77" s="146">
        <v>310</v>
      </c>
      <c r="O77" s="73"/>
      <c r="P77" s="73"/>
      <c r="Q77" s="73"/>
      <c r="R77" s="73"/>
    </row>
    <row r="78" spans="2:18" x14ac:dyDescent="0.2">
      <c r="B78" s="144">
        <f t="shared" si="0"/>
        <v>41704</v>
      </c>
      <c r="C78" s="132"/>
      <c r="D78" s="132"/>
      <c r="E78" s="132">
        <v>0</v>
      </c>
      <c r="F78" s="132">
        <v>0</v>
      </c>
      <c r="G78" s="104">
        <v>0</v>
      </c>
      <c r="H78" s="104">
        <v>0</v>
      </c>
      <c r="I78" s="104"/>
      <c r="J78" s="104"/>
      <c r="K78" s="105">
        <v>0</v>
      </c>
      <c r="L78" s="105">
        <v>0</v>
      </c>
      <c r="M78" s="252">
        <v>408</v>
      </c>
      <c r="N78" s="146">
        <v>379</v>
      </c>
      <c r="O78" s="73"/>
      <c r="P78" s="73"/>
      <c r="Q78" s="73"/>
      <c r="R78" s="73"/>
    </row>
    <row r="79" spans="2:18" x14ac:dyDescent="0.2">
      <c r="B79" s="144">
        <f t="shared" si="0"/>
        <v>41705</v>
      </c>
      <c r="C79" s="132"/>
      <c r="D79" s="132"/>
      <c r="E79" s="132">
        <v>0</v>
      </c>
      <c r="F79" s="132">
        <v>0</v>
      </c>
      <c r="G79" s="104">
        <v>0</v>
      </c>
      <c r="H79" s="104">
        <v>0</v>
      </c>
      <c r="I79" s="104"/>
      <c r="J79" s="104"/>
      <c r="K79" s="105">
        <v>0</v>
      </c>
      <c r="L79" s="105">
        <v>0</v>
      </c>
      <c r="M79" s="252">
        <v>387</v>
      </c>
      <c r="N79" s="146">
        <v>314</v>
      </c>
      <c r="O79" s="73"/>
      <c r="P79" s="73"/>
      <c r="Q79" s="73"/>
      <c r="R79" s="73"/>
    </row>
    <row r="80" spans="2:18" x14ac:dyDescent="0.2">
      <c r="B80" s="144">
        <f t="shared" ref="B80:B143" si="1">B79+1</f>
        <v>41706</v>
      </c>
      <c r="C80" s="132"/>
      <c r="D80" s="132"/>
      <c r="E80" s="132">
        <v>2.4199428192251925E-3</v>
      </c>
      <c r="F80" s="132">
        <v>2.4199428192251925E-3</v>
      </c>
      <c r="G80" s="104">
        <v>0</v>
      </c>
      <c r="H80" s="104">
        <v>0</v>
      </c>
      <c r="I80" s="104"/>
      <c r="J80" s="104"/>
      <c r="K80" s="105">
        <v>2.2533603980682431E-3</v>
      </c>
      <c r="L80" s="105">
        <v>2.2533603980682431E-3</v>
      </c>
      <c r="M80" s="252">
        <v>298</v>
      </c>
      <c r="N80" s="146">
        <v>212</v>
      </c>
      <c r="O80" s="73"/>
      <c r="P80" s="73"/>
      <c r="Q80" s="73"/>
      <c r="R80" s="73"/>
    </row>
    <row r="81" spans="2:18" x14ac:dyDescent="0.2">
      <c r="B81" s="144">
        <f t="shared" si="1"/>
        <v>41707</v>
      </c>
      <c r="C81" s="132"/>
      <c r="D81" s="132"/>
      <c r="E81" s="132">
        <v>0</v>
      </c>
      <c r="F81" s="132">
        <v>0</v>
      </c>
      <c r="G81" s="104">
        <v>0</v>
      </c>
      <c r="H81" s="104">
        <v>0</v>
      </c>
      <c r="I81" s="104"/>
      <c r="J81" s="104"/>
      <c r="K81" s="105">
        <v>0</v>
      </c>
      <c r="L81" s="105">
        <v>0</v>
      </c>
      <c r="M81" s="252">
        <v>183</v>
      </c>
      <c r="N81" s="146">
        <v>136</v>
      </c>
      <c r="O81" s="73"/>
      <c r="P81" s="73"/>
      <c r="Q81" s="73"/>
      <c r="R81" s="73"/>
    </row>
    <row r="82" spans="2:18" x14ac:dyDescent="0.2">
      <c r="B82" s="144">
        <f t="shared" si="1"/>
        <v>41708</v>
      </c>
      <c r="C82" s="132"/>
      <c r="D82" s="132"/>
      <c r="E82" s="132">
        <v>2.005423162309841E-3</v>
      </c>
      <c r="F82" s="132">
        <v>2.005423162309841E-3</v>
      </c>
      <c r="G82" s="104">
        <v>0</v>
      </c>
      <c r="H82" s="104">
        <v>0</v>
      </c>
      <c r="I82" s="104"/>
      <c r="J82" s="104"/>
      <c r="K82" s="105">
        <v>1.8673751707755787E-3</v>
      </c>
      <c r="L82" s="105">
        <v>1.8673751707755787E-3</v>
      </c>
      <c r="M82" s="252">
        <v>155</v>
      </c>
      <c r="N82" s="146">
        <v>133</v>
      </c>
      <c r="O82" s="73"/>
      <c r="P82" s="73"/>
      <c r="Q82" s="73"/>
      <c r="R82" s="73"/>
    </row>
    <row r="83" spans="2:18" x14ac:dyDescent="0.2">
      <c r="B83" s="144">
        <f t="shared" si="1"/>
        <v>41709</v>
      </c>
      <c r="C83" s="132"/>
      <c r="D83" s="132"/>
      <c r="E83" s="132">
        <v>7.3859866141280754E-3</v>
      </c>
      <c r="F83" s="132">
        <v>7.3859866141280754E-3</v>
      </c>
      <c r="G83" s="104">
        <v>7.7124356927443682E-2</v>
      </c>
      <c r="H83" s="104">
        <v>7.7124356927443682E-2</v>
      </c>
      <c r="I83" s="104"/>
      <c r="J83" s="104"/>
      <c r="K83" s="105">
        <v>1.2183707609324976E-2</v>
      </c>
      <c r="L83" s="105">
        <v>1.2183707609324976E-2</v>
      </c>
      <c r="M83" s="252">
        <v>740</v>
      </c>
      <c r="N83" s="146">
        <v>471</v>
      </c>
      <c r="O83" s="73"/>
      <c r="P83" s="73"/>
      <c r="Q83" s="73"/>
      <c r="R83" s="73"/>
    </row>
    <row r="84" spans="2:18" x14ac:dyDescent="0.2">
      <c r="B84" s="144">
        <f t="shared" si="1"/>
        <v>41710</v>
      </c>
      <c r="C84" s="132"/>
      <c r="D84" s="132"/>
      <c r="E84" s="132">
        <v>2.5067789528873015E-3</v>
      </c>
      <c r="F84" s="132">
        <v>2.5067789528873015E-3</v>
      </c>
      <c r="G84" s="104">
        <v>0</v>
      </c>
      <c r="H84" s="104">
        <v>0</v>
      </c>
      <c r="I84" s="104"/>
      <c r="J84" s="104"/>
      <c r="K84" s="105">
        <v>2.3342189634694734E-3</v>
      </c>
      <c r="L84" s="105">
        <v>2.3342189634694734E-3</v>
      </c>
      <c r="M84" s="252">
        <v>812</v>
      </c>
      <c r="N84" s="146">
        <v>433</v>
      </c>
      <c r="O84" s="73"/>
      <c r="P84" s="73"/>
      <c r="Q84" s="73"/>
      <c r="R84" s="73"/>
    </row>
    <row r="85" spans="2:18" x14ac:dyDescent="0.2">
      <c r="B85" s="144">
        <f t="shared" si="1"/>
        <v>41711</v>
      </c>
      <c r="C85" s="132"/>
      <c r="D85" s="132"/>
      <c r="E85" s="132">
        <v>2.0496604379490286E-3</v>
      </c>
      <c r="F85" s="132">
        <v>2.0496604379490286E-3</v>
      </c>
      <c r="G85" s="104">
        <v>0</v>
      </c>
      <c r="H85" s="104">
        <v>0</v>
      </c>
      <c r="I85" s="104"/>
      <c r="J85" s="104"/>
      <c r="K85" s="105">
        <v>1.9085672701309223E-3</v>
      </c>
      <c r="L85" s="105">
        <v>1.9085672701309223E-3</v>
      </c>
      <c r="M85" s="252">
        <v>405</v>
      </c>
      <c r="N85" s="146">
        <v>369</v>
      </c>
      <c r="O85" s="73"/>
      <c r="P85" s="73"/>
      <c r="Q85" s="73"/>
      <c r="R85" s="73"/>
    </row>
    <row r="86" spans="2:18" x14ac:dyDescent="0.2">
      <c r="B86" s="144">
        <f t="shared" si="1"/>
        <v>41712</v>
      </c>
      <c r="C86" s="132"/>
      <c r="D86" s="132"/>
      <c r="E86" s="132">
        <v>0</v>
      </c>
      <c r="F86" s="132">
        <v>0</v>
      </c>
      <c r="G86" s="104">
        <v>0</v>
      </c>
      <c r="H86" s="104">
        <v>0</v>
      </c>
      <c r="I86" s="104"/>
      <c r="J86" s="104"/>
      <c r="K86" s="105">
        <v>0</v>
      </c>
      <c r="L86" s="105">
        <v>0</v>
      </c>
      <c r="M86" s="252">
        <v>374</v>
      </c>
      <c r="N86" s="146">
        <v>308</v>
      </c>
      <c r="O86" s="73"/>
      <c r="P86" s="73"/>
      <c r="Q86" s="73"/>
      <c r="R86" s="73"/>
    </row>
    <row r="87" spans="2:18" x14ac:dyDescent="0.2">
      <c r="B87" s="144">
        <f t="shared" si="1"/>
        <v>41713</v>
      </c>
      <c r="C87" s="132"/>
      <c r="D87" s="132"/>
      <c r="E87" s="132">
        <v>3.1179087237545979E-3</v>
      </c>
      <c r="F87" s="132">
        <v>3.1179087237545979E-3</v>
      </c>
      <c r="G87" s="104">
        <v>0</v>
      </c>
      <c r="H87" s="104">
        <v>0</v>
      </c>
      <c r="I87" s="104"/>
      <c r="J87" s="104"/>
      <c r="K87" s="105">
        <v>2.9032801878969986E-3</v>
      </c>
      <c r="L87" s="105">
        <v>2.9032801878969986E-3</v>
      </c>
      <c r="M87" s="252">
        <v>754</v>
      </c>
      <c r="N87" s="146">
        <v>260</v>
      </c>
      <c r="O87" s="73"/>
      <c r="P87" s="73"/>
      <c r="Q87" s="73"/>
      <c r="R87" s="73"/>
    </row>
    <row r="88" spans="2:18" x14ac:dyDescent="0.2">
      <c r="B88" s="144">
        <f t="shared" si="1"/>
        <v>41714</v>
      </c>
      <c r="C88" s="132"/>
      <c r="D88" s="132"/>
      <c r="E88" s="132">
        <v>0</v>
      </c>
      <c r="F88" s="132">
        <v>0</v>
      </c>
      <c r="G88" s="104">
        <v>0</v>
      </c>
      <c r="H88" s="104">
        <v>0</v>
      </c>
      <c r="I88" s="104"/>
      <c r="J88" s="104"/>
      <c r="K88" s="105">
        <v>0</v>
      </c>
      <c r="L88" s="105">
        <v>0</v>
      </c>
      <c r="M88" s="252">
        <v>289</v>
      </c>
      <c r="N88" s="146">
        <v>170</v>
      </c>
      <c r="O88" s="73"/>
      <c r="P88" s="73"/>
      <c r="Q88" s="73"/>
      <c r="R88" s="73"/>
    </row>
    <row r="89" spans="2:18" x14ac:dyDescent="0.2">
      <c r="B89" s="144">
        <f t="shared" si="1"/>
        <v>41715</v>
      </c>
      <c r="C89" s="132"/>
      <c r="D89" s="132"/>
      <c r="E89" s="132">
        <v>0</v>
      </c>
      <c r="F89" s="132">
        <v>0</v>
      </c>
      <c r="G89" s="104">
        <v>0</v>
      </c>
      <c r="H89" s="104">
        <v>0</v>
      </c>
      <c r="I89" s="104"/>
      <c r="J89" s="104"/>
      <c r="K89" s="105">
        <v>0</v>
      </c>
      <c r="L89" s="105">
        <v>0</v>
      </c>
      <c r="M89" s="252">
        <v>428</v>
      </c>
      <c r="N89" s="146">
        <v>258</v>
      </c>
      <c r="O89" s="73"/>
      <c r="P89" s="73"/>
      <c r="Q89" s="73"/>
      <c r="R89" s="73"/>
    </row>
    <row r="90" spans="2:18" x14ac:dyDescent="0.2">
      <c r="B90" s="144">
        <f t="shared" si="1"/>
        <v>41716</v>
      </c>
      <c r="C90" s="132"/>
      <c r="D90" s="132"/>
      <c r="E90" s="132">
        <v>0</v>
      </c>
      <c r="F90" s="132">
        <v>0</v>
      </c>
      <c r="G90" s="104">
        <v>0</v>
      </c>
      <c r="H90" s="104">
        <v>0</v>
      </c>
      <c r="I90" s="104"/>
      <c r="J90" s="104"/>
      <c r="K90" s="105">
        <v>0</v>
      </c>
      <c r="L90" s="105">
        <v>0</v>
      </c>
      <c r="M90" s="252">
        <v>515</v>
      </c>
      <c r="N90" s="146">
        <v>456</v>
      </c>
      <c r="O90" s="73"/>
      <c r="P90" s="73"/>
      <c r="Q90" s="73"/>
      <c r="R90" s="73"/>
    </row>
    <row r="91" spans="2:18" x14ac:dyDescent="0.2">
      <c r="B91" s="144">
        <f t="shared" si="1"/>
        <v>41717</v>
      </c>
      <c r="C91" s="132"/>
      <c r="D91" s="132"/>
      <c r="E91" s="132">
        <v>0</v>
      </c>
      <c r="F91" s="132">
        <v>0</v>
      </c>
      <c r="G91" s="104">
        <v>0</v>
      </c>
      <c r="H91" s="104">
        <v>0</v>
      </c>
      <c r="I91" s="104"/>
      <c r="J91" s="104"/>
      <c r="K91" s="105">
        <v>0</v>
      </c>
      <c r="L91" s="105">
        <v>0</v>
      </c>
      <c r="M91" s="252">
        <v>466</v>
      </c>
      <c r="N91" s="146">
        <v>359</v>
      </c>
      <c r="O91" s="73"/>
      <c r="P91" s="73"/>
      <c r="Q91" s="73"/>
      <c r="R91" s="73"/>
    </row>
    <row r="92" spans="2:18" x14ac:dyDescent="0.2">
      <c r="B92" s="144">
        <f t="shared" si="1"/>
        <v>41718</v>
      </c>
      <c r="C92" s="132"/>
      <c r="D92" s="132"/>
      <c r="E92" s="132">
        <v>1.7301690027771179E-3</v>
      </c>
      <c r="F92" s="132">
        <v>1.7301690027771179E-3</v>
      </c>
      <c r="G92" s="104">
        <v>0</v>
      </c>
      <c r="H92" s="104">
        <v>0</v>
      </c>
      <c r="I92" s="104"/>
      <c r="J92" s="104"/>
      <c r="K92" s="105">
        <v>1.6110687747867736E-3</v>
      </c>
      <c r="L92" s="105">
        <v>1.6110687747867736E-3</v>
      </c>
      <c r="M92" s="252">
        <v>382</v>
      </c>
      <c r="N92" s="146">
        <v>358</v>
      </c>
      <c r="O92" s="73"/>
      <c r="P92" s="73"/>
      <c r="Q92" s="73"/>
      <c r="R92" s="73"/>
    </row>
    <row r="93" spans="2:18" x14ac:dyDescent="0.2">
      <c r="B93" s="144">
        <f t="shared" si="1"/>
        <v>41719</v>
      </c>
      <c r="C93" s="132"/>
      <c r="D93" s="132"/>
      <c r="E93" s="132">
        <v>7.8545740523802109E-3</v>
      </c>
      <c r="F93" s="132">
        <v>7.8545740523802109E-3</v>
      </c>
      <c r="G93" s="104">
        <v>0</v>
      </c>
      <c r="H93" s="104">
        <v>0</v>
      </c>
      <c r="I93" s="104"/>
      <c r="J93" s="104"/>
      <c r="K93" s="105">
        <v>7.3138860855376832E-3</v>
      </c>
      <c r="L93" s="105">
        <v>7.3138860855376832E-3</v>
      </c>
      <c r="M93" s="252">
        <v>571</v>
      </c>
      <c r="N93" s="146">
        <v>512</v>
      </c>
      <c r="O93" s="73"/>
      <c r="P93" s="73"/>
      <c r="Q93" s="73"/>
      <c r="R93" s="73"/>
    </row>
    <row r="94" spans="2:18" x14ac:dyDescent="0.2">
      <c r="B94" s="144">
        <f t="shared" si="1"/>
        <v>41720</v>
      </c>
      <c r="C94" s="132"/>
      <c r="D94" s="132"/>
      <c r="E94" s="132">
        <v>6.3750829448918234E-3</v>
      </c>
      <c r="F94" s="132">
        <v>6.3750829448918234E-3</v>
      </c>
      <c r="G94" s="104">
        <v>3.8650878126663117E-2</v>
      </c>
      <c r="H94" s="104">
        <v>3.8650878126663117E-2</v>
      </c>
      <c r="I94" s="104"/>
      <c r="J94" s="104"/>
      <c r="K94" s="105">
        <v>8.5954180654817074E-3</v>
      </c>
      <c r="L94" s="105">
        <v>8.5954180654817074E-3</v>
      </c>
      <c r="M94" s="252">
        <v>248</v>
      </c>
      <c r="N94" s="146">
        <v>198</v>
      </c>
      <c r="O94" s="73"/>
      <c r="P94" s="73"/>
      <c r="Q94" s="73"/>
      <c r="R94" s="73"/>
    </row>
    <row r="95" spans="2:18" x14ac:dyDescent="0.2">
      <c r="B95" s="144">
        <f t="shared" si="1"/>
        <v>41721</v>
      </c>
      <c r="C95" s="132"/>
      <c r="D95" s="132"/>
      <c r="E95" s="132">
        <v>5.1495465679246982E-3</v>
      </c>
      <c r="F95" s="132">
        <v>5.1495465679246982E-3</v>
      </c>
      <c r="G95" s="104">
        <v>8.5706049317012589E-2</v>
      </c>
      <c r="H95" s="104">
        <v>8.5706049317012589E-2</v>
      </c>
      <c r="I95" s="104"/>
      <c r="J95" s="104"/>
      <c r="K95" s="105">
        <v>1.0691638232675861E-2</v>
      </c>
      <c r="L95" s="105">
        <v>1.0691638232675861E-2</v>
      </c>
      <c r="M95" s="252">
        <v>298</v>
      </c>
      <c r="N95" s="146">
        <v>231</v>
      </c>
      <c r="O95" s="73"/>
      <c r="P95" s="73"/>
      <c r="Q95" s="73"/>
      <c r="R95" s="73"/>
    </row>
    <row r="96" spans="2:18" x14ac:dyDescent="0.2">
      <c r="B96" s="144">
        <f t="shared" si="1"/>
        <v>41722</v>
      </c>
      <c r="C96" s="132"/>
      <c r="D96" s="132"/>
      <c r="E96" s="132">
        <v>4.9365522778100912E-3</v>
      </c>
      <c r="F96" s="132">
        <v>4.9365522778100912E-3</v>
      </c>
      <c r="G96" s="104">
        <v>0</v>
      </c>
      <c r="H96" s="104">
        <v>0</v>
      </c>
      <c r="I96" s="104"/>
      <c r="J96" s="104"/>
      <c r="K96" s="105">
        <v>4.596733161394459E-3</v>
      </c>
      <c r="L96" s="105">
        <v>4.596733161394459E-3</v>
      </c>
      <c r="M96" s="252">
        <v>687</v>
      </c>
      <c r="N96" s="146">
        <v>345</v>
      </c>
      <c r="O96" s="73"/>
      <c r="P96" s="73"/>
      <c r="Q96" s="73"/>
      <c r="R96" s="73"/>
    </row>
    <row r="97" spans="2:18" x14ac:dyDescent="0.2">
      <c r="B97" s="144">
        <f t="shared" si="1"/>
        <v>41723</v>
      </c>
      <c r="C97" s="132"/>
      <c r="D97" s="132"/>
      <c r="E97" s="132">
        <v>0</v>
      </c>
      <c r="F97" s="132">
        <v>0</v>
      </c>
      <c r="G97" s="104">
        <v>0</v>
      </c>
      <c r="H97" s="104">
        <v>0</v>
      </c>
      <c r="I97" s="104"/>
      <c r="J97" s="104"/>
      <c r="K97" s="105">
        <v>0</v>
      </c>
      <c r="L97" s="105">
        <v>0</v>
      </c>
      <c r="M97" s="252">
        <v>419</v>
      </c>
      <c r="N97" s="146">
        <v>286</v>
      </c>
      <c r="O97" s="73"/>
      <c r="P97" s="73"/>
      <c r="Q97" s="73"/>
      <c r="R97" s="73"/>
    </row>
    <row r="98" spans="2:18" x14ac:dyDescent="0.2">
      <c r="B98" s="144">
        <f t="shared" si="1"/>
        <v>41724</v>
      </c>
      <c r="C98" s="132"/>
      <c r="D98" s="132"/>
      <c r="E98" s="132">
        <v>0</v>
      </c>
      <c r="F98" s="132">
        <v>0</v>
      </c>
      <c r="G98" s="104">
        <v>0</v>
      </c>
      <c r="H98" s="104">
        <v>0</v>
      </c>
      <c r="I98" s="104"/>
      <c r="J98" s="104"/>
      <c r="K98" s="105">
        <v>0</v>
      </c>
      <c r="L98" s="105">
        <v>0</v>
      </c>
      <c r="M98" s="252">
        <v>444</v>
      </c>
      <c r="N98" s="146">
        <v>298</v>
      </c>
      <c r="O98" s="73"/>
      <c r="P98" s="73"/>
      <c r="Q98" s="73"/>
      <c r="R98" s="73"/>
    </row>
    <row r="99" spans="2:18" x14ac:dyDescent="0.2">
      <c r="B99" s="144">
        <f t="shared" si="1"/>
        <v>41725</v>
      </c>
      <c r="C99" s="132"/>
      <c r="D99" s="132"/>
      <c r="E99" s="132">
        <v>2.052937273181561E-3</v>
      </c>
      <c r="F99" s="132">
        <v>2.052937273181561E-3</v>
      </c>
      <c r="G99" s="104">
        <v>0</v>
      </c>
      <c r="H99" s="104">
        <v>0</v>
      </c>
      <c r="I99" s="104"/>
      <c r="J99" s="104"/>
      <c r="K99" s="105">
        <v>1.9116185367498365E-3</v>
      </c>
      <c r="L99" s="105">
        <v>1.9116185367498365E-3</v>
      </c>
      <c r="M99" s="252">
        <v>1012</v>
      </c>
      <c r="N99" s="146">
        <v>580</v>
      </c>
      <c r="O99" s="73"/>
      <c r="P99" s="73"/>
      <c r="Q99" s="73"/>
      <c r="R99" s="73"/>
    </row>
    <row r="100" spans="2:18" x14ac:dyDescent="0.2">
      <c r="B100" s="144">
        <f t="shared" si="1"/>
        <v>41726</v>
      </c>
      <c r="C100" s="132"/>
      <c r="D100" s="132"/>
      <c r="E100" s="132">
        <v>0</v>
      </c>
      <c r="F100" s="132">
        <v>0</v>
      </c>
      <c r="G100" s="104">
        <v>0</v>
      </c>
      <c r="H100" s="104">
        <v>0</v>
      </c>
      <c r="I100" s="104"/>
      <c r="J100" s="104"/>
      <c r="K100" s="105">
        <v>0</v>
      </c>
      <c r="L100" s="105">
        <v>0</v>
      </c>
      <c r="M100" s="252">
        <v>487</v>
      </c>
      <c r="N100" s="146">
        <v>364</v>
      </c>
      <c r="O100" s="73"/>
      <c r="P100" s="73"/>
      <c r="Q100" s="73"/>
      <c r="R100" s="73"/>
    </row>
    <row r="101" spans="2:18" x14ac:dyDescent="0.2">
      <c r="B101" s="144">
        <f t="shared" si="1"/>
        <v>41727</v>
      </c>
      <c r="C101" s="132"/>
      <c r="D101" s="132"/>
      <c r="E101" s="132">
        <v>1.7187000794632544E-3</v>
      </c>
      <c r="F101" s="132">
        <v>1.7187000794632544E-3</v>
      </c>
      <c r="G101" s="104">
        <v>0</v>
      </c>
      <c r="H101" s="104">
        <v>0</v>
      </c>
      <c r="I101" s="104"/>
      <c r="J101" s="104"/>
      <c r="K101" s="105">
        <v>1.6003893416205734E-3</v>
      </c>
      <c r="L101" s="105">
        <v>1.6003893416205734E-3</v>
      </c>
      <c r="M101" s="252">
        <v>201</v>
      </c>
      <c r="N101" s="146">
        <v>162</v>
      </c>
      <c r="O101" s="73"/>
      <c r="P101" s="73"/>
      <c r="Q101" s="73"/>
      <c r="R101" s="73"/>
    </row>
    <row r="102" spans="2:18" x14ac:dyDescent="0.2">
      <c r="B102" s="144">
        <f t="shared" si="1"/>
        <v>41728</v>
      </c>
      <c r="C102" s="132"/>
      <c r="D102" s="132"/>
      <c r="E102" s="132">
        <v>0</v>
      </c>
      <c r="F102" s="132">
        <v>0</v>
      </c>
      <c r="G102" s="104">
        <v>0</v>
      </c>
      <c r="H102" s="104">
        <v>0</v>
      </c>
      <c r="I102" s="104"/>
      <c r="J102" s="104"/>
      <c r="K102" s="105">
        <v>0</v>
      </c>
      <c r="L102" s="105">
        <v>0</v>
      </c>
      <c r="M102" s="252">
        <v>118</v>
      </c>
      <c r="N102" s="146">
        <v>101</v>
      </c>
      <c r="O102" s="73"/>
      <c r="P102" s="73"/>
      <c r="Q102" s="73"/>
      <c r="R102" s="73"/>
    </row>
    <row r="103" spans="2:18" x14ac:dyDescent="0.2">
      <c r="B103" s="144">
        <f t="shared" si="1"/>
        <v>41729</v>
      </c>
      <c r="C103" s="132"/>
      <c r="D103" s="132"/>
      <c r="E103" s="132">
        <v>1.0279432124454202E-2</v>
      </c>
      <c r="F103" s="132">
        <v>1.0279432124454202E-2</v>
      </c>
      <c r="G103" s="104">
        <v>0</v>
      </c>
      <c r="H103" s="104">
        <v>0</v>
      </c>
      <c r="I103" s="104"/>
      <c r="J103" s="104"/>
      <c r="K103" s="105">
        <v>9.5718233835342982E-3</v>
      </c>
      <c r="L103" s="105">
        <v>9.5718233835342982E-3</v>
      </c>
      <c r="M103" s="252">
        <v>523</v>
      </c>
      <c r="N103" s="146">
        <v>287</v>
      </c>
      <c r="O103" s="73"/>
      <c r="P103" s="73"/>
      <c r="Q103" s="73"/>
      <c r="R103" s="73"/>
    </row>
    <row r="104" spans="2:18" x14ac:dyDescent="0.2">
      <c r="B104" s="144">
        <f t="shared" si="1"/>
        <v>41730</v>
      </c>
      <c r="C104" s="132"/>
      <c r="D104" s="132"/>
      <c r="E104" s="132">
        <v>0</v>
      </c>
      <c r="F104" s="132">
        <v>0</v>
      </c>
      <c r="G104" s="104">
        <v>0</v>
      </c>
      <c r="H104" s="104">
        <v>0</v>
      </c>
      <c r="I104" s="104"/>
      <c r="J104" s="104"/>
      <c r="K104" s="105">
        <v>0</v>
      </c>
      <c r="L104" s="105">
        <v>0</v>
      </c>
      <c r="M104" s="252">
        <v>569</v>
      </c>
      <c r="N104" s="146">
        <v>290</v>
      </c>
      <c r="O104" s="73"/>
      <c r="P104" s="73"/>
      <c r="Q104" s="73"/>
      <c r="R104" s="73"/>
    </row>
    <row r="105" spans="2:18" x14ac:dyDescent="0.2">
      <c r="B105" s="144">
        <f t="shared" si="1"/>
        <v>41731</v>
      </c>
      <c r="C105" s="132"/>
      <c r="D105" s="132"/>
      <c r="E105" s="132">
        <v>1.7137848266144558E-3</v>
      </c>
      <c r="F105" s="132">
        <v>1.7137848266144558E-3</v>
      </c>
      <c r="G105" s="104">
        <v>0</v>
      </c>
      <c r="H105" s="104">
        <v>0</v>
      </c>
      <c r="I105" s="104"/>
      <c r="J105" s="104"/>
      <c r="K105" s="105">
        <v>1.595812441692202E-3</v>
      </c>
      <c r="L105" s="105">
        <v>1.595812441692202E-3</v>
      </c>
      <c r="M105" s="252">
        <v>392</v>
      </c>
      <c r="N105" s="146">
        <v>293</v>
      </c>
      <c r="O105" s="73"/>
      <c r="P105" s="73"/>
      <c r="Q105" s="73"/>
      <c r="R105" s="73"/>
    </row>
    <row r="106" spans="2:18" x14ac:dyDescent="0.2">
      <c r="B106" s="144">
        <f t="shared" si="1"/>
        <v>41732</v>
      </c>
      <c r="C106" s="132"/>
      <c r="D106" s="132"/>
      <c r="E106" s="132">
        <v>1.146892331386347E-3</v>
      </c>
      <c r="F106" s="132">
        <v>1.146892331386347E-3</v>
      </c>
      <c r="G106" s="104">
        <v>0</v>
      </c>
      <c r="H106" s="104">
        <v>0</v>
      </c>
      <c r="I106" s="104"/>
      <c r="J106" s="104"/>
      <c r="K106" s="105">
        <v>1.0679433166200204E-3</v>
      </c>
      <c r="L106" s="105">
        <v>1.0679433166200204E-3</v>
      </c>
      <c r="M106" s="252">
        <v>437</v>
      </c>
      <c r="N106" s="146">
        <v>380</v>
      </c>
      <c r="O106" s="73"/>
      <c r="P106" s="73"/>
      <c r="Q106" s="73"/>
      <c r="R106" s="73"/>
    </row>
    <row r="107" spans="2:18" x14ac:dyDescent="0.2">
      <c r="B107" s="144">
        <f t="shared" si="1"/>
        <v>41733</v>
      </c>
      <c r="C107" s="132"/>
      <c r="D107" s="132"/>
      <c r="E107" s="132">
        <v>0</v>
      </c>
      <c r="F107" s="132">
        <v>0</v>
      </c>
      <c r="G107" s="104">
        <v>0</v>
      </c>
      <c r="H107" s="104">
        <v>0</v>
      </c>
      <c r="I107" s="104"/>
      <c r="J107" s="104"/>
      <c r="K107" s="105">
        <v>0</v>
      </c>
      <c r="L107" s="105">
        <v>0</v>
      </c>
      <c r="M107" s="252">
        <v>315</v>
      </c>
      <c r="N107" s="146">
        <v>259</v>
      </c>
      <c r="O107" s="73"/>
      <c r="P107" s="73"/>
      <c r="Q107" s="73"/>
      <c r="R107" s="73"/>
    </row>
    <row r="108" spans="2:18" x14ac:dyDescent="0.2">
      <c r="B108" s="144">
        <f t="shared" si="1"/>
        <v>41734</v>
      </c>
      <c r="C108" s="132"/>
      <c r="D108" s="132"/>
      <c r="E108" s="132">
        <v>6.7060433033775983E-3</v>
      </c>
      <c r="F108" s="132">
        <v>6.7060433033775983E-3</v>
      </c>
      <c r="G108" s="104">
        <v>0</v>
      </c>
      <c r="H108" s="104">
        <v>0</v>
      </c>
      <c r="I108" s="104"/>
      <c r="J108" s="104"/>
      <c r="K108" s="105">
        <v>6.2444171356082056E-3</v>
      </c>
      <c r="L108" s="105">
        <v>6.2444171356082056E-3</v>
      </c>
      <c r="M108" s="252">
        <v>172</v>
      </c>
      <c r="N108" s="146">
        <v>134</v>
      </c>
      <c r="O108" s="73"/>
      <c r="P108" s="73"/>
      <c r="Q108" s="73"/>
      <c r="R108" s="73"/>
    </row>
    <row r="109" spans="2:18" x14ac:dyDescent="0.2">
      <c r="B109" s="144">
        <f t="shared" si="1"/>
        <v>41735</v>
      </c>
      <c r="C109" s="132"/>
      <c r="D109" s="132"/>
      <c r="E109" s="132">
        <v>6.6290376754130857E-3</v>
      </c>
      <c r="F109" s="132">
        <v>6.6290376754130857E-3</v>
      </c>
      <c r="G109" s="104">
        <v>0</v>
      </c>
      <c r="H109" s="104">
        <v>0</v>
      </c>
      <c r="I109" s="104"/>
      <c r="J109" s="104"/>
      <c r="K109" s="105">
        <v>6.1727123700637179E-3</v>
      </c>
      <c r="L109" s="105">
        <v>6.1727123700637179E-3</v>
      </c>
      <c r="M109" s="252">
        <v>132</v>
      </c>
      <c r="N109" s="146">
        <v>106</v>
      </c>
      <c r="O109" s="73"/>
      <c r="P109" s="73"/>
      <c r="Q109" s="73"/>
      <c r="R109" s="73"/>
    </row>
    <row r="110" spans="2:18" x14ac:dyDescent="0.2">
      <c r="B110" s="144">
        <f t="shared" si="1"/>
        <v>41736</v>
      </c>
      <c r="C110" s="132"/>
      <c r="D110" s="132"/>
      <c r="E110" s="132">
        <v>0</v>
      </c>
      <c r="F110" s="132">
        <v>0</v>
      </c>
      <c r="G110" s="104">
        <v>0</v>
      </c>
      <c r="H110" s="104">
        <v>0</v>
      </c>
      <c r="I110" s="104"/>
      <c r="J110" s="104"/>
      <c r="K110" s="105">
        <v>0</v>
      </c>
      <c r="L110" s="105">
        <v>0</v>
      </c>
      <c r="M110" s="252">
        <v>413</v>
      </c>
      <c r="N110" s="146">
        <v>231</v>
      </c>
      <c r="O110" s="73"/>
      <c r="P110" s="73"/>
      <c r="Q110" s="73"/>
      <c r="R110" s="73"/>
    </row>
    <row r="111" spans="2:18" x14ac:dyDescent="0.2">
      <c r="B111" s="144">
        <f t="shared" si="1"/>
        <v>41737</v>
      </c>
      <c r="C111" s="132"/>
      <c r="D111" s="132"/>
      <c r="E111" s="132">
        <v>3.6340102728784538E-3</v>
      </c>
      <c r="F111" s="132">
        <v>3.6340102728784538E-3</v>
      </c>
      <c r="G111" s="104">
        <v>0</v>
      </c>
      <c r="H111" s="104">
        <v>0</v>
      </c>
      <c r="I111" s="104"/>
      <c r="J111" s="104"/>
      <c r="K111" s="105">
        <v>3.3838546803760076E-3</v>
      </c>
      <c r="L111" s="105">
        <v>3.3838546803760076E-3</v>
      </c>
      <c r="M111" s="252">
        <v>643</v>
      </c>
      <c r="N111" s="146">
        <v>338</v>
      </c>
      <c r="O111" s="73"/>
      <c r="P111" s="73"/>
      <c r="Q111" s="73"/>
      <c r="R111" s="73"/>
    </row>
    <row r="112" spans="2:18" x14ac:dyDescent="0.2">
      <c r="B112" s="144">
        <f t="shared" si="1"/>
        <v>41738</v>
      </c>
      <c r="C112" s="132"/>
      <c r="D112" s="132"/>
      <c r="E112" s="132">
        <v>2.7590952657922979E-3</v>
      </c>
      <c r="F112" s="132">
        <v>2.7590952657922979E-3</v>
      </c>
      <c r="G112" s="104">
        <v>0</v>
      </c>
      <c r="H112" s="104">
        <v>0</v>
      </c>
      <c r="I112" s="104"/>
      <c r="J112" s="104"/>
      <c r="K112" s="105">
        <v>2.5691664931258777E-3</v>
      </c>
      <c r="L112" s="105">
        <v>2.5691664931258777E-3</v>
      </c>
      <c r="M112" s="252">
        <v>1108</v>
      </c>
      <c r="N112" s="146">
        <v>381</v>
      </c>
      <c r="O112" s="73"/>
      <c r="P112" s="73"/>
      <c r="Q112" s="73"/>
      <c r="R112" s="73"/>
    </row>
    <row r="113" spans="2:18" x14ac:dyDescent="0.2">
      <c r="B113" s="144">
        <f t="shared" si="1"/>
        <v>41739</v>
      </c>
      <c r="C113" s="132"/>
      <c r="D113" s="132"/>
      <c r="E113" s="132">
        <v>3.422654400380113E-3</v>
      </c>
      <c r="F113" s="132">
        <v>3.422654400380113E-3</v>
      </c>
      <c r="G113" s="104">
        <v>0</v>
      </c>
      <c r="H113" s="104">
        <v>0</v>
      </c>
      <c r="I113" s="104"/>
      <c r="J113" s="104"/>
      <c r="K113" s="105">
        <v>3.1870479834560325E-3</v>
      </c>
      <c r="L113" s="105">
        <v>3.1870479834560325E-3</v>
      </c>
      <c r="M113" s="252">
        <v>629</v>
      </c>
      <c r="N113" s="146">
        <v>439</v>
      </c>
      <c r="O113" s="73"/>
      <c r="P113" s="73"/>
      <c r="Q113" s="73"/>
      <c r="R113" s="73"/>
    </row>
    <row r="114" spans="2:18" x14ac:dyDescent="0.2">
      <c r="B114" s="144">
        <f t="shared" si="1"/>
        <v>41740</v>
      </c>
      <c r="C114" s="132"/>
      <c r="D114" s="132"/>
      <c r="E114" s="132">
        <v>7.6677944441258636E-4</v>
      </c>
      <c r="F114" s="132">
        <v>7.6677944441258636E-4</v>
      </c>
      <c r="G114" s="104">
        <v>0</v>
      </c>
      <c r="H114" s="104">
        <v>0</v>
      </c>
      <c r="I114" s="104"/>
      <c r="J114" s="104"/>
      <c r="K114" s="105">
        <v>7.1399638882595651E-4</v>
      </c>
      <c r="L114" s="105">
        <v>7.1399638882595651E-4</v>
      </c>
      <c r="M114" s="252">
        <v>571</v>
      </c>
      <c r="N114" s="146">
        <v>376</v>
      </c>
      <c r="O114" s="73"/>
      <c r="P114" s="73"/>
      <c r="Q114" s="73"/>
      <c r="R114" s="73"/>
    </row>
    <row r="115" spans="2:18" x14ac:dyDescent="0.2">
      <c r="B115" s="144">
        <f t="shared" si="1"/>
        <v>41741</v>
      </c>
      <c r="C115" s="132"/>
      <c r="D115" s="132"/>
      <c r="E115" s="132">
        <v>0</v>
      </c>
      <c r="F115" s="132">
        <v>0</v>
      </c>
      <c r="G115" s="104">
        <v>0</v>
      </c>
      <c r="H115" s="104">
        <v>0</v>
      </c>
      <c r="I115" s="104"/>
      <c r="J115" s="104"/>
      <c r="K115" s="105">
        <v>0</v>
      </c>
      <c r="L115" s="105">
        <v>0</v>
      </c>
      <c r="M115" s="252">
        <v>352</v>
      </c>
      <c r="N115" s="146">
        <v>239</v>
      </c>
      <c r="O115" s="73"/>
      <c r="P115" s="73"/>
      <c r="Q115" s="73"/>
      <c r="R115" s="73"/>
    </row>
    <row r="116" spans="2:18" x14ac:dyDescent="0.2">
      <c r="B116" s="144">
        <f t="shared" si="1"/>
        <v>41742</v>
      </c>
      <c r="C116" s="132"/>
      <c r="D116" s="132"/>
      <c r="E116" s="132">
        <v>2.4183044016089263E-3</v>
      </c>
      <c r="F116" s="132">
        <v>2.4183044016089263E-3</v>
      </c>
      <c r="G116" s="104">
        <v>0</v>
      </c>
      <c r="H116" s="104">
        <v>0</v>
      </c>
      <c r="I116" s="104"/>
      <c r="J116" s="104"/>
      <c r="K116" s="105">
        <v>2.2518347647587861E-3</v>
      </c>
      <c r="L116" s="105">
        <v>2.2518347647587861E-3</v>
      </c>
      <c r="M116" s="252">
        <v>158</v>
      </c>
      <c r="N116" s="146">
        <v>139</v>
      </c>
      <c r="O116" s="73"/>
      <c r="P116" s="73"/>
      <c r="Q116" s="73"/>
      <c r="R116" s="73"/>
    </row>
    <row r="117" spans="2:18" x14ac:dyDescent="0.2">
      <c r="B117" s="144">
        <f t="shared" si="1"/>
        <v>41743</v>
      </c>
      <c r="C117" s="132"/>
      <c r="D117" s="132"/>
      <c r="E117" s="132">
        <v>0</v>
      </c>
      <c r="F117" s="132">
        <v>0</v>
      </c>
      <c r="G117" s="104">
        <v>0</v>
      </c>
      <c r="H117" s="104">
        <v>0</v>
      </c>
      <c r="I117" s="104"/>
      <c r="J117" s="104"/>
      <c r="K117" s="105">
        <v>0</v>
      </c>
      <c r="L117" s="105">
        <v>0</v>
      </c>
      <c r="M117" s="252">
        <v>395</v>
      </c>
      <c r="N117" s="146">
        <v>344</v>
      </c>
      <c r="O117" s="73"/>
      <c r="P117" s="73"/>
      <c r="Q117" s="73"/>
      <c r="R117" s="73"/>
    </row>
    <row r="118" spans="2:18" x14ac:dyDescent="0.2">
      <c r="B118" s="144">
        <f t="shared" si="1"/>
        <v>41744</v>
      </c>
      <c r="C118" s="132"/>
      <c r="D118" s="132"/>
      <c r="E118" s="132">
        <v>9.6666639359706394E-4</v>
      </c>
      <c r="F118" s="132">
        <v>9.6666639359706394E-4</v>
      </c>
      <c r="G118" s="104">
        <v>0</v>
      </c>
      <c r="H118" s="104">
        <v>0</v>
      </c>
      <c r="I118" s="104"/>
      <c r="J118" s="104"/>
      <c r="K118" s="105">
        <v>9.0012365257973153E-4</v>
      </c>
      <c r="L118" s="105">
        <v>9.0012365257973153E-4</v>
      </c>
      <c r="M118" s="252">
        <v>426</v>
      </c>
      <c r="N118" s="146">
        <v>367</v>
      </c>
      <c r="O118" s="73"/>
      <c r="P118" s="73"/>
      <c r="Q118" s="73"/>
      <c r="R118" s="73"/>
    </row>
    <row r="119" spans="2:18" x14ac:dyDescent="0.2">
      <c r="B119" s="144">
        <f t="shared" si="1"/>
        <v>41745</v>
      </c>
      <c r="C119" s="132"/>
      <c r="D119" s="132"/>
      <c r="E119" s="132">
        <v>0</v>
      </c>
      <c r="F119" s="132">
        <v>0</v>
      </c>
      <c r="G119" s="104">
        <v>0</v>
      </c>
      <c r="H119" s="104">
        <v>0</v>
      </c>
      <c r="I119" s="104"/>
      <c r="J119" s="104"/>
      <c r="K119" s="105">
        <v>0</v>
      </c>
      <c r="L119" s="105">
        <v>0</v>
      </c>
      <c r="M119" s="252">
        <v>653</v>
      </c>
      <c r="N119" s="146">
        <v>355</v>
      </c>
      <c r="O119" s="73"/>
      <c r="P119" s="73"/>
      <c r="Q119" s="73"/>
      <c r="R119" s="73"/>
    </row>
    <row r="120" spans="2:18" x14ac:dyDescent="0.2">
      <c r="B120" s="144">
        <f t="shared" si="1"/>
        <v>41746</v>
      </c>
      <c r="C120" s="132"/>
      <c r="D120" s="132"/>
      <c r="E120" s="132">
        <v>0</v>
      </c>
      <c r="F120" s="132">
        <v>0</v>
      </c>
      <c r="G120" s="104">
        <v>0</v>
      </c>
      <c r="H120" s="104">
        <v>0</v>
      </c>
      <c r="I120" s="104"/>
      <c r="J120" s="104"/>
      <c r="K120" s="105">
        <v>0</v>
      </c>
      <c r="L120" s="105">
        <v>0</v>
      </c>
      <c r="M120" s="252">
        <v>506</v>
      </c>
      <c r="N120" s="146">
        <v>329</v>
      </c>
      <c r="O120" s="73"/>
      <c r="P120" s="73"/>
      <c r="Q120" s="73"/>
      <c r="R120" s="73"/>
    </row>
    <row r="121" spans="2:18" x14ac:dyDescent="0.2">
      <c r="B121" s="144">
        <f t="shared" si="1"/>
        <v>41747</v>
      </c>
      <c r="C121" s="132"/>
      <c r="D121" s="132"/>
      <c r="E121" s="132">
        <v>7.3810713612792768E-3</v>
      </c>
      <c r="F121" s="132">
        <v>7.3810713612792768E-3</v>
      </c>
      <c r="G121" s="104">
        <v>7.3044172432144755E-2</v>
      </c>
      <c r="H121" s="104">
        <v>7.3044172432144755E-2</v>
      </c>
      <c r="I121" s="104"/>
      <c r="J121" s="104"/>
      <c r="K121" s="105">
        <v>1.1898414180456484E-2</v>
      </c>
      <c r="L121" s="105">
        <v>1.1898414180456484E-2</v>
      </c>
      <c r="M121" s="252">
        <v>135</v>
      </c>
      <c r="N121" s="146">
        <v>123</v>
      </c>
      <c r="O121" s="73"/>
      <c r="P121" s="73"/>
      <c r="Q121" s="73"/>
      <c r="R121" s="73"/>
    </row>
    <row r="122" spans="2:18" x14ac:dyDescent="0.2">
      <c r="B122" s="144">
        <f t="shared" si="1"/>
        <v>41748</v>
      </c>
      <c r="C122" s="132"/>
      <c r="D122" s="132"/>
      <c r="E122" s="132">
        <v>3.4177391475313144E-3</v>
      </c>
      <c r="F122" s="132">
        <v>3.4177391475313144E-3</v>
      </c>
      <c r="G122" s="104">
        <v>0</v>
      </c>
      <c r="H122" s="104">
        <v>0</v>
      </c>
      <c r="I122" s="104"/>
      <c r="J122" s="104"/>
      <c r="K122" s="105">
        <v>3.182471083527661E-3</v>
      </c>
      <c r="L122" s="105">
        <v>3.182471083527661E-3</v>
      </c>
      <c r="M122" s="252">
        <v>184</v>
      </c>
      <c r="N122" s="146">
        <v>132</v>
      </c>
      <c r="O122" s="73"/>
      <c r="P122" s="73"/>
      <c r="Q122" s="73"/>
      <c r="R122" s="73"/>
    </row>
    <row r="123" spans="2:18" x14ac:dyDescent="0.2">
      <c r="B123" s="144">
        <f t="shared" si="1"/>
        <v>41749</v>
      </c>
      <c r="C123" s="132"/>
      <c r="D123" s="132"/>
      <c r="E123" s="132">
        <v>0</v>
      </c>
      <c r="F123" s="132">
        <v>0</v>
      </c>
      <c r="G123" s="104">
        <v>3.7874756075926913E-2</v>
      </c>
      <c r="H123" s="104">
        <v>3.7874756075926913E-2</v>
      </c>
      <c r="I123" s="104"/>
      <c r="J123" s="104"/>
      <c r="K123" s="105">
        <v>2.6057816925528499E-3</v>
      </c>
      <c r="L123" s="105">
        <v>2.6057816925528499E-3</v>
      </c>
      <c r="M123" s="252">
        <v>74</v>
      </c>
      <c r="N123" s="146">
        <v>70</v>
      </c>
      <c r="O123" s="73"/>
      <c r="P123" s="73"/>
      <c r="Q123" s="73"/>
      <c r="R123" s="73"/>
    </row>
    <row r="124" spans="2:18" x14ac:dyDescent="0.2">
      <c r="B124" s="144">
        <f t="shared" si="1"/>
        <v>41750</v>
      </c>
      <c r="C124" s="132"/>
      <c r="D124" s="132"/>
      <c r="E124" s="132">
        <v>5.9474559470463423E-3</v>
      </c>
      <c r="F124" s="132">
        <v>5.9474559470463423E-3</v>
      </c>
      <c r="G124" s="104">
        <v>0</v>
      </c>
      <c r="H124" s="104">
        <v>0</v>
      </c>
      <c r="I124" s="104"/>
      <c r="J124" s="104"/>
      <c r="K124" s="105">
        <v>5.5380489133295347E-3</v>
      </c>
      <c r="L124" s="105">
        <v>5.5380489133295347E-3</v>
      </c>
      <c r="M124" s="252">
        <v>167</v>
      </c>
      <c r="N124" s="146">
        <v>124</v>
      </c>
      <c r="O124" s="73"/>
      <c r="P124" s="73"/>
      <c r="Q124" s="73"/>
      <c r="R124" s="73"/>
    </row>
    <row r="125" spans="2:18" x14ac:dyDescent="0.2">
      <c r="B125" s="144">
        <f t="shared" si="1"/>
        <v>41751</v>
      </c>
      <c r="C125" s="132"/>
      <c r="D125" s="132"/>
      <c r="E125" s="132">
        <v>0</v>
      </c>
      <c r="F125" s="132">
        <v>0</v>
      </c>
      <c r="G125" s="104">
        <v>0</v>
      </c>
      <c r="H125" s="104">
        <v>0</v>
      </c>
      <c r="I125" s="104"/>
      <c r="J125" s="104"/>
      <c r="K125" s="105">
        <v>0</v>
      </c>
      <c r="L125" s="105">
        <v>0</v>
      </c>
      <c r="M125" s="252">
        <v>645</v>
      </c>
      <c r="N125" s="146">
        <v>464</v>
      </c>
      <c r="O125" s="73"/>
      <c r="P125" s="73"/>
      <c r="Q125" s="73"/>
      <c r="R125" s="73"/>
    </row>
    <row r="126" spans="2:18" x14ac:dyDescent="0.2">
      <c r="B126" s="144">
        <f t="shared" si="1"/>
        <v>41752</v>
      </c>
      <c r="C126" s="132"/>
      <c r="D126" s="132"/>
      <c r="E126" s="132">
        <v>7.1664386535484027E-3</v>
      </c>
      <c r="F126" s="132">
        <v>7.1664386535484027E-3</v>
      </c>
      <c r="G126" s="104">
        <v>0</v>
      </c>
      <c r="H126" s="104">
        <v>0</v>
      </c>
      <c r="I126" s="104"/>
      <c r="J126" s="104"/>
      <c r="K126" s="105">
        <v>6.6731200955656702E-3</v>
      </c>
      <c r="L126" s="105">
        <v>6.6731200955656702E-3</v>
      </c>
      <c r="M126" s="252">
        <v>328</v>
      </c>
      <c r="N126" s="146">
        <v>280</v>
      </c>
      <c r="O126" s="73"/>
      <c r="P126" s="73"/>
      <c r="Q126" s="73"/>
      <c r="R126" s="73"/>
    </row>
    <row r="127" spans="2:18" x14ac:dyDescent="0.2">
      <c r="B127" s="144">
        <f t="shared" si="1"/>
        <v>41753</v>
      </c>
      <c r="C127" s="132"/>
      <c r="D127" s="132"/>
      <c r="E127" s="132">
        <v>0</v>
      </c>
      <c r="F127" s="132">
        <v>0</v>
      </c>
      <c r="G127" s="104">
        <v>0</v>
      </c>
      <c r="H127" s="104">
        <v>0</v>
      </c>
      <c r="I127" s="104"/>
      <c r="J127" s="104"/>
      <c r="K127" s="105">
        <v>0</v>
      </c>
      <c r="L127" s="105">
        <v>0</v>
      </c>
      <c r="M127" s="252">
        <v>354</v>
      </c>
      <c r="N127" s="146">
        <v>281</v>
      </c>
      <c r="O127" s="73"/>
      <c r="P127" s="73"/>
      <c r="Q127" s="73"/>
      <c r="R127" s="73"/>
    </row>
    <row r="128" spans="2:18" x14ac:dyDescent="0.2">
      <c r="B128" s="144">
        <f t="shared" si="1"/>
        <v>41754</v>
      </c>
      <c r="C128" s="132"/>
      <c r="D128" s="132"/>
      <c r="E128" s="132">
        <v>1.5138978774299782E-3</v>
      </c>
      <c r="F128" s="132">
        <v>1.5138978774299782E-3</v>
      </c>
      <c r="G128" s="104">
        <v>0</v>
      </c>
      <c r="H128" s="104">
        <v>0</v>
      </c>
      <c r="I128" s="104"/>
      <c r="J128" s="104"/>
      <c r="K128" s="105">
        <v>1.4096851779384269E-3</v>
      </c>
      <c r="L128" s="105">
        <v>1.4096851779384269E-3</v>
      </c>
      <c r="M128" s="252">
        <v>293</v>
      </c>
      <c r="N128" s="146">
        <v>157</v>
      </c>
      <c r="O128" s="73"/>
      <c r="P128" s="73"/>
      <c r="Q128" s="73"/>
      <c r="R128" s="73"/>
    </row>
    <row r="129" spans="2:18" x14ac:dyDescent="0.2">
      <c r="B129" s="144">
        <f t="shared" si="1"/>
        <v>41755</v>
      </c>
      <c r="C129" s="132"/>
      <c r="D129" s="132"/>
      <c r="E129" s="132">
        <v>0</v>
      </c>
      <c r="F129" s="132">
        <v>0</v>
      </c>
      <c r="G129" s="104">
        <v>0</v>
      </c>
      <c r="H129" s="104">
        <v>0</v>
      </c>
      <c r="I129" s="104"/>
      <c r="J129" s="104"/>
      <c r="K129" s="105">
        <v>0</v>
      </c>
      <c r="L129" s="105">
        <v>0</v>
      </c>
      <c r="M129" s="252">
        <v>182</v>
      </c>
      <c r="N129" s="146">
        <v>120</v>
      </c>
      <c r="O129" s="73"/>
      <c r="P129" s="73"/>
      <c r="Q129" s="73"/>
      <c r="R129" s="73"/>
    </row>
    <row r="130" spans="2:18" x14ac:dyDescent="0.2">
      <c r="B130" s="144">
        <f t="shared" si="1"/>
        <v>41756</v>
      </c>
      <c r="C130" s="132"/>
      <c r="D130" s="132"/>
      <c r="E130" s="132">
        <v>0</v>
      </c>
      <c r="F130" s="132">
        <v>0</v>
      </c>
      <c r="G130" s="104">
        <v>0</v>
      </c>
      <c r="H130" s="104">
        <v>0</v>
      </c>
      <c r="I130" s="104"/>
      <c r="J130" s="104"/>
      <c r="K130" s="105">
        <v>0</v>
      </c>
      <c r="L130" s="105">
        <v>0</v>
      </c>
      <c r="M130" s="252">
        <v>94</v>
      </c>
      <c r="N130" s="146">
        <v>64</v>
      </c>
      <c r="O130" s="73"/>
      <c r="P130" s="73"/>
      <c r="Q130" s="73"/>
      <c r="R130" s="73"/>
    </row>
    <row r="131" spans="2:18" x14ac:dyDescent="0.2">
      <c r="B131" s="144">
        <f t="shared" si="1"/>
        <v>41757</v>
      </c>
      <c r="C131" s="132"/>
      <c r="D131" s="132"/>
      <c r="E131" s="132">
        <v>0</v>
      </c>
      <c r="F131" s="132">
        <v>0</v>
      </c>
      <c r="G131" s="104">
        <v>6.6325172964342732E-2</v>
      </c>
      <c r="H131" s="104">
        <v>6.6325172964342732E-2</v>
      </c>
      <c r="I131" s="104"/>
      <c r="J131" s="104"/>
      <c r="K131" s="105">
        <v>4.5631692285864013E-3</v>
      </c>
      <c r="L131" s="105">
        <v>4.5631692285864013E-3</v>
      </c>
      <c r="M131" s="252">
        <v>477</v>
      </c>
      <c r="N131" s="146">
        <v>315</v>
      </c>
      <c r="O131" s="73"/>
      <c r="P131" s="73"/>
      <c r="Q131" s="73"/>
      <c r="R131" s="73"/>
    </row>
    <row r="132" spans="2:18" x14ac:dyDescent="0.2">
      <c r="B132" s="144">
        <f t="shared" si="1"/>
        <v>41758</v>
      </c>
      <c r="C132" s="132"/>
      <c r="D132" s="132"/>
      <c r="E132" s="132">
        <v>9.5568899556808043E-3</v>
      </c>
      <c r="F132" s="132">
        <v>9.5568899556808043E-3</v>
      </c>
      <c r="G132" s="104">
        <v>0</v>
      </c>
      <c r="H132" s="104">
        <v>0</v>
      </c>
      <c r="I132" s="104"/>
      <c r="J132" s="104"/>
      <c r="K132" s="105">
        <v>8.899019094063685E-3</v>
      </c>
      <c r="L132" s="105">
        <v>8.899019094063685E-3</v>
      </c>
      <c r="M132" s="252">
        <v>606</v>
      </c>
      <c r="N132" s="146">
        <v>407</v>
      </c>
      <c r="O132" s="73"/>
      <c r="P132" s="73"/>
      <c r="Q132" s="73"/>
      <c r="R132" s="73"/>
    </row>
    <row r="133" spans="2:18" x14ac:dyDescent="0.2">
      <c r="B133" s="144">
        <f t="shared" si="1"/>
        <v>41759</v>
      </c>
      <c r="C133" s="132"/>
      <c r="D133" s="132"/>
      <c r="E133" s="132">
        <v>5.8376819667565064E-3</v>
      </c>
      <c r="F133" s="132">
        <v>5.8376819667565064E-3</v>
      </c>
      <c r="G133" s="104">
        <v>0</v>
      </c>
      <c r="H133" s="104">
        <v>0</v>
      </c>
      <c r="I133" s="104"/>
      <c r="J133" s="104"/>
      <c r="K133" s="105">
        <v>5.4358314815959041E-3</v>
      </c>
      <c r="L133" s="105">
        <v>5.4358314815959041E-3</v>
      </c>
      <c r="M133" s="252">
        <v>420</v>
      </c>
      <c r="N133" s="146">
        <v>340</v>
      </c>
      <c r="O133" s="73"/>
      <c r="P133" s="73"/>
      <c r="Q133" s="73"/>
      <c r="R133" s="73"/>
    </row>
    <row r="134" spans="2:18" x14ac:dyDescent="0.2">
      <c r="B134" s="144">
        <f t="shared" si="1"/>
        <v>41760</v>
      </c>
      <c r="C134" s="132"/>
      <c r="D134" s="132"/>
      <c r="E134" s="132">
        <v>3.4931063578795599E-3</v>
      </c>
      <c r="F134" s="132">
        <v>3.4931063578795599E-3</v>
      </c>
      <c r="G134" s="104">
        <v>0</v>
      </c>
      <c r="H134" s="104">
        <v>0</v>
      </c>
      <c r="I134" s="104"/>
      <c r="J134" s="104"/>
      <c r="K134" s="105">
        <v>3.2526502157626909E-3</v>
      </c>
      <c r="L134" s="105">
        <v>3.2526502157626909E-3</v>
      </c>
      <c r="M134" s="252">
        <v>444</v>
      </c>
      <c r="N134" s="146">
        <v>390</v>
      </c>
      <c r="O134" s="73"/>
      <c r="P134" s="73"/>
      <c r="Q134" s="73"/>
      <c r="R134" s="73"/>
    </row>
    <row r="135" spans="2:18" x14ac:dyDescent="0.2">
      <c r="B135" s="144">
        <f t="shared" si="1"/>
        <v>41761</v>
      </c>
      <c r="C135" s="132"/>
      <c r="D135" s="132"/>
      <c r="E135" s="132">
        <v>0</v>
      </c>
      <c r="F135" s="132">
        <v>0</v>
      </c>
      <c r="G135" s="104">
        <v>0</v>
      </c>
      <c r="H135" s="104">
        <v>0</v>
      </c>
      <c r="I135" s="104"/>
      <c r="J135" s="104"/>
      <c r="K135" s="105">
        <v>0</v>
      </c>
      <c r="L135" s="105">
        <v>0</v>
      </c>
      <c r="M135" s="252">
        <v>349</v>
      </c>
      <c r="N135" s="146">
        <v>318</v>
      </c>
      <c r="O135" s="73"/>
      <c r="P135" s="73"/>
      <c r="Q135" s="73"/>
      <c r="R135" s="73"/>
    </row>
    <row r="136" spans="2:18" x14ac:dyDescent="0.2">
      <c r="B136" s="144">
        <f t="shared" si="1"/>
        <v>41762</v>
      </c>
      <c r="C136" s="132"/>
      <c r="D136" s="132"/>
      <c r="E136" s="132">
        <v>0</v>
      </c>
      <c r="F136" s="132">
        <v>0</v>
      </c>
      <c r="G136" s="104">
        <v>0</v>
      </c>
      <c r="H136" s="104">
        <v>0</v>
      </c>
      <c r="I136" s="104"/>
      <c r="J136" s="104"/>
      <c r="K136" s="105">
        <v>0</v>
      </c>
      <c r="L136" s="105">
        <v>0</v>
      </c>
      <c r="M136" s="252">
        <v>202</v>
      </c>
      <c r="N136" s="146">
        <v>181</v>
      </c>
      <c r="O136" s="73"/>
      <c r="P136" s="73"/>
      <c r="Q136" s="73"/>
      <c r="R136" s="73"/>
    </row>
    <row r="137" spans="2:18" x14ac:dyDescent="0.2">
      <c r="B137" s="144">
        <f t="shared" si="1"/>
        <v>41763</v>
      </c>
      <c r="C137" s="132"/>
      <c r="D137" s="132"/>
      <c r="E137" s="132">
        <v>1.0977398028983608E-2</v>
      </c>
      <c r="F137" s="132">
        <v>1.0977398028983608E-2</v>
      </c>
      <c r="G137" s="104">
        <v>0</v>
      </c>
      <c r="H137" s="104">
        <v>0</v>
      </c>
      <c r="I137" s="104"/>
      <c r="J137" s="104"/>
      <c r="K137" s="105">
        <v>1.0221743173363053E-2</v>
      </c>
      <c r="L137" s="105">
        <v>1.0221743173363053E-2</v>
      </c>
      <c r="M137" s="252">
        <v>294</v>
      </c>
      <c r="N137" s="146">
        <v>206</v>
      </c>
      <c r="O137" s="73"/>
      <c r="P137" s="73"/>
      <c r="Q137" s="73"/>
      <c r="R137" s="73"/>
    </row>
    <row r="138" spans="2:18" x14ac:dyDescent="0.2">
      <c r="B138" s="144">
        <f t="shared" si="1"/>
        <v>41764</v>
      </c>
      <c r="C138" s="132"/>
      <c r="D138" s="132"/>
      <c r="E138" s="132">
        <v>0</v>
      </c>
      <c r="F138" s="132">
        <v>0</v>
      </c>
      <c r="G138" s="104">
        <v>4.228756430725563E-2</v>
      </c>
      <c r="H138" s="104">
        <v>4.228756430725563E-2</v>
      </c>
      <c r="I138" s="104"/>
      <c r="J138" s="104"/>
      <c r="K138" s="105">
        <v>2.9093827211348271E-3</v>
      </c>
      <c r="L138" s="105">
        <v>2.9093827211348271E-3</v>
      </c>
      <c r="M138" s="252">
        <v>375</v>
      </c>
      <c r="N138" s="146">
        <v>267</v>
      </c>
      <c r="O138" s="73"/>
      <c r="P138" s="73"/>
      <c r="Q138" s="73"/>
      <c r="R138" s="73"/>
    </row>
    <row r="139" spans="2:18" x14ac:dyDescent="0.2">
      <c r="B139" s="144">
        <f t="shared" si="1"/>
        <v>41765</v>
      </c>
      <c r="C139" s="132"/>
      <c r="D139" s="132"/>
      <c r="E139" s="132">
        <v>0</v>
      </c>
      <c r="F139" s="132">
        <v>0</v>
      </c>
      <c r="G139" s="104">
        <v>0</v>
      </c>
      <c r="H139" s="104">
        <v>0</v>
      </c>
      <c r="I139" s="104"/>
      <c r="J139" s="104"/>
      <c r="K139" s="105">
        <v>0</v>
      </c>
      <c r="L139" s="105">
        <v>0</v>
      </c>
      <c r="M139" s="252">
        <v>316</v>
      </c>
      <c r="N139" s="146">
        <v>291</v>
      </c>
      <c r="O139" s="73"/>
      <c r="P139" s="73"/>
      <c r="Q139" s="73"/>
      <c r="R139" s="73"/>
    </row>
    <row r="140" spans="2:18" x14ac:dyDescent="0.2">
      <c r="B140" s="144">
        <f t="shared" si="1"/>
        <v>41766</v>
      </c>
      <c r="C140" s="132"/>
      <c r="D140" s="132"/>
      <c r="E140" s="132">
        <v>0</v>
      </c>
      <c r="F140" s="132">
        <v>0</v>
      </c>
      <c r="G140" s="104">
        <v>0</v>
      </c>
      <c r="H140" s="104">
        <v>0</v>
      </c>
      <c r="I140" s="104"/>
      <c r="J140" s="104"/>
      <c r="K140" s="105">
        <v>0</v>
      </c>
      <c r="L140" s="105">
        <v>0</v>
      </c>
      <c r="M140" s="252">
        <v>321</v>
      </c>
      <c r="N140" s="146">
        <v>243</v>
      </c>
      <c r="O140" s="73"/>
      <c r="P140" s="73"/>
      <c r="Q140" s="73"/>
      <c r="R140" s="73"/>
    </row>
    <row r="141" spans="2:18" x14ac:dyDescent="0.2">
      <c r="B141" s="144">
        <f t="shared" si="1"/>
        <v>41767</v>
      </c>
      <c r="C141" s="132"/>
      <c r="D141" s="132"/>
      <c r="E141" s="132">
        <v>0</v>
      </c>
      <c r="F141" s="132">
        <v>0</v>
      </c>
      <c r="G141" s="104">
        <v>0</v>
      </c>
      <c r="H141" s="104">
        <v>0</v>
      </c>
      <c r="I141" s="104"/>
      <c r="J141" s="104"/>
      <c r="K141" s="105">
        <v>0</v>
      </c>
      <c r="L141" s="105">
        <v>0</v>
      </c>
      <c r="M141" s="252">
        <v>403</v>
      </c>
      <c r="N141" s="146">
        <v>351</v>
      </c>
      <c r="O141" s="73"/>
      <c r="P141" s="73"/>
      <c r="Q141" s="73"/>
      <c r="R141" s="73"/>
    </row>
    <row r="142" spans="2:18" x14ac:dyDescent="0.2">
      <c r="B142" s="144">
        <f t="shared" si="1"/>
        <v>41768</v>
      </c>
      <c r="C142" s="132"/>
      <c r="D142" s="132"/>
      <c r="E142" s="132">
        <v>1.957909051438121E-3</v>
      </c>
      <c r="F142" s="132">
        <v>1.957909051438121E-3</v>
      </c>
      <c r="G142" s="104">
        <v>0</v>
      </c>
      <c r="H142" s="104">
        <v>0</v>
      </c>
      <c r="I142" s="104"/>
      <c r="J142" s="104"/>
      <c r="K142" s="105">
        <v>1.8231318048013206E-3</v>
      </c>
      <c r="L142" s="105">
        <v>1.8231318048013206E-3</v>
      </c>
      <c r="M142" s="252">
        <v>313</v>
      </c>
      <c r="N142" s="146">
        <v>283</v>
      </c>
      <c r="O142" s="73"/>
      <c r="P142" s="73"/>
      <c r="Q142" s="73"/>
      <c r="R142" s="73"/>
    </row>
    <row r="143" spans="2:18" x14ac:dyDescent="0.2">
      <c r="B143" s="144">
        <f t="shared" si="1"/>
        <v>41769</v>
      </c>
      <c r="C143" s="132"/>
      <c r="D143" s="132"/>
      <c r="E143" s="132">
        <v>0</v>
      </c>
      <c r="F143" s="132">
        <v>0</v>
      </c>
      <c r="G143" s="104">
        <v>0</v>
      </c>
      <c r="H143" s="104">
        <v>0</v>
      </c>
      <c r="I143" s="104"/>
      <c r="J143" s="104"/>
      <c r="K143" s="105">
        <v>0</v>
      </c>
      <c r="L143" s="105">
        <v>0</v>
      </c>
      <c r="M143" s="252">
        <v>193</v>
      </c>
      <c r="N143" s="146">
        <v>169</v>
      </c>
      <c r="O143" s="73"/>
      <c r="P143" s="73"/>
      <c r="Q143" s="73"/>
      <c r="R143" s="73"/>
    </row>
    <row r="144" spans="2:18" x14ac:dyDescent="0.2">
      <c r="B144" s="144">
        <f t="shared" ref="B144:B207" si="2">B143+1</f>
        <v>41770</v>
      </c>
      <c r="C144" s="132"/>
      <c r="D144" s="132"/>
      <c r="E144" s="132">
        <v>0</v>
      </c>
      <c r="F144" s="132">
        <v>0</v>
      </c>
      <c r="G144" s="104">
        <v>0</v>
      </c>
      <c r="H144" s="104">
        <v>0</v>
      </c>
      <c r="I144" s="104"/>
      <c r="J144" s="104"/>
      <c r="K144" s="105">
        <v>0</v>
      </c>
      <c r="L144" s="105">
        <v>0</v>
      </c>
      <c r="M144" s="252">
        <v>117</v>
      </c>
      <c r="N144" s="146">
        <v>103</v>
      </c>
      <c r="O144" s="73"/>
      <c r="P144" s="73"/>
      <c r="Q144" s="73"/>
      <c r="R144" s="73"/>
    </row>
    <row r="145" spans="2:18" x14ac:dyDescent="0.2">
      <c r="B145" s="144">
        <f t="shared" si="2"/>
        <v>41771</v>
      </c>
      <c r="C145" s="132"/>
      <c r="D145" s="132"/>
      <c r="E145" s="132">
        <v>0</v>
      </c>
      <c r="F145" s="132">
        <v>0</v>
      </c>
      <c r="G145" s="104">
        <v>0</v>
      </c>
      <c r="H145" s="104">
        <v>0</v>
      </c>
      <c r="I145" s="104"/>
      <c r="J145" s="104"/>
      <c r="K145" s="105">
        <v>0</v>
      </c>
      <c r="L145" s="105">
        <v>0</v>
      </c>
      <c r="M145" s="252">
        <v>326</v>
      </c>
      <c r="N145" s="146">
        <v>307</v>
      </c>
      <c r="O145" s="73"/>
      <c r="P145" s="73"/>
      <c r="Q145" s="73"/>
      <c r="R145" s="73"/>
    </row>
    <row r="146" spans="2:18" x14ac:dyDescent="0.2">
      <c r="B146" s="144">
        <f t="shared" si="2"/>
        <v>41772</v>
      </c>
      <c r="C146" s="132"/>
      <c r="D146" s="132"/>
      <c r="E146" s="132">
        <v>0</v>
      </c>
      <c r="F146" s="132">
        <v>0</v>
      </c>
      <c r="G146" s="104">
        <v>0</v>
      </c>
      <c r="H146" s="104">
        <v>0</v>
      </c>
      <c r="I146" s="104"/>
      <c r="J146" s="104"/>
      <c r="K146" s="105">
        <v>0</v>
      </c>
      <c r="L146" s="105">
        <v>0</v>
      </c>
      <c r="M146" s="252">
        <v>366</v>
      </c>
      <c r="N146" s="146">
        <v>230</v>
      </c>
      <c r="O146" s="73"/>
      <c r="P146" s="73"/>
      <c r="Q146" s="73"/>
      <c r="R146" s="73"/>
    </row>
    <row r="147" spans="2:18" x14ac:dyDescent="0.2">
      <c r="B147" s="144">
        <f t="shared" si="2"/>
        <v>41773</v>
      </c>
      <c r="C147" s="132"/>
      <c r="D147" s="132"/>
      <c r="E147" s="132">
        <v>0</v>
      </c>
      <c r="F147" s="132">
        <v>0</v>
      </c>
      <c r="G147" s="104">
        <v>0</v>
      </c>
      <c r="H147" s="104">
        <v>0</v>
      </c>
      <c r="I147" s="104"/>
      <c r="J147" s="104"/>
      <c r="K147" s="105">
        <v>0</v>
      </c>
      <c r="L147" s="105">
        <v>0</v>
      </c>
      <c r="M147" s="252">
        <v>488</v>
      </c>
      <c r="N147" s="146">
        <v>425</v>
      </c>
      <c r="O147" s="73"/>
      <c r="P147" s="73"/>
      <c r="Q147" s="73"/>
      <c r="R147" s="73"/>
    </row>
    <row r="148" spans="2:18" x14ac:dyDescent="0.2">
      <c r="B148" s="144">
        <f t="shared" si="2"/>
        <v>41774</v>
      </c>
      <c r="C148" s="132"/>
      <c r="D148" s="132"/>
      <c r="E148" s="132">
        <v>0</v>
      </c>
      <c r="F148" s="132">
        <v>0</v>
      </c>
      <c r="G148" s="104">
        <v>0</v>
      </c>
      <c r="H148" s="104">
        <v>0</v>
      </c>
      <c r="I148" s="104"/>
      <c r="J148" s="104"/>
      <c r="K148" s="105">
        <v>0</v>
      </c>
      <c r="L148" s="105">
        <v>0</v>
      </c>
      <c r="M148" s="252">
        <v>340</v>
      </c>
      <c r="N148" s="146">
        <v>239</v>
      </c>
      <c r="O148" s="73"/>
      <c r="P148" s="73"/>
      <c r="Q148" s="73"/>
      <c r="R148" s="73"/>
    </row>
    <row r="149" spans="2:18" x14ac:dyDescent="0.2">
      <c r="B149" s="144">
        <f t="shared" si="2"/>
        <v>41775</v>
      </c>
      <c r="C149" s="132"/>
      <c r="D149" s="132"/>
      <c r="E149" s="132">
        <v>0</v>
      </c>
      <c r="F149" s="132">
        <v>0</v>
      </c>
      <c r="G149" s="104">
        <v>0</v>
      </c>
      <c r="H149" s="104">
        <v>0</v>
      </c>
      <c r="I149" s="104"/>
      <c r="J149" s="104"/>
      <c r="K149" s="105">
        <v>0</v>
      </c>
      <c r="L149" s="105">
        <v>0</v>
      </c>
      <c r="M149" s="252">
        <v>274</v>
      </c>
      <c r="N149" s="146">
        <v>261</v>
      </c>
      <c r="O149" s="73"/>
      <c r="P149" s="73"/>
      <c r="Q149" s="73"/>
      <c r="R149" s="73"/>
    </row>
    <row r="150" spans="2:18" x14ac:dyDescent="0.2">
      <c r="B150" s="144">
        <f t="shared" si="2"/>
        <v>41776</v>
      </c>
      <c r="C150" s="132"/>
      <c r="D150" s="132"/>
      <c r="E150" s="132">
        <v>0</v>
      </c>
      <c r="F150" s="132">
        <v>0</v>
      </c>
      <c r="G150" s="104">
        <v>0</v>
      </c>
      <c r="H150" s="104">
        <v>0</v>
      </c>
      <c r="I150" s="104"/>
      <c r="J150" s="104"/>
      <c r="K150" s="105">
        <v>0</v>
      </c>
      <c r="L150" s="105">
        <v>0</v>
      </c>
      <c r="M150" s="252">
        <v>184</v>
      </c>
      <c r="N150" s="146">
        <v>182</v>
      </c>
      <c r="O150" s="73"/>
      <c r="P150" s="73"/>
      <c r="Q150" s="73"/>
      <c r="R150" s="73"/>
    </row>
    <row r="151" spans="2:18" x14ac:dyDescent="0.2">
      <c r="B151" s="144">
        <f t="shared" si="2"/>
        <v>41777</v>
      </c>
      <c r="C151" s="132"/>
      <c r="D151" s="132"/>
      <c r="E151" s="132">
        <v>0</v>
      </c>
      <c r="F151" s="132">
        <v>0</v>
      </c>
      <c r="G151" s="104">
        <v>0</v>
      </c>
      <c r="H151" s="104">
        <v>0</v>
      </c>
      <c r="I151" s="104"/>
      <c r="J151" s="104"/>
      <c r="K151" s="105">
        <v>0</v>
      </c>
      <c r="L151" s="105">
        <v>0</v>
      </c>
      <c r="M151" s="252">
        <v>130</v>
      </c>
      <c r="N151" s="146">
        <v>97</v>
      </c>
      <c r="O151" s="73"/>
      <c r="P151" s="73"/>
      <c r="Q151" s="73"/>
      <c r="R151" s="73"/>
    </row>
    <row r="152" spans="2:18" x14ac:dyDescent="0.2">
      <c r="B152" s="144">
        <f t="shared" si="2"/>
        <v>41778</v>
      </c>
      <c r="C152" s="132"/>
      <c r="D152" s="132"/>
      <c r="E152" s="132">
        <v>6.3652524391942262E-3</v>
      </c>
      <c r="F152" s="132">
        <v>6.3652524391942262E-3</v>
      </c>
      <c r="G152" s="104">
        <v>0</v>
      </c>
      <c r="H152" s="104">
        <v>0</v>
      </c>
      <c r="I152" s="104"/>
      <c r="J152" s="104"/>
      <c r="K152" s="105">
        <v>5.9270854072411136E-3</v>
      </c>
      <c r="L152" s="105">
        <v>5.9270854072411136E-3</v>
      </c>
      <c r="M152" s="252">
        <v>395</v>
      </c>
      <c r="N152" s="146">
        <v>342</v>
      </c>
      <c r="O152" s="73"/>
      <c r="P152" s="73"/>
      <c r="Q152" s="73"/>
      <c r="R152" s="73"/>
    </row>
    <row r="153" spans="2:18" x14ac:dyDescent="0.2">
      <c r="B153" s="144">
        <f t="shared" si="2"/>
        <v>41779</v>
      </c>
      <c r="C153" s="132"/>
      <c r="D153" s="132"/>
      <c r="E153" s="132">
        <v>3.4799990169494303E-3</v>
      </c>
      <c r="F153" s="132">
        <v>3.4799990169494303E-3</v>
      </c>
      <c r="G153" s="104">
        <v>9.6682632605996095E-3</v>
      </c>
      <c r="H153" s="104">
        <v>9.6682632605996095E-3</v>
      </c>
      <c r="I153" s="104"/>
      <c r="J153" s="104"/>
      <c r="K153" s="105">
        <v>3.9056212722103603E-3</v>
      </c>
      <c r="L153" s="105">
        <v>3.9056212722103603E-3</v>
      </c>
      <c r="M153" s="252">
        <v>445</v>
      </c>
      <c r="N153" s="146">
        <v>336</v>
      </c>
      <c r="O153" s="73"/>
      <c r="P153" s="73"/>
      <c r="Q153" s="73"/>
      <c r="R153" s="73"/>
    </row>
    <row r="154" spans="2:18" x14ac:dyDescent="0.2">
      <c r="B154" s="144">
        <f t="shared" si="2"/>
        <v>41780</v>
      </c>
      <c r="C154" s="132"/>
      <c r="D154" s="132"/>
      <c r="E154" s="132">
        <v>0</v>
      </c>
      <c r="F154" s="132">
        <v>0</v>
      </c>
      <c r="G154" s="104">
        <v>0</v>
      </c>
      <c r="H154" s="104">
        <v>0</v>
      </c>
      <c r="I154" s="104"/>
      <c r="J154" s="104"/>
      <c r="K154" s="105">
        <v>0</v>
      </c>
      <c r="L154" s="105">
        <v>0</v>
      </c>
      <c r="M154" s="252">
        <v>286</v>
      </c>
      <c r="N154" s="146">
        <v>255</v>
      </c>
      <c r="O154" s="73"/>
      <c r="P154" s="73"/>
      <c r="Q154" s="73"/>
      <c r="R154" s="73"/>
    </row>
    <row r="155" spans="2:18" x14ac:dyDescent="0.2">
      <c r="B155" s="144">
        <f t="shared" si="2"/>
        <v>41781</v>
      </c>
      <c r="C155" s="132"/>
      <c r="D155" s="132"/>
      <c r="E155" s="132">
        <v>4.934913860193825E-3</v>
      </c>
      <c r="F155" s="132">
        <v>4.934913860193825E-3</v>
      </c>
      <c r="G155" s="104">
        <v>0</v>
      </c>
      <c r="H155" s="104">
        <v>0</v>
      </c>
      <c r="I155" s="104"/>
      <c r="J155" s="104"/>
      <c r="K155" s="105">
        <v>4.5952075280850024E-3</v>
      </c>
      <c r="L155" s="105">
        <v>4.5952075280850024E-3</v>
      </c>
      <c r="M155" s="252">
        <v>508</v>
      </c>
      <c r="N155" s="146">
        <v>296</v>
      </c>
      <c r="O155" s="73"/>
      <c r="P155" s="73"/>
      <c r="Q155" s="73"/>
      <c r="R155" s="73"/>
    </row>
    <row r="156" spans="2:18" x14ac:dyDescent="0.2">
      <c r="B156" s="144">
        <f t="shared" si="2"/>
        <v>41782</v>
      </c>
      <c r="C156" s="132"/>
      <c r="D156" s="132"/>
      <c r="E156" s="132">
        <v>2.5854229984680795E-3</v>
      </c>
      <c r="F156" s="132">
        <v>2.5854229984680795E-3</v>
      </c>
      <c r="G156" s="104">
        <v>0</v>
      </c>
      <c r="H156" s="104">
        <v>0</v>
      </c>
      <c r="I156" s="104"/>
      <c r="J156" s="104"/>
      <c r="K156" s="105">
        <v>2.4074493623234177E-3</v>
      </c>
      <c r="L156" s="105">
        <v>2.4074493623234177E-3</v>
      </c>
      <c r="M156" s="252">
        <v>437</v>
      </c>
      <c r="N156" s="146">
        <v>388</v>
      </c>
      <c r="O156" s="73"/>
      <c r="P156" s="73"/>
      <c r="Q156" s="73"/>
      <c r="R156" s="73"/>
    </row>
    <row r="157" spans="2:18" x14ac:dyDescent="0.2">
      <c r="B157" s="144">
        <f t="shared" si="2"/>
        <v>41783</v>
      </c>
      <c r="C157" s="132"/>
      <c r="D157" s="132"/>
      <c r="E157" s="132">
        <v>0</v>
      </c>
      <c r="F157" s="132">
        <v>0</v>
      </c>
      <c r="G157" s="104">
        <v>0</v>
      </c>
      <c r="H157" s="104">
        <v>0</v>
      </c>
      <c r="I157" s="104"/>
      <c r="J157" s="104"/>
      <c r="K157" s="105">
        <v>0</v>
      </c>
      <c r="L157" s="105">
        <v>0</v>
      </c>
      <c r="M157" s="252">
        <v>190</v>
      </c>
      <c r="N157" s="146">
        <v>120</v>
      </c>
      <c r="O157" s="73"/>
      <c r="P157" s="73"/>
      <c r="Q157" s="73"/>
      <c r="R157" s="73"/>
    </row>
    <row r="158" spans="2:18" x14ac:dyDescent="0.2">
      <c r="B158" s="144">
        <f t="shared" si="2"/>
        <v>41784</v>
      </c>
      <c r="C158" s="132"/>
      <c r="D158" s="132"/>
      <c r="E158" s="132">
        <v>2.3920897197486669E-3</v>
      </c>
      <c r="F158" s="132">
        <v>2.3920897197486669E-3</v>
      </c>
      <c r="G158" s="104">
        <v>0</v>
      </c>
      <c r="H158" s="104">
        <v>0</v>
      </c>
      <c r="I158" s="104"/>
      <c r="J158" s="104"/>
      <c r="K158" s="105">
        <v>2.2274246318074713E-3</v>
      </c>
      <c r="L158" s="105">
        <v>2.2274246318074713E-3</v>
      </c>
      <c r="M158" s="252">
        <v>112</v>
      </c>
      <c r="N158" s="146">
        <v>95</v>
      </c>
      <c r="O158" s="73"/>
      <c r="P158" s="73"/>
      <c r="Q158" s="73"/>
      <c r="R158" s="73"/>
    </row>
    <row r="159" spans="2:18" x14ac:dyDescent="0.2">
      <c r="B159" s="144">
        <f t="shared" si="2"/>
        <v>41785</v>
      </c>
      <c r="C159" s="132"/>
      <c r="D159" s="132"/>
      <c r="E159" s="132">
        <v>0</v>
      </c>
      <c r="F159" s="132">
        <v>0</v>
      </c>
      <c r="G159" s="104">
        <v>0</v>
      </c>
      <c r="H159" s="104">
        <v>0</v>
      </c>
      <c r="I159" s="104"/>
      <c r="J159" s="104"/>
      <c r="K159" s="105">
        <v>0</v>
      </c>
      <c r="L159" s="105">
        <v>0</v>
      </c>
      <c r="M159" s="252">
        <v>339</v>
      </c>
      <c r="N159" s="146">
        <v>293</v>
      </c>
      <c r="O159" s="73"/>
      <c r="P159" s="73"/>
      <c r="Q159" s="73"/>
      <c r="R159" s="73"/>
    </row>
    <row r="160" spans="2:18" x14ac:dyDescent="0.2">
      <c r="B160" s="144">
        <f t="shared" si="2"/>
        <v>41786</v>
      </c>
      <c r="C160" s="132"/>
      <c r="D160" s="132"/>
      <c r="E160" s="132">
        <v>0</v>
      </c>
      <c r="F160" s="132">
        <v>0</v>
      </c>
      <c r="G160" s="104">
        <v>0</v>
      </c>
      <c r="H160" s="104">
        <v>0</v>
      </c>
      <c r="I160" s="104"/>
      <c r="J160" s="104"/>
      <c r="K160" s="105">
        <v>0</v>
      </c>
      <c r="L160" s="105">
        <v>0</v>
      </c>
      <c r="M160" s="252">
        <v>466</v>
      </c>
      <c r="N160" s="146">
        <v>382</v>
      </c>
      <c r="O160" s="73"/>
      <c r="P160" s="73"/>
      <c r="Q160" s="73"/>
      <c r="R160" s="73"/>
    </row>
    <row r="161" spans="2:18" x14ac:dyDescent="0.2">
      <c r="B161" s="144">
        <f t="shared" si="2"/>
        <v>41787</v>
      </c>
      <c r="C161" s="132"/>
      <c r="D161" s="132"/>
      <c r="E161" s="132">
        <v>0</v>
      </c>
      <c r="F161" s="132">
        <v>0</v>
      </c>
      <c r="G161" s="104">
        <v>0</v>
      </c>
      <c r="H161" s="104">
        <v>0</v>
      </c>
      <c r="I161" s="104"/>
      <c r="J161" s="104"/>
      <c r="K161" s="105">
        <v>0</v>
      </c>
      <c r="L161" s="105">
        <v>0</v>
      </c>
      <c r="M161" s="252">
        <v>320</v>
      </c>
      <c r="N161" s="146">
        <v>281</v>
      </c>
      <c r="O161" s="73"/>
      <c r="P161" s="73"/>
      <c r="Q161" s="73"/>
      <c r="R161" s="73"/>
    </row>
    <row r="162" spans="2:18" x14ac:dyDescent="0.2">
      <c r="B162" s="144">
        <f t="shared" si="2"/>
        <v>41788</v>
      </c>
      <c r="C162" s="132"/>
      <c r="D162" s="132"/>
      <c r="E162" s="132">
        <v>5.3461566818766432E-3</v>
      </c>
      <c r="F162" s="132">
        <v>5.3461566818766432E-3</v>
      </c>
      <c r="G162" s="104">
        <v>0</v>
      </c>
      <c r="H162" s="104">
        <v>0</v>
      </c>
      <c r="I162" s="104"/>
      <c r="J162" s="104"/>
      <c r="K162" s="105">
        <v>4.9781414887587524E-3</v>
      </c>
      <c r="L162" s="105">
        <v>4.9781414887587524E-3</v>
      </c>
      <c r="M162" s="252">
        <v>335</v>
      </c>
      <c r="N162" s="146">
        <v>320</v>
      </c>
      <c r="O162" s="73"/>
      <c r="P162" s="73"/>
      <c r="Q162" s="73"/>
      <c r="R162" s="73"/>
    </row>
    <row r="163" spans="2:18" x14ac:dyDescent="0.2">
      <c r="B163" s="144">
        <f t="shared" si="2"/>
        <v>41789</v>
      </c>
      <c r="C163" s="132"/>
      <c r="D163" s="132"/>
      <c r="E163" s="132">
        <v>0</v>
      </c>
      <c r="F163" s="132">
        <v>0</v>
      </c>
      <c r="G163" s="104">
        <v>0</v>
      </c>
      <c r="H163" s="104">
        <v>0</v>
      </c>
      <c r="I163" s="104"/>
      <c r="J163" s="104"/>
      <c r="K163" s="105">
        <v>0</v>
      </c>
      <c r="L163" s="105">
        <v>0</v>
      </c>
      <c r="M163" s="252">
        <v>307</v>
      </c>
      <c r="N163" s="146">
        <v>300</v>
      </c>
      <c r="O163" s="73"/>
      <c r="P163" s="73"/>
      <c r="Q163" s="73"/>
      <c r="R163" s="73"/>
    </row>
    <row r="164" spans="2:18" x14ac:dyDescent="0.2">
      <c r="B164" s="144">
        <f t="shared" si="2"/>
        <v>41790</v>
      </c>
      <c r="C164" s="132"/>
      <c r="D164" s="132"/>
      <c r="E164" s="132">
        <v>0</v>
      </c>
      <c r="F164" s="132">
        <v>0</v>
      </c>
      <c r="G164" s="104">
        <v>0</v>
      </c>
      <c r="H164" s="104">
        <v>0</v>
      </c>
      <c r="I164" s="104"/>
      <c r="J164" s="104"/>
      <c r="K164" s="105">
        <v>0</v>
      </c>
      <c r="L164" s="105">
        <v>0</v>
      </c>
      <c r="M164" s="252">
        <v>247</v>
      </c>
      <c r="N164" s="146">
        <v>173</v>
      </c>
      <c r="O164" s="73"/>
      <c r="P164" s="73"/>
      <c r="Q164" s="73"/>
      <c r="R164" s="73"/>
    </row>
    <row r="165" spans="2:18" x14ac:dyDescent="0.2">
      <c r="B165" s="144">
        <f t="shared" si="2"/>
        <v>41791</v>
      </c>
      <c r="C165" s="132"/>
      <c r="D165" s="132"/>
      <c r="E165" s="132">
        <v>0</v>
      </c>
      <c r="F165" s="132">
        <v>0</v>
      </c>
      <c r="G165" s="104">
        <v>0</v>
      </c>
      <c r="H165" s="104">
        <v>0</v>
      </c>
      <c r="I165" s="104"/>
      <c r="J165" s="104"/>
      <c r="K165" s="105">
        <v>0</v>
      </c>
      <c r="L165" s="105">
        <v>0</v>
      </c>
      <c r="M165" s="252">
        <v>179</v>
      </c>
      <c r="N165" s="146">
        <v>147</v>
      </c>
      <c r="O165" s="73"/>
      <c r="P165" s="73"/>
      <c r="Q165" s="73"/>
      <c r="R165" s="73"/>
    </row>
    <row r="166" spans="2:18" x14ac:dyDescent="0.2">
      <c r="B166" s="144">
        <f t="shared" si="2"/>
        <v>41792</v>
      </c>
      <c r="C166" s="132"/>
      <c r="D166" s="132"/>
      <c r="E166" s="132">
        <v>0</v>
      </c>
      <c r="F166" s="132">
        <v>0</v>
      </c>
      <c r="G166" s="104">
        <v>0</v>
      </c>
      <c r="H166" s="104">
        <v>0</v>
      </c>
      <c r="I166" s="104"/>
      <c r="J166" s="104"/>
      <c r="K166" s="105">
        <v>0</v>
      </c>
      <c r="L166" s="105">
        <v>0</v>
      </c>
      <c r="M166" s="252">
        <v>516</v>
      </c>
      <c r="N166" s="146">
        <v>384</v>
      </c>
      <c r="O166" s="73"/>
      <c r="P166" s="73"/>
      <c r="Q166" s="73"/>
      <c r="R166" s="73"/>
    </row>
    <row r="167" spans="2:18" x14ac:dyDescent="0.2">
      <c r="B167" s="144">
        <f t="shared" si="2"/>
        <v>41793</v>
      </c>
      <c r="C167" s="132"/>
      <c r="D167" s="132"/>
      <c r="E167" s="132">
        <v>2.5559314813752875E-4</v>
      </c>
      <c r="F167" s="132">
        <v>2.5559314813752875E-4</v>
      </c>
      <c r="G167" s="104">
        <v>0</v>
      </c>
      <c r="H167" s="104">
        <v>0</v>
      </c>
      <c r="I167" s="104"/>
      <c r="J167" s="104"/>
      <c r="K167" s="105">
        <v>2.3799879627531883E-4</v>
      </c>
      <c r="L167" s="105">
        <v>2.3799879627531883E-4</v>
      </c>
      <c r="M167" s="252">
        <v>463</v>
      </c>
      <c r="N167" s="146">
        <v>366</v>
      </c>
      <c r="O167" s="73"/>
      <c r="P167" s="73"/>
      <c r="Q167" s="73"/>
      <c r="R167" s="73"/>
    </row>
    <row r="168" spans="2:18" x14ac:dyDescent="0.2">
      <c r="B168" s="144">
        <f t="shared" si="2"/>
        <v>41794</v>
      </c>
      <c r="C168" s="132"/>
      <c r="D168" s="132"/>
      <c r="E168" s="132">
        <v>2.0234457560887693E-3</v>
      </c>
      <c r="F168" s="132">
        <v>2.0234457560887693E-3</v>
      </c>
      <c r="G168" s="104">
        <v>0</v>
      </c>
      <c r="H168" s="104">
        <v>0</v>
      </c>
      <c r="I168" s="104"/>
      <c r="J168" s="104"/>
      <c r="K168" s="105">
        <v>1.8841571371796075E-3</v>
      </c>
      <c r="L168" s="105">
        <v>1.8841571371796075E-3</v>
      </c>
      <c r="M168" s="252">
        <v>452</v>
      </c>
      <c r="N168" s="146">
        <v>313</v>
      </c>
      <c r="O168" s="73"/>
      <c r="P168" s="73"/>
      <c r="Q168" s="73"/>
      <c r="R168" s="73"/>
    </row>
    <row r="169" spans="2:18" x14ac:dyDescent="0.2">
      <c r="B169" s="144">
        <f t="shared" si="2"/>
        <v>41795</v>
      </c>
      <c r="C169" s="132"/>
      <c r="D169" s="132"/>
      <c r="E169" s="132">
        <v>0</v>
      </c>
      <c r="F169" s="132">
        <v>0</v>
      </c>
      <c r="G169" s="104">
        <v>0</v>
      </c>
      <c r="H169" s="104">
        <v>0</v>
      </c>
      <c r="I169" s="104"/>
      <c r="J169" s="104"/>
      <c r="K169" s="105">
        <v>0</v>
      </c>
      <c r="L169" s="105">
        <v>0</v>
      </c>
      <c r="M169" s="252">
        <v>385</v>
      </c>
      <c r="N169" s="146">
        <v>338</v>
      </c>
      <c r="O169" s="73"/>
      <c r="P169" s="73"/>
      <c r="Q169" s="73"/>
      <c r="R169" s="73"/>
    </row>
    <row r="170" spans="2:18" x14ac:dyDescent="0.2">
      <c r="B170" s="144">
        <f t="shared" si="2"/>
        <v>41796</v>
      </c>
      <c r="C170" s="132"/>
      <c r="D170" s="132"/>
      <c r="E170" s="132">
        <v>0</v>
      </c>
      <c r="F170" s="132">
        <v>0</v>
      </c>
      <c r="G170" s="104">
        <v>2.4658506297676068E-2</v>
      </c>
      <c r="H170" s="104">
        <v>2.4658506297676068E-2</v>
      </c>
      <c r="I170" s="104"/>
      <c r="J170" s="104"/>
      <c r="K170" s="105">
        <v>1.6965042401163753E-3</v>
      </c>
      <c r="L170" s="105">
        <v>1.6965042401163753E-3</v>
      </c>
      <c r="M170" s="252">
        <v>313</v>
      </c>
      <c r="N170" s="146">
        <v>246</v>
      </c>
      <c r="O170" s="73"/>
      <c r="P170" s="73"/>
      <c r="Q170" s="73"/>
      <c r="R170" s="73"/>
    </row>
    <row r="171" spans="2:18" x14ac:dyDescent="0.2">
      <c r="B171" s="144">
        <f t="shared" si="2"/>
        <v>41797</v>
      </c>
      <c r="C171" s="132"/>
      <c r="D171" s="132"/>
      <c r="E171" s="132">
        <v>0</v>
      </c>
      <c r="F171" s="132">
        <v>0</v>
      </c>
      <c r="G171" s="104">
        <v>0</v>
      </c>
      <c r="H171" s="104">
        <v>0</v>
      </c>
      <c r="I171" s="104"/>
      <c r="J171" s="104"/>
      <c r="K171" s="105">
        <v>0</v>
      </c>
      <c r="L171" s="105">
        <v>0</v>
      </c>
      <c r="M171" s="252">
        <v>221</v>
      </c>
      <c r="N171" s="146">
        <v>173</v>
      </c>
      <c r="O171" s="73"/>
      <c r="P171" s="73"/>
      <c r="Q171" s="73"/>
      <c r="R171" s="73"/>
    </row>
    <row r="172" spans="2:18" x14ac:dyDescent="0.2">
      <c r="B172" s="144">
        <f t="shared" si="2"/>
        <v>41798</v>
      </c>
      <c r="C172" s="132"/>
      <c r="D172" s="132"/>
      <c r="E172" s="132">
        <v>0</v>
      </c>
      <c r="F172" s="132">
        <v>0</v>
      </c>
      <c r="G172" s="104">
        <v>0</v>
      </c>
      <c r="H172" s="104">
        <v>0</v>
      </c>
      <c r="I172" s="104"/>
      <c r="J172" s="104"/>
      <c r="K172" s="105">
        <v>0</v>
      </c>
      <c r="L172" s="105">
        <v>0</v>
      </c>
      <c r="M172" s="252">
        <v>125</v>
      </c>
      <c r="N172" s="146">
        <v>90</v>
      </c>
      <c r="O172" s="73"/>
      <c r="P172" s="73"/>
      <c r="Q172" s="73"/>
      <c r="R172" s="73"/>
    </row>
    <row r="173" spans="2:18" x14ac:dyDescent="0.2">
      <c r="B173" s="144">
        <f t="shared" si="2"/>
        <v>41799</v>
      </c>
      <c r="C173" s="132"/>
      <c r="D173" s="132"/>
      <c r="E173" s="132">
        <v>9.7403927287026196E-3</v>
      </c>
      <c r="F173" s="132">
        <v>9.7403927287026196E-3</v>
      </c>
      <c r="G173" s="104">
        <v>0</v>
      </c>
      <c r="H173" s="104">
        <v>0</v>
      </c>
      <c r="I173" s="104"/>
      <c r="J173" s="104"/>
      <c r="K173" s="105">
        <v>9.0698900247228875E-3</v>
      </c>
      <c r="L173" s="105">
        <v>9.0698900247228875E-3</v>
      </c>
      <c r="M173" s="252">
        <v>224</v>
      </c>
      <c r="N173" s="146">
        <v>97</v>
      </c>
      <c r="O173" s="73"/>
      <c r="P173" s="73"/>
      <c r="Q173" s="73"/>
      <c r="R173" s="73"/>
    </row>
    <row r="174" spans="2:18" x14ac:dyDescent="0.2">
      <c r="B174" s="144">
        <f t="shared" si="2"/>
        <v>41800</v>
      </c>
      <c r="C174" s="132"/>
      <c r="D174" s="132"/>
      <c r="E174" s="132">
        <v>4.4581343338603576E-3</v>
      </c>
      <c r="F174" s="132">
        <v>4.4581343338603576E-3</v>
      </c>
      <c r="G174" s="104">
        <v>0</v>
      </c>
      <c r="H174" s="104">
        <v>0</v>
      </c>
      <c r="I174" s="104"/>
      <c r="J174" s="104"/>
      <c r="K174" s="105">
        <v>4.1512482350329651E-3</v>
      </c>
      <c r="L174" s="105">
        <v>4.1512482350329651E-3</v>
      </c>
      <c r="M174" s="252">
        <v>510</v>
      </c>
      <c r="N174" s="146">
        <v>299</v>
      </c>
      <c r="O174" s="73"/>
      <c r="P174" s="73"/>
      <c r="Q174" s="73"/>
      <c r="R174" s="73"/>
    </row>
    <row r="175" spans="2:18" x14ac:dyDescent="0.2">
      <c r="B175" s="144">
        <f t="shared" si="2"/>
        <v>41801</v>
      </c>
      <c r="C175" s="132"/>
      <c r="D175" s="132"/>
      <c r="E175" s="132">
        <v>0</v>
      </c>
      <c r="F175" s="132">
        <v>0</v>
      </c>
      <c r="G175" s="104">
        <v>0</v>
      </c>
      <c r="H175" s="104">
        <v>0</v>
      </c>
      <c r="I175" s="104"/>
      <c r="J175" s="104"/>
      <c r="K175" s="105">
        <v>0</v>
      </c>
      <c r="L175" s="105">
        <v>0</v>
      </c>
      <c r="M175" s="252">
        <v>366</v>
      </c>
      <c r="N175" s="146">
        <v>209</v>
      </c>
      <c r="O175" s="73"/>
      <c r="P175" s="73"/>
      <c r="Q175" s="73"/>
      <c r="R175" s="73"/>
    </row>
    <row r="176" spans="2:18" x14ac:dyDescent="0.2">
      <c r="B176" s="144">
        <f t="shared" si="2"/>
        <v>41802</v>
      </c>
      <c r="C176" s="132"/>
      <c r="D176" s="132"/>
      <c r="E176" s="132">
        <v>2.036553097018899E-3</v>
      </c>
      <c r="F176" s="132">
        <v>2.036553097018899E-3</v>
      </c>
      <c r="G176" s="104">
        <v>0</v>
      </c>
      <c r="H176" s="104">
        <v>0</v>
      </c>
      <c r="I176" s="104"/>
      <c r="J176" s="104"/>
      <c r="K176" s="105">
        <v>1.8963622036552649E-3</v>
      </c>
      <c r="L176" s="105">
        <v>1.8963622036552649E-3</v>
      </c>
      <c r="M176" s="252">
        <v>420</v>
      </c>
      <c r="N176" s="146">
        <v>375</v>
      </c>
      <c r="O176" s="73"/>
      <c r="P176" s="73"/>
      <c r="Q176" s="73"/>
      <c r="R176" s="73"/>
    </row>
    <row r="177" spans="2:18" x14ac:dyDescent="0.2">
      <c r="B177" s="144">
        <f t="shared" si="2"/>
        <v>41803</v>
      </c>
      <c r="C177" s="132"/>
      <c r="D177" s="132"/>
      <c r="E177" s="132">
        <v>0</v>
      </c>
      <c r="F177" s="132">
        <v>0</v>
      </c>
      <c r="G177" s="104">
        <v>0</v>
      </c>
      <c r="H177" s="104">
        <v>0</v>
      </c>
      <c r="I177" s="104"/>
      <c r="J177" s="104"/>
      <c r="K177" s="105">
        <v>0</v>
      </c>
      <c r="L177" s="105">
        <v>0</v>
      </c>
      <c r="M177" s="252">
        <v>350</v>
      </c>
      <c r="N177" s="146">
        <v>327</v>
      </c>
      <c r="O177" s="73"/>
      <c r="P177" s="73"/>
      <c r="Q177" s="73"/>
      <c r="R177" s="73"/>
    </row>
    <row r="178" spans="2:18" x14ac:dyDescent="0.2">
      <c r="B178" s="144">
        <f t="shared" si="2"/>
        <v>41804</v>
      </c>
      <c r="C178" s="132"/>
      <c r="D178" s="132"/>
      <c r="E178" s="132">
        <v>6.1817496661724109E-3</v>
      </c>
      <c r="F178" s="132">
        <v>6.1817496661724109E-3</v>
      </c>
      <c r="G178" s="104">
        <v>0</v>
      </c>
      <c r="H178" s="104">
        <v>0</v>
      </c>
      <c r="I178" s="104"/>
      <c r="J178" s="104"/>
      <c r="K178" s="105">
        <v>5.7562144765819102E-3</v>
      </c>
      <c r="L178" s="105">
        <v>5.7562144765819102E-3</v>
      </c>
      <c r="M178" s="252">
        <v>194</v>
      </c>
      <c r="N178" s="146">
        <v>153</v>
      </c>
      <c r="O178" s="73"/>
      <c r="P178" s="73"/>
      <c r="Q178" s="73"/>
      <c r="R178" s="73"/>
    </row>
    <row r="179" spans="2:18" x14ac:dyDescent="0.2">
      <c r="B179" s="144">
        <f t="shared" si="2"/>
        <v>41805</v>
      </c>
      <c r="C179" s="132"/>
      <c r="D179" s="132"/>
      <c r="E179" s="132">
        <v>0</v>
      </c>
      <c r="F179" s="132">
        <v>0</v>
      </c>
      <c r="G179" s="104">
        <v>0</v>
      </c>
      <c r="H179" s="104">
        <v>0</v>
      </c>
      <c r="I179" s="104"/>
      <c r="J179" s="104"/>
      <c r="K179" s="105">
        <v>0</v>
      </c>
      <c r="L179" s="105">
        <v>0</v>
      </c>
      <c r="M179" s="252">
        <v>146</v>
      </c>
      <c r="N179" s="146">
        <v>114</v>
      </c>
      <c r="O179" s="73"/>
      <c r="P179" s="73"/>
      <c r="Q179" s="73"/>
      <c r="R179" s="73"/>
    </row>
    <row r="180" spans="2:18" x14ac:dyDescent="0.2">
      <c r="B180" s="144">
        <f t="shared" si="2"/>
        <v>41806</v>
      </c>
      <c r="C180" s="132"/>
      <c r="D180" s="132"/>
      <c r="E180" s="132">
        <v>1.9136717757989334E-3</v>
      </c>
      <c r="F180" s="132">
        <v>1.9136717757989334E-3</v>
      </c>
      <c r="G180" s="104">
        <v>0</v>
      </c>
      <c r="H180" s="104">
        <v>0</v>
      </c>
      <c r="I180" s="104"/>
      <c r="J180" s="104"/>
      <c r="K180" s="105">
        <v>1.781939705445977E-3</v>
      </c>
      <c r="L180" s="105">
        <v>1.781939705445977E-3</v>
      </c>
      <c r="M180" s="252">
        <v>403</v>
      </c>
      <c r="N180" s="146">
        <v>383</v>
      </c>
      <c r="O180" s="73"/>
      <c r="P180" s="73"/>
      <c r="Q180" s="73"/>
      <c r="R180" s="73"/>
    </row>
    <row r="181" spans="2:18" x14ac:dyDescent="0.2">
      <c r="B181" s="144">
        <f t="shared" si="2"/>
        <v>41807</v>
      </c>
      <c r="C181" s="132"/>
      <c r="D181" s="132"/>
      <c r="E181" s="132">
        <v>1.3107340930129681E-5</v>
      </c>
      <c r="F181" s="132">
        <v>1.3107340930129681E-5</v>
      </c>
      <c r="G181" s="104">
        <v>0</v>
      </c>
      <c r="H181" s="104">
        <v>0</v>
      </c>
      <c r="I181" s="104"/>
      <c r="J181" s="104"/>
      <c r="K181" s="105">
        <v>1.2205066475657377E-5</v>
      </c>
      <c r="L181" s="105">
        <v>1.2205066475657377E-5</v>
      </c>
      <c r="M181" s="252">
        <v>578</v>
      </c>
      <c r="N181" s="146">
        <v>441</v>
      </c>
      <c r="O181" s="73"/>
      <c r="P181" s="73"/>
      <c r="Q181" s="73"/>
      <c r="R181" s="73"/>
    </row>
    <row r="182" spans="2:18" x14ac:dyDescent="0.2">
      <c r="B182" s="144">
        <f t="shared" si="2"/>
        <v>41808</v>
      </c>
      <c r="C182" s="132"/>
      <c r="D182" s="132"/>
      <c r="E182" s="132">
        <v>9.0358731537081485E-3</v>
      </c>
      <c r="F182" s="132">
        <v>9.0358731537081485E-3</v>
      </c>
      <c r="G182" s="104">
        <v>0</v>
      </c>
      <c r="H182" s="104">
        <v>0</v>
      </c>
      <c r="I182" s="104"/>
      <c r="J182" s="104"/>
      <c r="K182" s="105">
        <v>8.4138677016563045E-3</v>
      </c>
      <c r="L182" s="105">
        <v>8.4138677016563045E-3</v>
      </c>
      <c r="M182" s="252">
        <v>352</v>
      </c>
      <c r="N182" s="146">
        <v>307</v>
      </c>
      <c r="O182" s="73"/>
      <c r="P182" s="73"/>
      <c r="Q182" s="73"/>
      <c r="R182" s="73"/>
    </row>
    <row r="183" spans="2:18" x14ac:dyDescent="0.2">
      <c r="B183" s="144">
        <f t="shared" si="2"/>
        <v>41809</v>
      </c>
      <c r="C183" s="132"/>
      <c r="D183" s="132"/>
      <c r="E183" s="132">
        <v>5.2396595368193397E-3</v>
      </c>
      <c r="F183" s="132">
        <v>5.2396595368193397E-3</v>
      </c>
      <c r="G183" s="104">
        <v>0</v>
      </c>
      <c r="H183" s="104">
        <v>0</v>
      </c>
      <c r="I183" s="104"/>
      <c r="J183" s="104"/>
      <c r="K183" s="105">
        <v>4.8789753236440359E-3</v>
      </c>
      <c r="L183" s="105">
        <v>4.8789753236440359E-3</v>
      </c>
      <c r="M183" s="252">
        <v>527</v>
      </c>
      <c r="N183" s="146">
        <v>323</v>
      </c>
      <c r="O183" s="73"/>
      <c r="P183" s="73"/>
      <c r="Q183" s="73"/>
      <c r="R183" s="73"/>
    </row>
    <row r="184" spans="2:18" x14ac:dyDescent="0.2">
      <c r="B184" s="144">
        <f t="shared" si="2"/>
        <v>41810</v>
      </c>
      <c r="C184" s="132"/>
      <c r="D184" s="132"/>
      <c r="E184" s="132">
        <v>0</v>
      </c>
      <c r="F184" s="132">
        <v>0</v>
      </c>
      <c r="G184" s="104">
        <v>0</v>
      </c>
      <c r="H184" s="104">
        <v>0</v>
      </c>
      <c r="I184" s="104"/>
      <c r="J184" s="104"/>
      <c r="K184" s="105">
        <v>0</v>
      </c>
      <c r="L184" s="105">
        <v>0</v>
      </c>
      <c r="M184" s="252">
        <v>343</v>
      </c>
      <c r="N184" s="146">
        <v>319</v>
      </c>
      <c r="O184" s="73"/>
      <c r="P184" s="73"/>
      <c r="Q184" s="73"/>
      <c r="R184" s="73"/>
    </row>
    <row r="185" spans="2:18" x14ac:dyDescent="0.2">
      <c r="B185" s="144">
        <f t="shared" si="2"/>
        <v>41811</v>
      </c>
      <c r="C185" s="132"/>
      <c r="D185" s="132"/>
      <c r="E185" s="132">
        <v>1.6384176162662102E-6</v>
      </c>
      <c r="F185" s="132">
        <v>1.6384176162662102E-6</v>
      </c>
      <c r="G185" s="104">
        <v>0</v>
      </c>
      <c r="H185" s="104">
        <v>0</v>
      </c>
      <c r="I185" s="104"/>
      <c r="J185" s="104"/>
      <c r="K185" s="105">
        <v>1.5256333094571721E-6</v>
      </c>
      <c r="L185" s="105">
        <v>1.5256333094571721E-6</v>
      </c>
      <c r="M185" s="252">
        <v>181</v>
      </c>
      <c r="N185" s="146">
        <v>136</v>
      </c>
      <c r="O185" s="73"/>
      <c r="P185" s="73"/>
      <c r="Q185" s="73"/>
      <c r="R185" s="73"/>
    </row>
    <row r="186" spans="2:18" x14ac:dyDescent="0.2">
      <c r="B186" s="144">
        <f t="shared" si="2"/>
        <v>41812</v>
      </c>
      <c r="C186" s="132"/>
      <c r="D186" s="132"/>
      <c r="E186" s="132">
        <v>0</v>
      </c>
      <c r="F186" s="132">
        <v>0</v>
      </c>
      <c r="G186" s="104">
        <v>0</v>
      </c>
      <c r="H186" s="104">
        <v>0</v>
      </c>
      <c r="I186" s="104"/>
      <c r="J186" s="104"/>
      <c r="K186" s="105">
        <v>0</v>
      </c>
      <c r="L186" s="105">
        <v>0</v>
      </c>
      <c r="M186" s="252">
        <v>118</v>
      </c>
      <c r="N186" s="146">
        <v>94</v>
      </c>
      <c r="O186" s="73"/>
      <c r="P186" s="73"/>
      <c r="Q186" s="73"/>
      <c r="R186" s="73"/>
    </row>
    <row r="187" spans="2:18" x14ac:dyDescent="0.2">
      <c r="B187" s="144">
        <f t="shared" si="2"/>
        <v>41813</v>
      </c>
      <c r="C187" s="132"/>
      <c r="D187" s="132"/>
      <c r="E187" s="132">
        <v>4.0763830292703303E-3</v>
      </c>
      <c r="F187" s="132">
        <v>4.0763830292703303E-3</v>
      </c>
      <c r="G187" s="104">
        <v>5.3973744899769381E-2</v>
      </c>
      <c r="H187" s="104">
        <v>5.3973744899769381E-2</v>
      </c>
      <c r="I187" s="104"/>
      <c r="J187" s="104"/>
      <c r="K187" s="105">
        <v>7.5091671491482005E-3</v>
      </c>
      <c r="L187" s="105">
        <v>7.5091671491482005E-3</v>
      </c>
      <c r="M187" s="252">
        <v>511</v>
      </c>
      <c r="N187" s="146">
        <v>438</v>
      </c>
      <c r="O187" s="73"/>
      <c r="P187" s="73"/>
      <c r="Q187" s="73"/>
      <c r="R187" s="73"/>
    </row>
    <row r="188" spans="2:18" x14ac:dyDescent="0.2">
      <c r="B188" s="144">
        <f t="shared" si="2"/>
        <v>41814</v>
      </c>
      <c r="C188" s="132"/>
      <c r="D188" s="132"/>
      <c r="E188" s="132">
        <v>3.9022192366612328E-2</v>
      </c>
      <c r="F188" s="132">
        <v>0</v>
      </c>
      <c r="G188" s="104">
        <v>0.10009756962923541</v>
      </c>
      <c r="H188" s="104">
        <v>0</v>
      </c>
      <c r="I188" s="104"/>
      <c r="J188" s="104"/>
      <c r="K188" s="105">
        <v>4.3222717290231139E-2</v>
      </c>
      <c r="L188" s="105">
        <v>0</v>
      </c>
      <c r="M188" s="252">
        <v>3369</v>
      </c>
      <c r="N188" s="146">
        <v>693</v>
      </c>
      <c r="O188" s="73"/>
      <c r="P188" s="73"/>
      <c r="Q188" s="73"/>
      <c r="R188" s="73"/>
    </row>
    <row r="189" spans="2:18" x14ac:dyDescent="0.2">
      <c r="B189" s="144">
        <f t="shared" si="2"/>
        <v>41815</v>
      </c>
      <c r="C189" s="132"/>
      <c r="D189" s="132"/>
      <c r="E189" s="132">
        <v>0</v>
      </c>
      <c r="F189" s="132">
        <v>0</v>
      </c>
      <c r="G189" s="104">
        <v>0</v>
      </c>
      <c r="H189" s="104">
        <v>0</v>
      </c>
      <c r="I189" s="104"/>
      <c r="J189" s="104"/>
      <c r="K189" s="105">
        <v>0</v>
      </c>
      <c r="L189" s="105">
        <v>0</v>
      </c>
      <c r="M189" s="252">
        <v>1497</v>
      </c>
      <c r="N189" s="146">
        <v>762</v>
      </c>
      <c r="O189" s="73"/>
      <c r="P189" s="73"/>
      <c r="Q189" s="73"/>
      <c r="R189" s="73"/>
    </row>
    <row r="190" spans="2:18" x14ac:dyDescent="0.2">
      <c r="B190" s="144">
        <f t="shared" si="2"/>
        <v>41816</v>
      </c>
      <c r="C190" s="132"/>
      <c r="D190" s="132"/>
      <c r="E190" s="132">
        <v>0</v>
      </c>
      <c r="F190" s="132">
        <v>0</v>
      </c>
      <c r="G190" s="104">
        <v>0</v>
      </c>
      <c r="H190" s="104">
        <v>0</v>
      </c>
      <c r="I190" s="104"/>
      <c r="J190" s="104"/>
      <c r="K190" s="105">
        <v>0</v>
      </c>
      <c r="L190" s="105">
        <v>0</v>
      </c>
      <c r="M190" s="252">
        <v>618</v>
      </c>
      <c r="N190" s="146">
        <v>383</v>
      </c>
      <c r="O190" s="73"/>
      <c r="P190" s="73"/>
      <c r="Q190" s="73"/>
      <c r="R190" s="73"/>
    </row>
    <row r="191" spans="2:18" x14ac:dyDescent="0.2">
      <c r="B191" s="144">
        <f t="shared" si="2"/>
        <v>41817</v>
      </c>
      <c r="C191" s="132"/>
      <c r="D191" s="132"/>
      <c r="E191" s="132">
        <v>2.246270551900974E-3</v>
      </c>
      <c r="F191" s="132">
        <v>2.246270551900974E-3</v>
      </c>
      <c r="G191" s="104">
        <v>2.0179173319141389E-2</v>
      </c>
      <c r="H191" s="104">
        <v>2.0179173319141389E-2</v>
      </c>
      <c r="I191" s="104"/>
      <c r="J191" s="104"/>
      <c r="K191" s="105">
        <v>3.4799695788718093E-3</v>
      </c>
      <c r="L191" s="105">
        <v>3.4799695788718093E-3</v>
      </c>
      <c r="M191" s="252">
        <v>681</v>
      </c>
      <c r="N191" s="146">
        <v>499</v>
      </c>
      <c r="O191" s="73"/>
      <c r="P191" s="73"/>
      <c r="Q191" s="73"/>
      <c r="R191" s="73"/>
    </row>
    <row r="192" spans="2:18" x14ac:dyDescent="0.2">
      <c r="B192" s="144">
        <f t="shared" si="2"/>
        <v>41818</v>
      </c>
      <c r="C192" s="132"/>
      <c r="D192" s="132"/>
      <c r="E192" s="132">
        <v>1.8251972245205582E-3</v>
      </c>
      <c r="F192" s="132">
        <v>1.8251972245205582E-3</v>
      </c>
      <c r="G192" s="104">
        <v>0</v>
      </c>
      <c r="H192" s="104">
        <v>0</v>
      </c>
      <c r="I192" s="104"/>
      <c r="J192" s="104"/>
      <c r="K192" s="105">
        <v>1.6995555067352897E-3</v>
      </c>
      <c r="L192" s="105">
        <v>1.6995555067352897E-3</v>
      </c>
      <c r="M192" s="252">
        <v>1044</v>
      </c>
      <c r="N192" s="146">
        <v>632</v>
      </c>
      <c r="O192" s="73"/>
      <c r="P192" s="73"/>
      <c r="Q192" s="73"/>
      <c r="R192" s="73"/>
    </row>
    <row r="193" spans="2:18" x14ac:dyDescent="0.2">
      <c r="B193" s="144">
        <f t="shared" si="2"/>
        <v>41819</v>
      </c>
      <c r="C193" s="132"/>
      <c r="D193" s="132"/>
      <c r="E193" s="132">
        <v>1.2091522008044631E-3</v>
      </c>
      <c r="F193" s="132">
        <v>1.2091522008044631E-3</v>
      </c>
      <c r="G193" s="104">
        <v>2.2374489976938087E-2</v>
      </c>
      <c r="H193" s="104">
        <v>2.2374489976938087E-2</v>
      </c>
      <c r="I193" s="104"/>
      <c r="J193" s="104"/>
      <c r="K193" s="105">
        <v>2.6652813916216793E-3</v>
      </c>
      <c r="L193" s="105">
        <v>2.6652813916216793E-3</v>
      </c>
      <c r="M193" s="252">
        <v>512</v>
      </c>
      <c r="N193" s="146">
        <v>231</v>
      </c>
      <c r="O193" s="73"/>
      <c r="P193" s="73"/>
      <c r="Q193" s="73"/>
      <c r="R193" s="73"/>
    </row>
    <row r="194" spans="2:18" x14ac:dyDescent="0.2">
      <c r="B194" s="144">
        <f t="shared" si="2"/>
        <v>41820</v>
      </c>
      <c r="C194" s="132"/>
      <c r="D194" s="132"/>
      <c r="E194" s="132">
        <v>0</v>
      </c>
      <c r="F194" s="132">
        <v>0</v>
      </c>
      <c r="G194" s="104">
        <v>0</v>
      </c>
      <c r="H194" s="104">
        <v>0</v>
      </c>
      <c r="I194" s="104"/>
      <c r="J194" s="104"/>
      <c r="K194" s="105">
        <v>0</v>
      </c>
      <c r="L194" s="105">
        <v>0</v>
      </c>
      <c r="M194" s="252">
        <v>702</v>
      </c>
      <c r="N194" s="146">
        <v>347</v>
      </c>
      <c r="O194" s="73"/>
      <c r="P194" s="73"/>
      <c r="Q194" s="73"/>
      <c r="R194" s="73"/>
    </row>
    <row r="195" spans="2:18" x14ac:dyDescent="0.2">
      <c r="B195" s="144">
        <f t="shared" si="2"/>
        <v>41821</v>
      </c>
      <c r="C195" s="132"/>
      <c r="D195" s="132"/>
      <c r="E195" s="132">
        <v>1.5499430649878348E-3</v>
      </c>
      <c r="F195" s="132">
        <v>1.5499430649878348E-3</v>
      </c>
      <c r="G195" s="104">
        <v>0</v>
      </c>
      <c r="H195" s="104">
        <v>0</v>
      </c>
      <c r="I195" s="104"/>
      <c r="J195" s="104"/>
      <c r="K195" s="105">
        <v>1.4432491107464846E-3</v>
      </c>
      <c r="L195" s="105">
        <v>1.4432491107464846E-3</v>
      </c>
      <c r="M195" s="252">
        <v>574</v>
      </c>
      <c r="N195" s="146">
        <v>423</v>
      </c>
      <c r="O195" s="73"/>
      <c r="P195" s="73"/>
      <c r="Q195" s="73"/>
      <c r="R195" s="73"/>
    </row>
    <row r="196" spans="2:18" x14ac:dyDescent="0.2">
      <c r="B196" s="144">
        <f t="shared" si="2"/>
        <v>41822</v>
      </c>
      <c r="C196" s="132"/>
      <c r="D196" s="132"/>
      <c r="E196" s="132">
        <v>0</v>
      </c>
      <c r="F196" s="132">
        <v>0</v>
      </c>
      <c r="G196" s="104">
        <v>0</v>
      </c>
      <c r="H196" s="104">
        <v>0</v>
      </c>
      <c r="I196" s="104"/>
      <c r="J196" s="104"/>
      <c r="K196" s="105">
        <v>0</v>
      </c>
      <c r="L196" s="105">
        <v>0</v>
      </c>
      <c r="M196" s="252">
        <v>409</v>
      </c>
      <c r="N196" s="146">
        <v>371</v>
      </c>
      <c r="O196" s="73"/>
      <c r="P196" s="73"/>
      <c r="Q196" s="73"/>
      <c r="R196" s="73"/>
    </row>
    <row r="197" spans="2:18" x14ac:dyDescent="0.2">
      <c r="B197" s="144">
        <f t="shared" si="2"/>
        <v>41823</v>
      </c>
      <c r="C197" s="132"/>
      <c r="D197" s="132"/>
      <c r="E197" s="132">
        <v>0</v>
      </c>
      <c r="F197" s="132">
        <v>0</v>
      </c>
      <c r="G197" s="104">
        <v>0</v>
      </c>
      <c r="H197" s="104">
        <v>0</v>
      </c>
      <c r="I197" s="104"/>
      <c r="J197" s="104"/>
      <c r="K197" s="105">
        <v>0</v>
      </c>
      <c r="L197" s="105">
        <v>0</v>
      </c>
      <c r="M197" s="252">
        <v>367</v>
      </c>
      <c r="N197" s="146">
        <v>340</v>
      </c>
      <c r="O197" s="73"/>
      <c r="P197" s="73"/>
      <c r="Q197" s="73"/>
      <c r="R197" s="73"/>
    </row>
    <row r="198" spans="2:18" x14ac:dyDescent="0.2">
      <c r="B198" s="144">
        <f t="shared" si="2"/>
        <v>41824</v>
      </c>
      <c r="C198" s="132"/>
      <c r="D198" s="132"/>
      <c r="E198" s="132">
        <v>1.6384176162662102E-6</v>
      </c>
      <c r="F198" s="132">
        <v>1.6384176162662102E-6</v>
      </c>
      <c r="G198" s="104">
        <v>0</v>
      </c>
      <c r="H198" s="104">
        <v>0</v>
      </c>
      <c r="I198" s="104"/>
      <c r="J198" s="104"/>
      <c r="K198" s="105">
        <v>1.5256333094571721E-6</v>
      </c>
      <c r="L198" s="105">
        <v>1.5256333094571721E-6</v>
      </c>
      <c r="M198" s="252">
        <v>384</v>
      </c>
      <c r="N198" s="146">
        <v>229</v>
      </c>
      <c r="O198" s="73"/>
      <c r="P198" s="73"/>
      <c r="Q198" s="73"/>
      <c r="R198" s="73"/>
    </row>
    <row r="199" spans="2:18" x14ac:dyDescent="0.2">
      <c r="B199" s="144">
        <f t="shared" si="2"/>
        <v>41825</v>
      </c>
      <c r="C199" s="132"/>
      <c r="D199" s="132"/>
      <c r="E199" s="132">
        <v>0</v>
      </c>
      <c r="F199" s="132">
        <v>0</v>
      </c>
      <c r="G199" s="104">
        <v>0</v>
      </c>
      <c r="H199" s="104">
        <v>0</v>
      </c>
      <c r="I199" s="104"/>
      <c r="J199" s="104"/>
      <c r="K199" s="105">
        <v>0</v>
      </c>
      <c r="L199" s="105">
        <v>0</v>
      </c>
      <c r="M199" s="252">
        <v>202</v>
      </c>
      <c r="N199" s="146">
        <v>177</v>
      </c>
      <c r="O199" s="73"/>
      <c r="P199" s="73"/>
      <c r="Q199" s="73"/>
      <c r="R199" s="73"/>
    </row>
    <row r="200" spans="2:18" x14ac:dyDescent="0.2">
      <c r="B200" s="144">
        <f t="shared" si="2"/>
        <v>41826</v>
      </c>
      <c r="C200" s="132"/>
      <c r="D200" s="132"/>
      <c r="E200" s="132">
        <v>0</v>
      </c>
      <c r="F200" s="132">
        <v>0</v>
      </c>
      <c r="G200" s="104">
        <v>0</v>
      </c>
      <c r="H200" s="104">
        <v>0</v>
      </c>
      <c r="I200" s="104"/>
      <c r="J200" s="104"/>
      <c r="K200" s="105">
        <v>0</v>
      </c>
      <c r="L200" s="105">
        <v>0</v>
      </c>
      <c r="M200" s="252">
        <v>107</v>
      </c>
      <c r="N200" s="146">
        <v>80</v>
      </c>
      <c r="O200" s="73"/>
      <c r="P200" s="73"/>
      <c r="Q200" s="73"/>
      <c r="R200" s="73"/>
    </row>
    <row r="201" spans="2:18" x14ac:dyDescent="0.2">
      <c r="B201" s="144">
        <f t="shared" si="2"/>
        <v>41827</v>
      </c>
      <c r="C201" s="132"/>
      <c r="D201" s="132"/>
      <c r="E201" s="132">
        <v>0</v>
      </c>
      <c r="F201" s="132">
        <v>0</v>
      </c>
      <c r="G201" s="104">
        <v>0</v>
      </c>
      <c r="H201" s="104">
        <v>0</v>
      </c>
      <c r="I201" s="104"/>
      <c r="J201" s="104"/>
      <c r="K201" s="105">
        <v>0</v>
      </c>
      <c r="L201" s="105">
        <v>0</v>
      </c>
      <c r="M201" s="252">
        <v>410</v>
      </c>
      <c r="N201" s="146">
        <v>384</v>
      </c>
      <c r="O201" s="73"/>
      <c r="P201" s="73"/>
      <c r="Q201" s="73"/>
      <c r="R201" s="73"/>
    </row>
    <row r="202" spans="2:18" x14ac:dyDescent="0.2">
      <c r="B202" s="144">
        <f t="shared" si="2"/>
        <v>41828</v>
      </c>
      <c r="C202" s="132"/>
      <c r="D202" s="132"/>
      <c r="E202" s="132">
        <v>2.4576264243993153E-3</v>
      </c>
      <c r="F202" s="132">
        <v>2.4576264243993153E-3</v>
      </c>
      <c r="G202" s="104">
        <v>0</v>
      </c>
      <c r="H202" s="104">
        <v>0</v>
      </c>
      <c r="I202" s="104"/>
      <c r="J202" s="104"/>
      <c r="K202" s="105">
        <v>2.2884499641857583E-3</v>
      </c>
      <c r="L202" s="105">
        <v>2.2884499641857583E-3</v>
      </c>
      <c r="M202" s="252">
        <v>384</v>
      </c>
      <c r="N202" s="146">
        <v>333</v>
      </c>
      <c r="O202" s="73"/>
      <c r="P202" s="73"/>
      <c r="Q202" s="73"/>
      <c r="R202" s="73"/>
    </row>
    <row r="203" spans="2:18" x14ac:dyDescent="0.2">
      <c r="B203" s="144">
        <f t="shared" si="2"/>
        <v>41829</v>
      </c>
      <c r="C203" s="132"/>
      <c r="D203" s="132"/>
      <c r="E203" s="132">
        <v>0</v>
      </c>
      <c r="F203" s="132">
        <v>0</v>
      </c>
      <c r="G203" s="104">
        <v>0</v>
      </c>
      <c r="H203" s="104">
        <v>0</v>
      </c>
      <c r="I203" s="104"/>
      <c r="J203" s="104"/>
      <c r="K203" s="105">
        <v>0</v>
      </c>
      <c r="L203" s="105">
        <v>0</v>
      </c>
      <c r="M203" s="252">
        <v>391</v>
      </c>
      <c r="N203" s="146">
        <v>360</v>
      </c>
      <c r="O203" s="73"/>
      <c r="P203" s="73"/>
      <c r="Q203" s="73"/>
      <c r="R203" s="73"/>
    </row>
    <row r="204" spans="2:18" x14ac:dyDescent="0.2">
      <c r="B204" s="144">
        <f t="shared" si="2"/>
        <v>41830</v>
      </c>
      <c r="C204" s="132"/>
      <c r="D204" s="132"/>
      <c r="E204" s="132">
        <v>0</v>
      </c>
      <c r="F204" s="132">
        <v>0</v>
      </c>
      <c r="G204" s="104">
        <v>0</v>
      </c>
      <c r="H204" s="104">
        <v>0</v>
      </c>
      <c r="I204" s="104"/>
      <c r="J204" s="104"/>
      <c r="K204" s="105">
        <v>0</v>
      </c>
      <c r="L204" s="105">
        <v>0</v>
      </c>
      <c r="M204" s="252">
        <v>418</v>
      </c>
      <c r="N204" s="146">
        <v>365</v>
      </c>
      <c r="O204" s="73"/>
      <c r="P204" s="73"/>
      <c r="Q204" s="73"/>
      <c r="R204" s="73"/>
    </row>
    <row r="205" spans="2:18" x14ac:dyDescent="0.2">
      <c r="B205" s="144">
        <f t="shared" si="2"/>
        <v>41831</v>
      </c>
      <c r="C205" s="132"/>
      <c r="D205" s="132"/>
      <c r="E205" s="132">
        <v>3.2670047268348228E-3</v>
      </c>
      <c r="F205" s="132">
        <v>3.2670047268348228E-3</v>
      </c>
      <c r="G205" s="104">
        <v>0</v>
      </c>
      <c r="H205" s="104">
        <v>0</v>
      </c>
      <c r="I205" s="104"/>
      <c r="J205" s="104"/>
      <c r="K205" s="105">
        <v>3.0421128190576009E-3</v>
      </c>
      <c r="L205" s="105">
        <v>3.0421128190576009E-3</v>
      </c>
      <c r="M205" s="252">
        <v>365</v>
      </c>
      <c r="N205" s="146">
        <v>335</v>
      </c>
      <c r="O205" s="73"/>
      <c r="P205" s="73"/>
      <c r="Q205" s="73"/>
      <c r="R205" s="73"/>
    </row>
    <row r="206" spans="2:18" x14ac:dyDescent="0.2">
      <c r="B206" s="144">
        <f t="shared" si="2"/>
        <v>41832</v>
      </c>
      <c r="C206" s="132"/>
      <c r="D206" s="132"/>
      <c r="E206" s="132">
        <v>2.0496604379490286E-3</v>
      </c>
      <c r="F206" s="132">
        <v>2.0496604379490286E-3</v>
      </c>
      <c r="G206" s="104">
        <v>0</v>
      </c>
      <c r="H206" s="104">
        <v>0</v>
      </c>
      <c r="I206" s="104"/>
      <c r="J206" s="104"/>
      <c r="K206" s="105">
        <v>1.9085672701309223E-3</v>
      </c>
      <c r="L206" s="105">
        <v>1.9085672701309223E-3</v>
      </c>
      <c r="M206" s="252">
        <v>274</v>
      </c>
      <c r="N206" s="146">
        <v>181</v>
      </c>
      <c r="O206" s="73"/>
      <c r="P206" s="73"/>
      <c r="Q206" s="73"/>
      <c r="R206" s="73"/>
    </row>
    <row r="207" spans="2:18" x14ac:dyDescent="0.2">
      <c r="B207" s="144">
        <f t="shared" si="2"/>
        <v>41833</v>
      </c>
      <c r="C207" s="132"/>
      <c r="D207" s="132"/>
      <c r="E207" s="132">
        <v>0</v>
      </c>
      <c r="F207" s="132">
        <v>0</v>
      </c>
      <c r="G207" s="104">
        <v>0</v>
      </c>
      <c r="H207" s="104">
        <v>0</v>
      </c>
      <c r="I207" s="104"/>
      <c r="J207" s="104"/>
      <c r="K207" s="105">
        <v>0</v>
      </c>
      <c r="L207" s="105">
        <v>0</v>
      </c>
      <c r="M207" s="252">
        <v>140</v>
      </c>
      <c r="N207" s="146">
        <v>87</v>
      </c>
      <c r="O207" s="73"/>
      <c r="P207" s="73"/>
      <c r="Q207" s="73"/>
      <c r="R207" s="73"/>
    </row>
    <row r="208" spans="2:18" x14ac:dyDescent="0.2">
      <c r="B208" s="144">
        <f t="shared" ref="B208:B271" si="3">B207+1</f>
        <v>41834</v>
      </c>
      <c r="C208" s="132"/>
      <c r="D208" s="132"/>
      <c r="E208" s="132">
        <v>0</v>
      </c>
      <c r="F208" s="132">
        <v>0</v>
      </c>
      <c r="G208" s="104">
        <v>0</v>
      </c>
      <c r="H208" s="104">
        <v>0</v>
      </c>
      <c r="I208" s="104"/>
      <c r="J208" s="104"/>
      <c r="K208" s="105">
        <v>0</v>
      </c>
      <c r="L208" s="105">
        <v>0</v>
      </c>
      <c r="M208" s="252">
        <v>437</v>
      </c>
      <c r="N208" s="146">
        <v>386</v>
      </c>
      <c r="O208" s="73"/>
      <c r="P208" s="73"/>
      <c r="Q208" s="73"/>
      <c r="R208" s="73"/>
    </row>
    <row r="209" spans="2:18" x14ac:dyDescent="0.2">
      <c r="B209" s="144">
        <f t="shared" si="3"/>
        <v>41835</v>
      </c>
      <c r="C209" s="132"/>
      <c r="D209" s="132"/>
      <c r="E209" s="132">
        <v>0</v>
      </c>
      <c r="F209" s="132">
        <v>0</v>
      </c>
      <c r="G209" s="104">
        <v>0</v>
      </c>
      <c r="H209" s="104">
        <v>0</v>
      </c>
      <c r="I209" s="104"/>
      <c r="J209" s="104"/>
      <c r="K209" s="105">
        <v>0</v>
      </c>
      <c r="L209" s="105">
        <v>0</v>
      </c>
      <c r="M209" s="252">
        <v>400</v>
      </c>
      <c r="N209" s="146">
        <v>359</v>
      </c>
      <c r="O209" s="73"/>
      <c r="P209" s="73"/>
      <c r="Q209" s="73"/>
      <c r="R209" s="73"/>
    </row>
    <row r="210" spans="2:18" x14ac:dyDescent="0.2">
      <c r="B210" s="144">
        <f t="shared" si="3"/>
        <v>41836</v>
      </c>
      <c r="C210" s="132"/>
      <c r="D210" s="132"/>
      <c r="E210" s="132">
        <v>0</v>
      </c>
      <c r="F210" s="132">
        <v>0</v>
      </c>
      <c r="G210" s="104">
        <v>0</v>
      </c>
      <c r="H210" s="104">
        <v>0</v>
      </c>
      <c r="I210" s="104"/>
      <c r="J210" s="104"/>
      <c r="K210" s="105">
        <v>0</v>
      </c>
      <c r="L210" s="105">
        <v>0</v>
      </c>
      <c r="M210" s="252">
        <v>470</v>
      </c>
      <c r="N210" s="146">
        <v>403</v>
      </c>
      <c r="O210" s="73"/>
      <c r="P210" s="73"/>
      <c r="Q210" s="73"/>
      <c r="R210" s="73"/>
    </row>
    <row r="211" spans="2:18" x14ac:dyDescent="0.2">
      <c r="B211" s="144">
        <f t="shared" si="3"/>
        <v>41837</v>
      </c>
      <c r="C211" s="132"/>
      <c r="D211" s="132"/>
      <c r="E211" s="132">
        <v>4.9316370249612921E-4</v>
      </c>
      <c r="F211" s="132">
        <v>4.9316370249612921E-4</v>
      </c>
      <c r="G211" s="104">
        <v>0</v>
      </c>
      <c r="H211" s="104">
        <v>0</v>
      </c>
      <c r="I211" s="104"/>
      <c r="J211" s="104"/>
      <c r="K211" s="105">
        <v>4.5921562614660881E-4</v>
      </c>
      <c r="L211" s="105">
        <v>4.5921562614660881E-4</v>
      </c>
      <c r="M211" s="252">
        <v>355</v>
      </c>
      <c r="N211" s="146">
        <v>346</v>
      </c>
      <c r="O211" s="73"/>
      <c r="P211" s="73"/>
      <c r="Q211" s="73"/>
      <c r="R211" s="73"/>
    </row>
    <row r="212" spans="2:18" x14ac:dyDescent="0.2">
      <c r="B212" s="144">
        <f t="shared" si="3"/>
        <v>41838</v>
      </c>
      <c r="C212" s="132"/>
      <c r="D212" s="132"/>
      <c r="E212" s="132">
        <v>0</v>
      </c>
      <c r="F212" s="132">
        <v>0</v>
      </c>
      <c r="G212" s="104">
        <v>0</v>
      </c>
      <c r="H212" s="104">
        <v>0</v>
      </c>
      <c r="I212" s="104"/>
      <c r="J212" s="104"/>
      <c r="K212" s="105">
        <v>0</v>
      </c>
      <c r="L212" s="105">
        <v>0</v>
      </c>
      <c r="M212" s="252">
        <v>349</v>
      </c>
      <c r="N212" s="146">
        <v>322</v>
      </c>
      <c r="O212" s="73"/>
      <c r="P212" s="73"/>
      <c r="Q212" s="73"/>
      <c r="R212" s="73"/>
    </row>
    <row r="213" spans="2:18" x14ac:dyDescent="0.2">
      <c r="B213" s="144">
        <f t="shared" si="3"/>
        <v>41839</v>
      </c>
      <c r="C213" s="132"/>
      <c r="D213" s="132"/>
      <c r="E213" s="132">
        <v>2.3888128845161345E-3</v>
      </c>
      <c r="F213" s="132">
        <v>2.3888128845161345E-3</v>
      </c>
      <c r="G213" s="104">
        <v>0</v>
      </c>
      <c r="H213" s="104">
        <v>0</v>
      </c>
      <c r="I213" s="104"/>
      <c r="J213" s="104"/>
      <c r="K213" s="105">
        <v>2.2243733651885569E-3</v>
      </c>
      <c r="L213" s="105">
        <v>2.2243733651885569E-3</v>
      </c>
      <c r="M213" s="252">
        <v>163</v>
      </c>
      <c r="N213" s="146">
        <v>149</v>
      </c>
      <c r="O213" s="73"/>
      <c r="P213" s="73"/>
      <c r="Q213" s="73"/>
      <c r="R213" s="73"/>
    </row>
    <row r="214" spans="2:18" x14ac:dyDescent="0.2">
      <c r="B214" s="144">
        <f t="shared" si="3"/>
        <v>41840</v>
      </c>
      <c r="C214" s="132"/>
      <c r="D214" s="132"/>
      <c r="E214" s="132">
        <v>0</v>
      </c>
      <c r="F214" s="132">
        <v>0</v>
      </c>
      <c r="G214" s="104">
        <v>0</v>
      </c>
      <c r="H214" s="104">
        <v>0</v>
      </c>
      <c r="I214" s="104"/>
      <c r="J214" s="104"/>
      <c r="K214" s="105">
        <v>0</v>
      </c>
      <c r="L214" s="105">
        <v>0</v>
      </c>
      <c r="M214" s="252">
        <v>206</v>
      </c>
      <c r="N214" s="146">
        <v>139</v>
      </c>
      <c r="O214" s="73"/>
      <c r="P214" s="73"/>
      <c r="Q214" s="73"/>
      <c r="R214" s="73"/>
    </row>
    <row r="215" spans="2:18" x14ac:dyDescent="0.2">
      <c r="B215" s="144">
        <f t="shared" si="3"/>
        <v>41841</v>
      </c>
      <c r="C215" s="132"/>
      <c r="D215" s="132"/>
      <c r="E215" s="132">
        <v>0</v>
      </c>
      <c r="F215" s="132">
        <v>0</v>
      </c>
      <c r="G215" s="104">
        <v>0</v>
      </c>
      <c r="H215" s="104">
        <v>0</v>
      </c>
      <c r="I215" s="104"/>
      <c r="J215" s="104"/>
      <c r="K215" s="105">
        <v>0</v>
      </c>
      <c r="L215" s="105">
        <v>0</v>
      </c>
      <c r="M215" s="252">
        <v>431</v>
      </c>
      <c r="N215" s="146">
        <v>310</v>
      </c>
      <c r="O215" s="73"/>
      <c r="P215" s="73"/>
      <c r="Q215" s="73"/>
      <c r="R215" s="73"/>
    </row>
    <row r="216" spans="2:18" x14ac:dyDescent="0.2">
      <c r="B216" s="144">
        <f t="shared" si="3"/>
        <v>41842</v>
      </c>
      <c r="C216" s="132"/>
      <c r="D216" s="132"/>
      <c r="E216" s="132">
        <v>1.6515249571963397E-3</v>
      </c>
      <c r="F216" s="132">
        <v>1.6515249571963397E-3</v>
      </c>
      <c r="G216" s="104">
        <v>4.5347702678729819E-2</v>
      </c>
      <c r="H216" s="104">
        <v>4.5347702678729819E-2</v>
      </c>
      <c r="I216" s="104"/>
      <c r="J216" s="104"/>
      <c r="K216" s="105">
        <v>4.6577584937727463E-3</v>
      </c>
      <c r="L216" s="105">
        <v>4.6577584937727463E-3</v>
      </c>
      <c r="M216" s="252">
        <v>499</v>
      </c>
      <c r="N216" s="146">
        <v>381</v>
      </c>
      <c r="O216" s="73"/>
      <c r="P216" s="73"/>
      <c r="Q216" s="73"/>
      <c r="R216" s="73"/>
    </row>
    <row r="217" spans="2:18" x14ac:dyDescent="0.2">
      <c r="B217" s="144">
        <f t="shared" si="3"/>
        <v>41843</v>
      </c>
      <c r="C217" s="132"/>
      <c r="D217" s="132"/>
      <c r="E217" s="132">
        <v>5.9654785408252706E-3</v>
      </c>
      <c r="F217" s="132">
        <v>5.9654785408252706E-3</v>
      </c>
      <c r="G217" s="104">
        <v>0</v>
      </c>
      <c r="H217" s="104">
        <v>0</v>
      </c>
      <c r="I217" s="104"/>
      <c r="J217" s="104"/>
      <c r="K217" s="105">
        <v>5.5548308797335631E-3</v>
      </c>
      <c r="L217" s="105">
        <v>5.5548308797335631E-3</v>
      </c>
      <c r="M217" s="252">
        <v>887</v>
      </c>
      <c r="N217" s="146">
        <v>312</v>
      </c>
      <c r="O217" s="73"/>
      <c r="P217" s="73"/>
      <c r="Q217" s="73"/>
      <c r="R217" s="73"/>
    </row>
    <row r="218" spans="2:18" x14ac:dyDescent="0.2">
      <c r="B218" s="144">
        <f t="shared" si="3"/>
        <v>41844</v>
      </c>
      <c r="C218" s="132"/>
      <c r="D218" s="132"/>
      <c r="E218" s="132">
        <v>0</v>
      </c>
      <c r="F218" s="132">
        <v>0</v>
      </c>
      <c r="G218" s="104">
        <v>0</v>
      </c>
      <c r="H218" s="104">
        <v>0</v>
      </c>
      <c r="I218" s="104"/>
      <c r="J218" s="104"/>
      <c r="K218" s="105">
        <v>0</v>
      </c>
      <c r="L218" s="105">
        <v>0</v>
      </c>
      <c r="M218" s="252">
        <v>418</v>
      </c>
      <c r="N218" s="146">
        <v>350</v>
      </c>
      <c r="O218" s="73"/>
      <c r="P218" s="73"/>
      <c r="Q218" s="73"/>
      <c r="R218" s="73"/>
    </row>
    <row r="219" spans="2:18" x14ac:dyDescent="0.2">
      <c r="B219" s="144">
        <f t="shared" si="3"/>
        <v>41845</v>
      </c>
      <c r="C219" s="132"/>
      <c r="D219" s="132"/>
      <c r="E219" s="132">
        <v>4.8661003203106438E-4</v>
      </c>
      <c r="F219" s="132">
        <v>4.8661003203106438E-4</v>
      </c>
      <c r="G219" s="104">
        <v>0</v>
      </c>
      <c r="H219" s="104">
        <v>0</v>
      </c>
      <c r="I219" s="104"/>
      <c r="J219" s="104"/>
      <c r="K219" s="105">
        <v>4.5311309290878011E-4</v>
      </c>
      <c r="L219" s="105">
        <v>4.5311309290878011E-4</v>
      </c>
      <c r="M219" s="252">
        <v>363</v>
      </c>
      <c r="N219" s="146">
        <v>317</v>
      </c>
      <c r="O219" s="73"/>
      <c r="P219" s="73"/>
      <c r="Q219" s="73"/>
      <c r="R219" s="73"/>
    </row>
    <row r="220" spans="2:18" x14ac:dyDescent="0.2">
      <c r="B220" s="144">
        <f t="shared" si="3"/>
        <v>41846</v>
      </c>
      <c r="C220" s="132"/>
      <c r="D220" s="132"/>
      <c r="E220" s="132">
        <v>4.0386994240962076E-3</v>
      </c>
      <c r="F220" s="132">
        <v>4.0386994240962076E-3</v>
      </c>
      <c r="G220" s="104">
        <v>0</v>
      </c>
      <c r="H220" s="104">
        <v>0</v>
      </c>
      <c r="I220" s="104"/>
      <c r="J220" s="104"/>
      <c r="K220" s="105">
        <v>3.7606861078119292E-3</v>
      </c>
      <c r="L220" s="105">
        <v>3.7606861078119292E-3</v>
      </c>
      <c r="M220" s="252">
        <v>371</v>
      </c>
      <c r="N220" s="146">
        <v>200</v>
      </c>
      <c r="O220" s="73"/>
      <c r="P220" s="73"/>
      <c r="Q220" s="73"/>
      <c r="R220" s="73"/>
    </row>
    <row r="221" spans="2:18" x14ac:dyDescent="0.2">
      <c r="B221" s="144">
        <f t="shared" si="3"/>
        <v>41847</v>
      </c>
      <c r="C221" s="132"/>
      <c r="D221" s="132"/>
      <c r="E221" s="132">
        <v>0</v>
      </c>
      <c r="F221" s="132">
        <v>0</v>
      </c>
      <c r="G221" s="104">
        <v>0</v>
      </c>
      <c r="H221" s="104">
        <v>0</v>
      </c>
      <c r="I221" s="104"/>
      <c r="J221" s="104"/>
      <c r="K221" s="105">
        <v>0</v>
      </c>
      <c r="L221" s="105">
        <v>0</v>
      </c>
      <c r="M221" s="252">
        <v>154</v>
      </c>
      <c r="N221" s="146">
        <v>134</v>
      </c>
      <c r="O221" s="73"/>
      <c r="P221" s="73"/>
      <c r="Q221" s="73"/>
      <c r="R221" s="73"/>
    </row>
    <row r="222" spans="2:18" x14ac:dyDescent="0.2">
      <c r="B222" s="144">
        <f t="shared" si="3"/>
        <v>41848</v>
      </c>
      <c r="C222" s="132"/>
      <c r="D222" s="132"/>
      <c r="E222" s="132">
        <v>2.0037847446935748E-3</v>
      </c>
      <c r="F222" s="132">
        <v>2.0037847446935748E-3</v>
      </c>
      <c r="G222" s="104">
        <v>0</v>
      </c>
      <c r="H222" s="104">
        <v>0</v>
      </c>
      <c r="I222" s="104"/>
      <c r="J222" s="104"/>
      <c r="K222" s="105">
        <v>1.8658495374661215E-3</v>
      </c>
      <c r="L222" s="105">
        <v>1.8658495374661215E-3</v>
      </c>
      <c r="M222" s="252">
        <v>355</v>
      </c>
      <c r="N222" s="146">
        <v>316</v>
      </c>
      <c r="O222" s="73"/>
      <c r="P222" s="73"/>
      <c r="Q222" s="73"/>
      <c r="R222" s="73"/>
    </row>
    <row r="223" spans="2:18" x14ac:dyDescent="0.2">
      <c r="B223" s="144">
        <f t="shared" si="3"/>
        <v>41849</v>
      </c>
      <c r="C223" s="132"/>
      <c r="D223" s="132"/>
      <c r="E223" s="132">
        <v>0</v>
      </c>
      <c r="F223" s="132">
        <v>0</v>
      </c>
      <c r="G223" s="104">
        <v>0</v>
      </c>
      <c r="H223" s="104">
        <v>0</v>
      </c>
      <c r="I223" s="104"/>
      <c r="J223" s="104"/>
      <c r="K223" s="105">
        <v>0</v>
      </c>
      <c r="L223" s="105">
        <v>0</v>
      </c>
      <c r="M223" s="252">
        <v>285</v>
      </c>
      <c r="N223" s="146">
        <v>272</v>
      </c>
      <c r="O223" s="73"/>
      <c r="P223" s="73"/>
      <c r="Q223" s="73"/>
      <c r="R223" s="73"/>
    </row>
    <row r="224" spans="2:18" x14ac:dyDescent="0.2">
      <c r="B224" s="144">
        <f t="shared" si="3"/>
        <v>41850</v>
      </c>
      <c r="C224" s="132"/>
      <c r="D224" s="132"/>
      <c r="E224" s="132">
        <v>0</v>
      </c>
      <c r="F224" s="132">
        <v>0</v>
      </c>
      <c r="G224" s="104">
        <v>0</v>
      </c>
      <c r="H224" s="104">
        <v>0</v>
      </c>
      <c r="I224" s="104"/>
      <c r="J224" s="104"/>
      <c r="K224" s="105">
        <v>0</v>
      </c>
      <c r="L224" s="105">
        <v>0</v>
      </c>
      <c r="M224" s="252">
        <v>364</v>
      </c>
      <c r="N224" s="146">
        <v>349</v>
      </c>
      <c r="O224" s="73"/>
      <c r="P224" s="73"/>
      <c r="Q224" s="73"/>
      <c r="R224" s="73"/>
    </row>
    <row r="225" spans="2:18" x14ac:dyDescent="0.2">
      <c r="B225" s="144">
        <f t="shared" si="3"/>
        <v>41851</v>
      </c>
      <c r="C225" s="132"/>
      <c r="D225" s="132"/>
      <c r="E225" s="132">
        <v>1.6765927467252129E-2</v>
      </c>
      <c r="F225" s="132">
        <v>1.6765927467252129E-2</v>
      </c>
      <c r="G225" s="104">
        <v>4.2309739222990951E-2</v>
      </c>
      <c r="H225" s="104">
        <v>4.2309739222990951E-2</v>
      </c>
      <c r="I225" s="104"/>
      <c r="J225" s="104"/>
      <c r="K225" s="105">
        <v>1.8522714010119526E-2</v>
      </c>
      <c r="L225" s="105">
        <v>1.8522714010119526E-2</v>
      </c>
      <c r="M225" s="252">
        <v>1026</v>
      </c>
      <c r="N225" s="146">
        <v>676</v>
      </c>
      <c r="O225" s="73"/>
      <c r="P225" s="73"/>
      <c r="Q225" s="73"/>
      <c r="R225" s="73"/>
    </row>
    <row r="226" spans="2:18" x14ac:dyDescent="0.2">
      <c r="B226" s="144">
        <f t="shared" si="3"/>
        <v>41852</v>
      </c>
      <c r="C226" s="132"/>
      <c r="D226" s="132"/>
      <c r="E226" s="132">
        <v>5.6410718528045614E-3</v>
      </c>
      <c r="F226" s="132">
        <v>5.6410718528045614E-3</v>
      </c>
      <c r="G226" s="104">
        <v>0</v>
      </c>
      <c r="H226" s="104">
        <v>0</v>
      </c>
      <c r="I226" s="104"/>
      <c r="J226" s="104"/>
      <c r="K226" s="105">
        <v>5.2527554844610429E-3</v>
      </c>
      <c r="L226" s="105">
        <v>5.2527554844610429E-3</v>
      </c>
      <c r="M226" s="252">
        <v>651</v>
      </c>
      <c r="N226" s="146">
        <v>322</v>
      </c>
      <c r="O226" s="73"/>
      <c r="P226" s="73"/>
      <c r="Q226" s="73"/>
      <c r="R226" s="73"/>
    </row>
    <row r="227" spans="2:18" x14ac:dyDescent="0.2">
      <c r="B227" s="144">
        <f t="shared" si="3"/>
        <v>41853</v>
      </c>
      <c r="C227" s="132"/>
      <c r="D227" s="132"/>
      <c r="E227" s="132">
        <v>0</v>
      </c>
      <c r="F227" s="132">
        <v>0</v>
      </c>
      <c r="G227" s="104">
        <v>0</v>
      </c>
      <c r="H227" s="104">
        <v>0</v>
      </c>
      <c r="I227" s="104"/>
      <c r="J227" s="104"/>
      <c r="K227" s="105">
        <v>0</v>
      </c>
      <c r="L227" s="105">
        <v>0</v>
      </c>
      <c r="M227" s="252">
        <v>385</v>
      </c>
      <c r="N227" s="146">
        <v>167</v>
      </c>
      <c r="O227" s="73"/>
      <c r="P227" s="73"/>
      <c r="Q227" s="73"/>
      <c r="R227" s="73"/>
    </row>
    <row r="228" spans="2:18" x14ac:dyDescent="0.2">
      <c r="B228" s="144">
        <f t="shared" si="3"/>
        <v>41854</v>
      </c>
      <c r="C228" s="132"/>
      <c r="D228" s="132"/>
      <c r="E228" s="132">
        <v>0</v>
      </c>
      <c r="F228" s="132">
        <v>0</v>
      </c>
      <c r="G228" s="104">
        <v>0</v>
      </c>
      <c r="H228" s="104">
        <v>0</v>
      </c>
      <c r="I228" s="104"/>
      <c r="J228" s="104"/>
      <c r="K228" s="105">
        <v>0</v>
      </c>
      <c r="L228" s="105">
        <v>0</v>
      </c>
      <c r="M228" s="252">
        <v>159</v>
      </c>
      <c r="N228" s="146">
        <v>108</v>
      </c>
      <c r="O228" s="73"/>
      <c r="P228" s="73"/>
      <c r="Q228" s="73"/>
      <c r="R228" s="73"/>
    </row>
    <row r="229" spans="2:18" x14ac:dyDescent="0.2">
      <c r="B229" s="144">
        <f t="shared" si="3"/>
        <v>41855</v>
      </c>
      <c r="C229" s="132"/>
      <c r="D229" s="132"/>
      <c r="E229" s="132">
        <v>4.3778518706633135E-3</v>
      </c>
      <c r="F229" s="132">
        <v>4.3778518706633135E-3</v>
      </c>
      <c r="G229" s="104">
        <v>0</v>
      </c>
      <c r="H229" s="104">
        <v>0</v>
      </c>
      <c r="I229" s="104"/>
      <c r="J229" s="104"/>
      <c r="K229" s="105">
        <v>4.0764922028695633E-3</v>
      </c>
      <c r="L229" s="105">
        <v>4.0764922028695633E-3</v>
      </c>
      <c r="M229" s="252">
        <v>553</v>
      </c>
      <c r="N229" s="146">
        <v>348</v>
      </c>
      <c r="O229" s="73"/>
      <c r="P229" s="73"/>
      <c r="Q229" s="73"/>
      <c r="R229" s="73"/>
    </row>
    <row r="230" spans="2:18" x14ac:dyDescent="0.2">
      <c r="B230" s="144">
        <f t="shared" si="3"/>
        <v>41856</v>
      </c>
      <c r="C230" s="132"/>
      <c r="D230" s="132"/>
      <c r="E230" s="132">
        <v>0</v>
      </c>
      <c r="F230" s="132">
        <v>0</v>
      </c>
      <c r="G230" s="104">
        <v>0</v>
      </c>
      <c r="H230" s="104">
        <v>0</v>
      </c>
      <c r="I230" s="104"/>
      <c r="J230" s="104"/>
      <c r="K230" s="105">
        <v>0</v>
      </c>
      <c r="L230" s="105">
        <v>0</v>
      </c>
      <c r="M230" s="252">
        <v>653</v>
      </c>
      <c r="N230" s="146">
        <v>269</v>
      </c>
      <c r="O230" s="73"/>
      <c r="P230" s="73"/>
      <c r="Q230" s="73"/>
      <c r="R230" s="73"/>
    </row>
    <row r="231" spans="2:18" x14ac:dyDescent="0.2">
      <c r="B231" s="144">
        <f t="shared" si="3"/>
        <v>41857</v>
      </c>
      <c r="C231" s="132"/>
      <c r="D231" s="132"/>
      <c r="E231" s="132">
        <v>0</v>
      </c>
      <c r="F231" s="132">
        <v>0</v>
      </c>
      <c r="G231" s="104">
        <v>0</v>
      </c>
      <c r="H231" s="104">
        <v>0</v>
      </c>
      <c r="I231" s="104"/>
      <c r="J231" s="104"/>
      <c r="K231" s="105">
        <v>0</v>
      </c>
      <c r="L231" s="105">
        <v>0</v>
      </c>
      <c r="M231" s="252">
        <v>310</v>
      </c>
      <c r="N231" s="146">
        <v>283</v>
      </c>
      <c r="O231" s="73"/>
      <c r="P231" s="73"/>
      <c r="Q231" s="73"/>
      <c r="R231" s="73"/>
    </row>
    <row r="232" spans="2:18" x14ac:dyDescent="0.2">
      <c r="B232" s="144">
        <f t="shared" si="3"/>
        <v>41858</v>
      </c>
      <c r="C232" s="132"/>
      <c r="D232" s="132"/>
      <c r="E232" s="132">
        <v>0</v>
      </c>
      <c r="F232" s="132">
        <v>0</v>
      </c>
      <c r="G232" s="104">
        <v>0</v>
      </c>
      <c r="H232" s="104">
        <v>0</v>
      </c>
      <c r="I232" s="104"/>
      <c r="J232" s="104"/>
      <c r="K232" s="105">
        <v>0</v>
      </c>
      <c r="L232" s="105">
        <v>0</v>
      </c>
      <c r="M232" s="252">
        <v>388</v>
      </c>
      <c r="N232" s="146">
        <v>318</v>
      </c>
      <c r="O232" s="73"/>
      <c r="P232" s="73"/>
      <c r="Q232" s="73"/>
      <c r="R232" s="73"/>
    </row>
    <row r="233" spans="2:18" x14ac:dyDescent="0.2">
      <c r="B233" s="144">
        <f t="shared" si="3"/>
        <v>41859</v>
      </c>
      <c r="C233" s="132"/>
      <c r="D233" s="132"/>
      <c r="E233" s="132">
        <v>2.455988006783049E-3</v>
      </c>
      <c r="F233" s="132">
        <v>2.455988006783049E-3</v>
      </c>
      <c r="G233" s="104">
        <v>0</v>
      </c>
      <c r="H233" s="104">
        <v>0</v>
      </c>
      <c r="I233" s="104"/>
      <c r="J233" s="104"/>
      <c r="K233" s="105">
        <v>2.2869243308763008E-3</v>
      </c>
      <c r="L233" s="105">
        <v>2.2869243308763008E-3</v>
      </c>
      <c r="M233" s="252">
        <v>340</v>
      </c>
      <c r="N233" s="146">
        <v>280</v>
      </c>
      <c r="O233" s="73"/>
      <c r="P233" s="73"/>
      <c r="Q233" s="73"/>
      <c r="R233" s="73"/>
    </row>
    <row r="234" spans="2:18" x14ac:dyDescent="0.2">
      <c r="B234" s="144">
        <f t="shared" si="3"/>
        <v>41860</v>
      </c>
      <c r="C234" s="132"/>
      <c r="D234" s="132"/>
      <c r="E234" s="132">
        <v>1.4578639949536737E-2</v>
      </c>
      <c r="F234" s="132">
        <v>1.4578639949536737E-2</v>
      </c>
      <c r="G234" s="104">
        <v>0</v>
      </c>
      <c r="H234" s="104">
        <v>0</v>
      </c>
      <c r="I234" s="104"/>
      <c r="J234" s="104"/>
      <c r="K234" s="105">
        <v>1.3575085187549917E-2</v>
      </c>
      <c r="L234" s="105">
        <v>1.3575085187549917E-2</v>
      </c>
      <c r="M234" s="252">
        <v>189</v>
      </c>
      <c r="N234" s="146">
        <v>181</v>
      </c>
      <c r="O234" s="73"/>
      <c r="P234" s="73"/>
      <c r="Q234" s="73"/>
      <c r="R234" s="73"/>
    </row>
    <row r="235" spans="2:18" x14ac:dyDescent="0.2">
      <c r="B235" s="144">
        <f t="shared" si="3"/>
        <v>41861</v>
      </c>
      <c r="C235" s="132"/>
      <c r="D235" s="132"/>
      <c r="E235" s="132">
        <v>1.3910165562100124E-3</v>
      </c>
      <c r="F235" s="132">
        <v>1.3910165562100124E-3</v>
      </c>
      <c r="G235" s="104">
        <v>0</v>
      </c>
      <c r="H235" s="104">
        <v>0</v>
      </c>
      <c r="I235" s="104"/>
      <c r="J235" s="104"/>
      <c r="K235" s="105">
        <v>1.295262679729139E-3</v>
      </c>
      <c r="L235" s="105">
        <v>1.295262679729139E-3</v>
      </c>
      <c r="M235" s="252">
        <v>405</v>
      </c>
      <c r="N235" s="146">
        <v>198</v>
      </c>
      <c r="O235" s="73"/>
      <c r="P235" s="73"/>
      <c r="Q235" s="73"/>
      <c r="R235" s="73"/>
    </row>
    <row r="236" spans="2:18" x14ac:dyDescent="0.2">
      <c r="B236" s="144">
        <f t="shared" si="3"/>
        <v>41862</v>
      </c>
      <c r="C236" s="132"/>
      <c r="D236" s="132"/>
      <c r="E236" s="132">
        <v>0</v>
      </c>
      <c r="F236" s="132">
        <v>0</v>
      </c>
      <c r="G236" s="104">
        <v>0</v>
      </c>
      <c r="H236" s="104">
        <v>0</v>
      </c>
      <c r="I236" s="104"/>
      <c r="J236" s="104"/>
      <c r="K236" s="105">
        <v>0</v>
      </c>
      <c r="L236" s="105">
        <v>0</v>
      </c>
      <c r="M236" s="252">
        <v>436</v>
      </c>
      <c r="N236" s="146">
        <v>315</v>
      </c>
      <c r="O236" s="73"/>
      <c r="P236" s="73"/>
      <c r="Q236" s="73"/>
      <c r="R236" s="73"/>
    </row>
    <row r="237" spans="2:18" x14ac:dyDescent="0.2">
      <c r="B237" s="144">
        <f t="shared" si="3"/>
        <v>41863</v>
      </c>
      <c r="C237" s="132"/>
      <c r="D237" s="132"/>
      <c r="E237" s="132">
        <v>1.8137283012066945E-3</v>
      </c>
      <c r="F237" s="132">
        <v>1.8137283012066945E-3</v>
      </c>
      <c r="G237" s="104">
        <v>4.4349831470640411E-5</v>
      </c>
      <c r="H237" s="104">
        <v>4.4349831470640411E-5</v>
      </c>
      <c r="I237" s="104"/>
      <c r="J237" s="104"/>
      <c r="K237" s="105">
        <v>1.6919273401880038E-3</v>
      </c>
      <c r="L237" s="105">
        <v>1.6919273401880038E-3</v>
      </c>
      <c r="M237" s="252">
        <v>537</v>
      </c>
      <c r="N237" s="146">
        <v>345</v>
      </c>
      <c r="O237" s="73"/>
      <c r="P237" s="73"/>
      <c r="Q237" s="73"/>
      <c r="R237" s="73"/>
    </row>
    <row r="238" spans="2:18" x14ac:dyDescent="0.2">
      <c r="B238" s="144">
        <f t="shared" si="3"/>
        <v>41864</v>
      </c>
      <c r="C238" s="132"/>
      <c r="D238" s="132"/>
      <c r="E238" s="132">
        <v>0</v>
      </c>
      <c r="F238" s="132">
        <v>0</v>
      </c>
      <c r="G238" s="104">
        <v>0</v>
      </c>
      <c r="H238" s="104">
        <v>0</v>
      </c>
      <c r="I238" s="104"/>
      <c r="J238" s="104"/>
      <c r="K238" s="105">
        <v>0</v>
      </c>
      <c r="L238" s="105">
        <v>0</v>
      </c>
      <c r="M238" s="252">
        <v>272</v>
      </c>
      <c r="N238" s="146">
        <v>265</v>
      </c>
      <c r="O238" s="73"/>
      <c r="P238" s="73"/>
      <c r="Q238" s="73"/>
      <c r="R238" s="73"/>
    </row>
    <row r="239" spans="2:18" x14ac:dyDescent="0.2">
      <c r="B239" s="144">
        <f t="shared" si="3"/>
        <v>41865</v>
      </c>
      <c r="C239" s="132"/>
      <c r="D239" s="132"/>
      <c r="E239" s="132">
        <v>5.3199420000163838E-3</v>
      </c>
      <c r="F239" s="132">
        <v>5.3199420000163838E-3</v>
      </c>
      <c r="G239" s="104">
        <v>0</v>
      </c>
      <c r="H239" s="104">
        <v>0</v>
      </c>
      <c r="I239" s="104"/>
      <c r="J239" s="104"/>
      <c r="K239" s="105">
        <v>4.9537313558074376E-3</v>
      </c>
      <c r="L239" s="105">
        <v>4.9537313558074376E-3</v>
      </c>
      <c r="M239" s="252">
        <v>371</v>
      </c>
      <c r="N239" s="146">
        <v>327</v>
      </c>
      <c r="O239" s="73"/>
      <c r="P239" s="73"/>
      <c r="Q239" s="73"/>
      <c r="R239" s="73"/>
    </row>
    <row r="240" spans="2:18" x14ac:dyDescent="0.2">
      <c r="B240" s="144">
        <f t="shared" si="3"/>
        <v>41866</v>
      </c>
      <c r="C240" s="132"/>
      <c r="D240" s="132"/>
      <c r="E240" s="132">
        <v>0</v>
      </c>
      <c r="F240" s="132">
        <v>0</v>
      </c>
      <c r="G240" s="104">
        <v>0</v>
      </c>
      <c r="H240" s="104">
        <v>0</v>
      </c>
      <c r="I240" s="104"/>
      <c r="J240" s="104"/>
      <c r="K240" s="105">
        <v>0</v>
      </c>
      <c r="L240" s="105">
        <v>0</v>
      </c>
      <c r="M240" s="252">
        <v>345</v>
      </c>
      <c r="N240" s="146">
        <v>319</v>
      </c>
      <c r="O240" s="73"/>
      <c r="P240" s="73"/>
      <c r="Q240" s="73"/>
      <c r="R240" s="73"/>
    </row>
    <row r="241" spans="2:18" x14ac:dyDescent="0.2">
      <c r="B241" s="144">
        <f t="shared" si="3"/>
        <v>41867</v>
      </c>
      <c r="C241" s="132"/>
      <c r="D241" s="132"/>
      <c r="E241" s="132">
        <v>0</v>
      </c>
      <c r="F241" s="132">
        <v>0</v>
      </c>
      <c r="G241" s="104">
        <v>0</v>
      </c>
      <c r="H241" s="104">
        <v>0</v>
      </c>
      <c r="I241" s="104"/>
      <c r="J241" s="104"/>
      <c r="K241" s="105">
        <v>0</v>
      </c>
      <c r="L241" s="105">
        <v>0</v>
      </c>
      <c r="M241" s="252">
        <v>291</v>
      </c>
      <c r="N241" s="146">
        <v>145</v>
      </c>
      <c r="O241" s="73"/>
      <c r="P241" s="73"/>
      <c r="Q241" s="73"/>
      <c r="R241" s="73"/>
    </row>
    <row r="242" spans="2:18" x14ac:dyDescent="0.2">
      <c r="B242" s="144">
        <f t="shared" si="3"/>
        <v>41868</v>
      </c>
      <c r="C242" s="132"/>
      <c r="D242" s="132"/>
      <c r="E242" s="132">
        <v>1.6384176162662102E-6</v>
      </c>
      <c r="F242" s="132">
        <v>1.6384176162662102E-6</v>
      </c>
      <c r="G242" s="104">
        <v>0</v>
      </c>
      <c r="H242" s="104">
        <v>0</v>
      </c>
      <c r="I242" s="104"/>
      <c r="J242" s="104"/>
      <c r="K242" s="105">
        <v>1.5256333094571721E-6</v>
      </c>
      <c r="L242" s="105">
        <v>1.5256333094571721E-6</v>
      </c>
      <c r="M242" s="252">
        <v>151</v>
      </c>
      <c r="N242" s="146">
        <v>100</v>
      </c>
      <c r="O242" s="73"/>
      <c r="P242" s="73"/>
      <c r="Q242" s="73"/>
      <c r="R242" s="73"/>
    </row>
    <row r="243" spans="2:18" x14ac:dyDescent="0.2">
      <c r="B243" s="144">
        <f t="shared" si="3"/>
        <v>41869</v>
      </c>
      <c r="C243" s="132"/>
      <c r="D243" s="132"/>
      <c r="E243" s="132">
        <v>0</v>
      </c>
      <c r="F243" s="132">
        <v>0</v>
      </c>
      <c r="G243" s="104">
        <v>0</v>
      </c>
      <c r="H243" s="104">
        <v>0</v>
      </c>
      <c r="I243" s="104"/>
      <c r="J243" s="104"/>
      <c r="K243" s="105">
        <v>0</v>
      </c>
      <c r="L243" s="105">
        <v>0</v>
      </c>
      <c r="M243" s="252">
        <v>266</v>
      </c>
      <c r="N243" s="146">
        <v>181</v>
      </c>
      <c r="O243" s="73"/>
      <c r="P243" s="73"/>
      <c r="Q243" s="73"/>
      <c r="R243" s="73"/>
    </row>
    <row r="244" spans="2:18" x14ac:dyDescent="0.2">
      <c r="B244" s="144">
        <f t="shared" si="3"/>
        <v>41870</v>
      </c>
      <c r="C244" s="132"/>
      <c r="D244" s="132"/>
      <c r="E244" s="132">
        <v>0</v>
      </c>
      <c r="F244" s="132">
        <v>0</v>
      </c>
      <c r="G244" s="104">
        <v>0</v>
      </c>
      <c r="H244" s="104">
        <v>0</v>
      </c>
      <c r="I244" s="104"/>
      <c r="J244" s="104"/>
      <c r="K244" s="105">
        <v>0</v>
      </c>
      <c r="L244" s="105">
        <v>0</v>
      </c>
      <c r="M244" s="252">
        <v>265</v>
      </c>
      <c r="N244" s="146">
        <v>229</v>
      </c>
      <c r="O244" s="73"/>
      <c r="P244" s="73"/>
      <c r="Q244" s="73"/>
      <c r="R244" s="73"/>
    </row>
    <row r="245" spans="2:18" x14ac:dyDescent="0.2">
      <c r="B245" s="144">
        <f t="shared" si="3"/>
        <v>41871</v>
      </c>
      <c r="C245" s="132"/>
      <c r="D245" s="132"/>
      <c r="E245" s="132">
        <v>0</v>
      </c>
      <c r="F245" s="132">
        <v>0</v>
      </c>
      <c r="G245" s="104">
        <v>0</v>
      </c>
      <c r="H245" s="104">
        <v>0</v>
      </c>
      <c r="I245" s="104"/>
      <c r="J245" s="104"/>
      <c r="K245" s="105">
        <v>0</v>
      </c>
      <c r="L245" s="105">
        <v>0</v>
      </c>
      <c r="M245" s="252">
        <v>257</v>
      </c>
      <c r="N245" s="146">
        <v>173</v>
      </c>
      <c r="O245" s="73"/>
      <c r="P245" s="73"/>
      <c r="Q245" s="73"/>
      <c r="R245" s="73"/>
    </row>
    <row r="246" spans="2:18" x14ac:dyDescent="0.2">
      <c r="B246" s="144">
        <f t="shared" si="3"/>
        <v>41872</v>
      </c>
      <c r="C246" s="132"/>
      <c r="D246" s="132"/>
      <c r="E246" s="132">
        <v>0</v>
      </c>
      <c r="F246" s="132">
        <v>0</v>
      </c>
      <c r="G246" s="104">
        <v>0</v>
      </c>
      <c r="H246" s="104">
        <v>0</v>
      </c>
      <c r="I246" s="104"/>
      <c r="J246" s="104"/>
      <c r="K246" s="105">
        <v>0</v>
      </c>
      <c r="L246" s="105">
        <v>0</v>
      </c>
      <c r="M246" s="252">
        <v>308</v>
      </c>
      <c r="N246" s="146">
        <v>237</v>
      </c>
      <c r="O246" s="73"/>
      <c r="P246" s="73"/>
      <c r="Q246" s="73"/>
      <c r="R246" s="73"/>
    </row>
    <row r="247" spans="2:18" x14ac:dyDescent="0.2">
      <c r="B247" s="144">
        <f t="shared" si="3"/>
        <v>41873</v>
      </c>
      <c r="C247" s="132"/>
      <c r="D247" s="132"/>
      <c r="E247" s="132">
        <v>1.6646322981264693E-3</v>
      </c>
      <c r="F247" s="132">
        <v>1.6646322981264693E-3</v>
      </c>
      <c r="G247" s="104">
        <v>0</v>
      </c>
      <c r="H247" s="104">
        <v>0</v>
      </c>
      <c r="I247" s="104"/>
      <c r="J247" s="104"/>
      <c r="K247" s="105">
        <v>1.5500434424084869E-3</v>
      </c>
      <c r="L247" s="105">
        <v>1.5500434424084869E-3</v>
      </c>
      <c r="M247" s="252">
        <v>382</v>
      </c>
      <c r="N247" s="146">
        <v>323</v>
      </c>
      <c r="O247" s="73"/>
      <c r="P247" s="73"/>
      <c r="Q247" s="73"/>
      <c r="R247" s="73"/>
    </row>
    <row r="248" spans="2:18" x14ac:dyDescent="0.2">
      <c r="B248" s="144">
        <f t="shared" si="3"/>
        <v>41874</v>
      </c>
      <c r="C248" s="132"/>
      <c r="D248" s="132"/>
      <c r="E248" s="132">
        <v>6.5307326184371132E-3</v>
      </c>
      <c r="F248" s="132">
        <v>6.5307326184371132E-3</v>
      </c>
      <c r="G248" s="104">
        <v>0</v>
      </c>
      <c r="H248" s="104">
        <v>0</v>
      </c>
      <c r="I248" s="104"/>
      <c r="J248" s="104"/>
      <c r="K248" s="105">
        <v>6.0811743714962877E-3</v>
      </c>
      <c r="L248" s="105">
        <v>6.0811743714962877E-3</v>
      </c>
      <c r="M248" s="252">
        <v>157</v>
      </c>
      <c r="N248" s="146">
        <v>142</v>
      </c>
      <c r="O248" s="73"/>
      <c r="P248" s="73"/>
      <c r="Q248" s="73"/>
      <c r="R248" s="73"/>
    </row>
    <row r="249" spans="2:18" x14ac:dyDescent="0.2">
      <c r="B249" s="144">
        <f t="shared" si="3"/>
        <v>41875</v>
      </c>
      <c r="C249" s="132"/>
      <c r="D249" s="132"/>
      <c r="E249" s="132">
        <v>0</v>
      </c>
      <c r="F249" s="132">
        <v>0</v>
      </c>
      <c r="G249" s="104">
        <v>0</v>
      </c>
      <c r="H249" s="104">
        <v>0</v>
      </c>
      <c r="I249" s="104"/>
      <c r="J249" s="104"/>
      <c r="K249" s="105">
        <v>0</v>
      </c>
      <c r="L249" s="105">
        <v>0</v>
      </c>
      <c r="M249" s="252">
        <v>132</v>
      </c>
      <c r="N249" s="146">
        <v>101</v>
      </c>
      <c r="O249" s="73"/>
      <c r="P249" s="73"/>
      <c r="Q249" s="73"/>
      <c r="R249" s="73"/>
    </row>
    <row r="250" spans="2:18" x14ac:dyDescent="0.2">
      <c r="B250" s="144">
        <f t="shared" si="3"/>
        <v>41876</v>
      </c>
      <c r="C250" s="132"/>
      <c r="D250" s="132"/>
      <c r="E250" s="132">
        <v>3.5045752811934234E-3</v>
      </c>
      <c r="F250" s="132">
        <v>3.5045752811934234E-3</v>
      </c>
      <c r="G250" s="104">
        <v>0</v>
      </c>
      <c r="H250" s="104">
        <v>0</v>
      </c>
      <c r="I250" s="104"/>
      <c r="J250" s="104"/>
      <c r="K250" s="105">
        <v>3.2633296489288908E-3</v>
      </c>
      <c r="L250" s="105">
        <v>3.2633296489288908E-3</v>
      </c>
      <c r="M250" s="252">
        <v>277</v>
      </c>
      <c r="N250" s="146">
        <v>254</v>
      </c>
      <c r="O250" s="73"/>
      <c r="P250" s="73"/>
      <c r="Q250" s="73"/>
      <c r="R250" s="73"/>
    </row>
    <row r="251" spans="2:18" x14ac:dyDescent="0.2">
      <c r="B251" s="144">
        <f t="shared" si="3"/>
        <v>41877</v>
      </c>
      <c r="C251" s="132"/>
      <c r="D251" s="132"/>
      <c r="E251" s="132">
        <v>2.5018637000385029E-3</v>
      </c>
      <c r="F251" s="132">
        <v>2.5018637000385029E-3</v>
      </c>
      <c r="G251" s="104">
        <v>0</v>
      </c>
      <c r="H251" s="104">
        <v>0</v>
      </c>
      <c r="I251" s="104"/>
      <c r="J251" s="104"/>
      <c r="K251" s="105">
        <v>2.3296420635411019E-3</v>
      </c>
      <c r="L251" s="105">
        <v>2.3296420635411019E-3</v>
      </c>
      <c r="M251" s="252">
        <v>268</v>
      </c>
      <c r="N251" s="146">
        <v>242</v>
      </c>
      <c r="O251" s="73"/>
      <c r="P251" s="73"/>
      <c r="Q251" s="73"/>
      <c r="R251" s="73"/>
    </row>
    <row r="252" spans="2:18" x14ac:dyDescent="0.2">
      <c r="B252" s="144">
        <f t="shared" si="3"/>
        <v>41878</v>
      </c>
      <c r="C252" s="132"/>
      <c r="D252" s="132"/>
      <c r="E252" s="132">
        <v>5.9261565180348816E-3</v>
      </c>
      <c r="F252" s="132">
        <v>5.9261565180348816E-3</v>
      </c>
      <c r="G252" s="104">
        <v>0</v>
      </c>
      <c r="H252" s="104">
        <v>0</v>
      </c>
      <c r="I252" s="104"/>
      <c r="J252" s="104"/>
      <c r="K252" s="105">
        <v>5.5182156803065914E-3</v>
      </c>
      <c r="L252" s="105">
        <v>5.5182156803065914E-3</v>
      </c>
      <c r="M252" s="252">
        <v>359</v>
      </c>
      <c r="N252" s="146">
        <v>267</v>
      </c>
      <c r="O252" s="73"/>
      <c r="P252" s="73"/>
      <c r="Q252" s="73"/>
      <c r="R252" s="73"/>
    </row>
    <row r="253" spans="2:18" x14ac:dyDescent="0.2">
      <c r="B253" s="144">
        <f t="shared" si="3"/>
        <v>41879</v>
      </c>
      <c r="C253" s="132"/>
      <c r="D253" s="132"/>
      <c r="E253" s="132">
        <v>1.6384176162662102E-6</v>
      </c>
      <c r="F253" s="132">
        <v>1.6384176162662102E-6</v>
      </c>
      <c r="G253" s="104">
        <v>0</v>
      </c>
      <c r="H253" s="104">
        <v>0</v>
      </c>
      <c r="I253" s="104"/>
      <c r="J253" s="104"/>
      <c r="K253" s="105">
        <v>1.5256333094571721E-6</v>
      </c>
      <c r="L253" s="105">
        <v>1.5256333094571721E-6</v>
      </c>
      <c r="M253" s="252">
        <v>382</v>
      </c>
      <c r="N253" s="146">
        <v>311</v>
      </c>
      <c r="O253" s="73"/>
      <c r="P253" s="73"/>
      <c r="Q253" s="73"/>
      <c r="R253" s="73"/>
    </row>
    <row r="254" spans="2:18" x14ac:dyDescent="0.2">
      <c r="B254" s="144">
        <f t="shared" si="3"/>
        <v>41880</v>
      </c>
      <c r="C254" s="132"/>
      <c r="D254" s="132"/>
      <c r="E254" s="132">
        <v>0</v>
      </c>
      <c r="F254" s="132">
        <v>0</v>
      </c>
      <c r="G254" s="104">
        <v>0</v>
      </c>
      <c r="H254" s="104">
        <v>0</v>
      </c>
      <c r="I254" s="104"/>
      <c r="J254" s="104"/>
      <c r="K254" s="105">
        <v>0</v>
      </c>
      <c r="L254" s="105">
        <v>0</v>
      </c>
      <c r="M254" s="252">
        <v>332</v>
      </c>
      <c r="N254" s="146">
        <v>289</v>
      </c>
      <c r="O254" s="73"/>
      <c r="P254" s="73"/>
      <c r="Q254" s="73"/>
      <c r="R254" s="73"/>
    </row>
    <row r="255" spans="2:18" x14ac:dyDescent="0.2">
      <c r="B255" s="144">
        <f t="shared" si="3"/>
        <v>41881</v>
      </c>
      <c r="C255" s="132"/>
      <c r="D255" s="132"/>
      <c r="E255" s="132">
        <v>5.4936142673406027E-3</v>
      </c>
      <c r="F255" s="132">
        <v>5.4936142673406027E-3</v>
      </c>
      <c r="G255" s="104">
        <v>0</v>
      </c>
      <c r="H255" s="104">
        <v>0</v>
      </c>
      <c r="I255" s="104"/>
      <c r="J255" s="104"/>
      <c r="K255" s="105">
        <v>5.1154484866098981E-3</v>
      </c>
      <c r="L255" s="105">
        <v>5.1154484866098981E-3</v>
      </c>
      <c r="M255" s="252">
        <v>200</v>
      </c>
      <c r="N255" s="146">
        <v>148</v>
      </c>
      <c r="O255" s="73"/>
      <c r="P255" s="73"/>
      <c r="Q255" s="73"/>
      <c r="R255" s="73"/>
    </row>
    <row r="256" spans="2:18" x14ac:dyDescent="0.2">
      <c r="B256" s="144">
        <f t="shared" si="3"/>
        <v>41882</v>
      </c>
      <c r="C256" s="132"/>
      <c r="D256" s="132"/>
      <c r="E256" s="132">
        <v>0</v>
      </c>
      <c r="F256" s="132">
        <v>0</v>
      </c>
      <c r="G256" s="104">
        <v>0</v>
      </c>
      <c r="H256" s="104">
        <v>0</v>
      </c>
      <c r="I256" s="104"/>
      <c r="J256" s="104"/>
      <c r="K256" s="105">
        <v>0</v>
      </c>
      <c r="L256" s="105">
        <v>0</v>
      </c>
      <c r="M256" s="252">
        <v>132</v>
      </c>
      <c r="N256" s="146">
        <v>115</v>
      </c>
      <c r="O256" s="73"/>
      <c r="P256" s="73"/>
      <c r="Q256" s="73"/>
      <c r="R256" s="73"/>
    </row>
    <row r="257" spans="2:18" x14ac:dyDescent="0.2">
      <c r="B257" s="144">
        <f t="shared" si="3"/>
        <v>41883</v>
      </c>
      <c r="C257" s="132"/>
      <c r="D257" s="132"/>
      <c r="E257" s="132">
        <v>0</v>
      </c>
      <c r="F257" s="132">
        <v>0</v>
      </c>
      <c r="G257" s="104">
        <v>0</v>
      </c>
      <c r="H257" s="104">
        <v>0</v>
      </c>
      <c r="I257" s="104"/>
      <c r="J257" s="104"/>
      <c r="K257" s="105">
        <v>0</v>
      </c>
      <c r="L257" s="105">
        <v>0</v>
      </c>
      <c r="M257" s="252">
        <v>417</v>
      </c>
      <c r="N257" s="146">
        <v>378</v>
      </c>
      <c r="O257" s="73"/>
      <c r="P257" s="73"/>
      <c r="Q257" s="73"/>
      <c r="R257" s="73"/>
    </row>
    <row r="258" spans="2:18" x14ac:dyDescent="0.2">
      <c r="B258" s="144">
        <f t="shared" si="3"/>
        <v>41884</v>
      </c>
      <c r="C258" s="132"/>
      <c r="D258" s="132"/>
      <c r="E258" s="132">
        <v>0</v>
      </c>
      <c r="F258" s="132">
        <v>0</v>
      </c>
      <c r="G258" s="104">
        <v>0</v>
      </c>
      <c r="H258" s="104">
        <v>0</v>
      </c>
      <c r="I258" s="104"/>
      <c r="J258" s="104"/>
      <c r="K258" s="105">
        <v>0</v>
      </c>
      <c r="L258" s="105">
        <v>0</v>
      </c>
      <c r="M258" s="252">
        <v>431</v>
      </c>
      <c r="N258" s="146">
        <v>256</v>
      </c>
      <c r="O258" s="73"/>
      <c r="P258" s="73"/>
      <c r="Q258" s="73"/>
      <c r="R258" s="73"/>
    </row>
    <row r="259" spans="2:18" x14ac:dyDescent="0.2">
      <c r="B259" s="144">
        <f t="shared" si="3"/>
        <v>41885</v>
      </c>
      <c r="C259" s="132"/>
      <c r="D259" s="132"/>
      <c r="E259" s="132">
        <v>0</v>
      </c>
      <c r="F259" s="132">
        <v>0</v>
      </c>
      <c r="G259" s="104">
        <v>0</v>
      </c>
      <c r="H259" s="104">
        <v>0</v>
      </c>
      <c r="I259" s="104"/>
      <c r="J259" s="104"/>
      <c r="K259" s="105">
        <v>0</v>
      </c>
      <c r="L259" s="105">
        <v>0</v>
      </c>
      <c r="M259" s="252">
        <v>347</v>
      </c>
      <c r="N259" s="146">
        <v>298</v>
      </c>
      <c r="O259" s="73"/>
      <c r="P259" s="73"/>
      <c r="Q259" s="73"/>
      <c r="R259" s="73"/>
    </row>
    <row r="260" spans="2:18" x14ac:dyDescent="0.2">
      <c r="B260" s="144">
        <f t="shared" si="3"/>
        <v>41886</v>
      </c>
      <c r="C260" s="132"/>
      <c r="D260" s="132"/>
      <c r="E260" s="132">
        <v>0</v>
      </c>
      <c r="F260" s="132">
        <v>0</v>
      </c>
      <c r="G260" s="104">
        <v>0</v>
      </c>
      <c r="H260" s="104">
        <v>0</v>
      </c>
      <c r="I260" s="104"/>
      <c r="J260" s="104"/>
      <c r="K260" s="105">
        <v>0</v>
      </c>
      <c r="L260" s="105">
        <v>0</v>
      </c>
      <c r="M260" s="252">
        <v>398</v>
      </c>
      <c r="N260" s="146">
        <v>214</v>
      </c>
      <c r="O260" s="73"/>
      <c r="P260" s="73"/>
      <c r="Q260" s="73"/>
      <c r="R260" s="73"/>
    </row>
    <row r="261" spans="2:18" x14ac:dyDescent="0.2">
      <c r="B261" s="144">
        <f t="shared" si="3"/>
        <v>41887</v>
      </c>
      <c r="C261" s="132"/>
      <c r="D261" s="132"/>
      <c r="E261" s="132">
        <v>1.6384176162662102E-6</v>
      </c>
      <c r="F261" s="132">
        <v>1.6384176162662102E-6</v>
      </c>
      <c r="G261" s="104">
        <v>0</v>
      </c>
      <c r="H261" s="104">
        <v>0</v>
      </c>
      <c r="I261" s="104"/>
      <c r="J261" s="104"/>
      <c r="K261" s="105">
        <v>1.5256333094571721E-6</v>
      </c>
      <c r="L261" s="105">
        <v>1.5256333094571721E-6</v>
      </c>
      <c r="M261" s="252">
        <v>280</v>
      </c>
      <c r="N261" s="146">
        <v>225</v>
      </c>
      <c r="O261" s="73"/>
      <c r="P261" s="73"/>
      <c r="Q261" s="73"/>
      <c r="R261" s="73"/>
    </row>
    <row r="262" spans="2:18" x14ac:dyDescent="0.2">
      <c r="B262" s="144">
        <f t="shared" si="3"/>
        <v>41888</v>
      </c>
      <c r="C262" s="132"/>
      <c r="D262" s="132"/>
      <c r="E262" s="132">
        <v>0</v>
      </c>
      <c r="F262" s="132">
        <v>0</v>
      </c>
      <c r="G262" s="104">
        <v>0</v>
      </c>
      <c r="H262" s="104">
        <v>0</v>
      </c>
      <c r="I262" s="104"/>
      <c r="J262" s="104"/>
      <c r="K262" s="105">
        <v>0</v>
      </c>
      <c r="L262" s="105">
        <v>0</v>
      </c>
      <c r="M262" s="252">
        <v>149</v>
      </c>
      <c r="N262" s="146">
        <v>100</v>
      </c>
      <c r="O262" s="73"/>
      <c r="P262" s="73"/>
      <c r="Q262" s="73"/>
      <c r="R262" s="73"/>
    </row>
    <row r="263" spans="2:18" x14ac:dyDescent="0.2">
      <c r="B263" s="144">
        <f t="shared" si="3"/>
        <v>41889</v>
      </c>
      <c r="C263" s="132"/>
      <c r="D263" s="132"/>
      <c r="E263" s="132">
        <v>0</v>
      </c>
      <c r="F263" s="132">
        <v>0</v>
      </c>
      <c r="G263" s="104">
        <v>0</v>
      </c>
      <c r="H263" s="104">
        <v>0</v>
      </c>
      <c r="I263" s="104"/>
      <c r="J263" s="104"/>
      <c r="K263" s="105">
        <v>0</v>
      </c>
      <c r="L263" s="105">
        <v>0</v>
      </c>
      <c r="M263" s="252">
        <v>76</v>
      </c>
      <c r="N263" s="146">
        <v>61</v>
      </c>
      <c r="O263" s="73"/>
      <c r="P263" s="73"/>
      <c r="Q263" s="73"/>
      <c r="R263" s="73"/>
    </row>
    <row r="264" spans="2:18" x14ac:dyDescent="0.2">
      <c r="B264" s="144">
        <f t="shared" si="3"/>
        <v>41890</v>
      </c>
      <c r="C264" s="132"/>
      <c r="D264" s="132"/>
      <c r="E264" s="132">
        <v>0</v>
      </c>
      <c r="F264" s="132">
        <v>0</v>
      </c>
      <c r="G264" s="104">
        <v>0.11570871030690083</v>
      </c>
      <c r="H264" s="104">
        <v>0.11570871030690083</v>
      </c>
      <c r="I264" s="104"/>
      <c r="J264" s="104"/>
      <c r="K264" s="105">
        <v>7.9607546087475233E-3</v>
      </c>
      <c r="L264" s="105">
        <v>7.9607546087475233E-3</v>
      </c>
      <c r="M264" s="252">
        <v>338</v>
      </c>
      <c r="N264" s="146">
        <v>293</v>
      </c>
      <c r="O264" s="73"/>
      <c r="P264" s="73"/>
      <c r="Q264" s="73"/>
      <c r="R264" s="73"/>
    </row>
    <row r="265" spans="2:18" x14ac:dyDescent="0.2">
      <c r="B265" s="144">
        <f t="shared" si="3"/>
        <v>41891</v>
      </c>
      <c r="C265" s="132"/>
      <c r="D265" s="132"/>
      <c r="E265" s="132">
        <v>3.1932759341028434E-3</v>
      </c>
      <c r="F265" s="132">
        <v>3.1932759341028434E-3</v>
      </c>
      <c r="G265" s="104">
        <v>0</v>
      </c>
      <c r="H265" s="104">
        <v>0</v>
      </c>
      <c r="I265" s="104"/>
      <c r="J265" s="104"/>
      <c r="K265" s="105">
        <v>2.9734593201320284E-3</v>
      </c>
      <c r="L265" s="105">
        <v>2.9734593201320284E-3</v>
      </c>
      <c r="M265" s="252">
        <v>818</v>
      </c>
      <c r="N265" s="146">
        <v>570</v>
      </c>
      <c r="O265" s="73"/>
      <c r="P265" s="73"/>
      <c r="Q265" s="73"/>
      <c r="R265" s="73"/>
    </row>
    <row r="266" spans="2:18" x14ac:dyDescent="0.2">
      <c r="B266" s="144">
        <f t="shared" si="3"/>
        <v>41892</v>
      </c>
      <c r="C266" s="132"/>
      <c r="D266" s="132"/>
      <c r="E266" s="132">
        <v>0</v>
      </c>
      <c r="F266" s="132">
        <v>0</v>
      </c>
      <c r="G266" s="104">
        <v>0</v>
      </c>
      <c r="H266" s="104">
        <v>0</v>
      </c>
      <c r="I266" s="104"/>
      <c r="J266" s="104"/>
      <c r="K266" s="105">
        <v>0</v>
      </c>
      <c r="L266" s="105">
        <v>0</v>
      </c>
      <c r="M266" s="252">
        <v>329</v>
      </c>
      <c r="N266" s="146">
        <v>281</v>
      </c>
      <c r="O266" s="73"/>
      <c r="P266" s="73"/>
      <c r="Q266" s="73"/>
      <c r="R266" s="73"/>
    </row>
    <row r="267" spans="2:18" x14ac:dyDescent="0.2">
      <c r="B267" s="144">
        <f t="shared" si="3"/>
        <v>41893</v>
      </c>
      <c r="C267" s="132"/>
      <c r="D267" s="132"/>
      <c r="E267" s="132">
        <v>0</v>
      </c>
      <c r="F267" s="132">
        <v>0</v>
      </c>
      <c r="G267" s="104">
        <v>0</v>
      </c>
      <c r="H267" s="104">
        <v>0</v>
      </c>
      <c r="I267" s="104"/>
      <c r="J267" s="104"/>
      <c r="K267" s="105">
        <v>0</v>
      </c>
      <c r="L267" s="105">
        <v>0</v>
      </c>
      <c r="M267" s="252">
        <v>490</v>
      </c>
      <c r="N267" s="146">
        <v>365</v>
      </c>
      <c r="O267" s="73"/>
      <c r="P267" s="73"/>
      <c r="Q267" s="73"/>
      <c r="R267" s="73"/>
    </row>
    <row r="268" spans="2:18" x14ac:dyDescent="0.2">
      <c r="B268" s="144">
        <f t="shared" si="3"/>
        <v>41894</v>
      </c>
      <c r="C268" s="132"/>
      <c r="D268" s="132"/>
      <c r="E268" s="132">
        <v>0</v>
      </c>
      <c r="F268" s="132">
        <v>0</v>
      </c>
      <c r="G268" s="104">
        <v>0</v>
      </c>
      <c r="H268" s="104">
        <v>0</v>
      </c>
      <c r="I268" s="104"/>
      <c r="J268" s="104"/>
      <c r="K268" s="105">
        <v>0</v>
      </c>
      <c r="L268" s="105">
        <v>0</v>
      </c>
      <c r="M268" s="252">
        <v>347</v>
      </c>
      <c r="N268" s="146">
        <v>286</v>
      </c>
      <c r="O268" s="73"/>
      <c r="P268" s="73"/>
      <c r="Q268" s="73"/>
      <c r="R268" s="73"/>
    </row>
    <row r="269" spans="2:18" x14ac:dyDescent="0.2">
      <c r="B269" s="144">
        <f t="shared" si="3"/>
        <v>41895</v>
      </c>
      <c r="C269" s="132"/>
      <c r="D269" s="132"/>
      <c r="E269" s="132">
        <v>0</v>
      </c>
      <c r="F269" s="132">
        <v>0</v>
      </c>
      <c r="G269" s="104">
        <v>0</v>
      </c>
      <c r="H269" s="104">
        <v>0</v>
      </c>
      <c r="I269" s="104"/>
      <c r="J269" s="104"/>
      <c r="K269" s="105">
        <v>0</v>
      </c>
      <c r="L269" s="105">
        <v>0</v>
      </c>
      <c r="M269" s="252">
        <v>177</v>
      </c>
      <c r="N269" s="146">
        <v>142</v>
      </c>
      <c r="O269" s="73"/>
      <c r="P269" s="73"/>
      <c r="Q269" s="73"/>
      <c r="R269" s="73"/>
    </row>
    <row r="270" spans="2:18" x14ac:dyDescent="0.2">
      <c r="B270" s="144">
        <f t="shared" si="3"/>
        <v>41896</v>
      </c>
      <c r="C270" s="132"/>
      <c r="D270" s="132"/>
      <c r="E270" s="132">
        <v>0</v>
      </c>
      <c r="F270" s="132">
        <v>0</v>
      </c>
      <c r="G270" s="104">
        <v>0</v>
      </c>
      <c r="H270" s="104">
        <v>0</v>
      </c>
      <c r="I270" s="104"/>
      <c r="J270" s="104"/>
      <c r="K270" s="105">
        <v>0</v>
      </c>
      <c r="L270" s="105">
        <v>0</v>
      </c>
      <c r="M270" s="252">
        <v>199</v>
      </c>
      <c r="N270" s="146">
        <v>149</v>
      </c>
      <c r="O270" s="73"/>
      <c r="P270" s="73"/>
      <c r="Q270" s="73"/>
      <c r="R270" s="73"/>
    </row>
    <row r="271" spans="2:18" x14ac:dyDescent="0.2">
      <c r="B271" s="144">
        <f t="shared" si="3"/>
        <v>41897</v>
      </c>
      <c r="C271" s="132"/>
      <c r="D271" s="132"/>
      <c r="E271" s="132">
        <v>0</v>
      </c>
      <c r="F271" s="132">
        <v>0</v>
      </c>
      <c r="G271" s="104">
        <v>8.7812666311868019E-3</v>
      </c>
      <c r="H271" s="104">
        <v>8.7812666311868019E-3</v>
      </c>
      <c r="I271" s="104"/>
      <c r="J271" s="104"/>
      <c r="K271" s="105">
        <v>6.0415079054504015E-4</v>
      </c>
      <c r="L271" s="105">
        <v>6.0415079054504015E-4</v>
      </c>
      <c r="M271" s="252">
        <v>310</v>
      </c>
      <c r="N271" s="146">
        <v>179</v>
      </c>
      <c r="O271" s="73"/>
      <c r="P271" s="73"/>
      <c r="Q271" s="73"/>
      <c r="R271" s="73"/>
    </row>
    <row r="272" spans="2:18" x14ac:dyDescent="0.2">
      <c r="B272" s="144">
        <f t="shared" ref="B272:B335" si="4">B271+1</f>
        <v>41898</v>
      </c>
      <c r="C272" s="132"/>
      <c r="D272" s="132"/>
      <c r="E272" s="132">
        <v>4.3958744644422417E-3</v>
      </c>
      <c r="F272" s="132">
        <v>4.3958744644422417E-3</v>
      </c>
      <c r="G272" s="104">
        <v>0</v>
      </c>
      <c r="H272" s="104">
        <v>0</v>
      </c>
      <c r="I272" s="104"/>
      <c r="J272" s="104"/>
      <c r="K272" s="105">
        <v>4.0932741692735926E-3</v>
      </c>
      <c r="L272" s="105">
        <v>4.0932741692735926E-3</v>
      </c>
      <c r="M272" s="252">
        <v>282</v>
      </c>
      <c r="N272" s="146">
        <v>228</v>
      </c>
      <c r="O272" s="73"/>
      <c r="P272" s="73"/>
      <c r="Q272" s="73"/>
      <c r="R272" s="73"/>
    </row>
    <row r="273" spans="2:18" x14ac:dyDescent="0.2">
      <c r="B273" s="144">
        <f t="shared" si="4"/>
        <v>41899</v>
      </c>
      <c r="C273" s="132"/>
      <c r="D273" s="132"/>
      <c r="E273" s="132">
        <v>8.1920880813310501E-5</v>
      </c>
      <c r="F273" s="132">
        <v>8.1920880813310501E-5</v>
      </c>
      <c r="G273" s="104">
        <v>0</v>
      </c>
      <c r="H273" s="104">
        <v>0</v>
      </c>
      <c r="I273" s="104"/>
      <c r="J273" s="104"/>
      <c r="K273" s="105">
        <v>7.6281665472858605E-5</v>
      </c>
      <c r="L273" s="105">
        <v>7.6281665472858605E-5</v>
      </c>
      <c r="M273" s="252">
        <v>343</v>
      </c>
      <c r="N273" s="146">
        <v>234</v>
      </c>
      <c r="O273" s="73"/>
      <c r="P273" s="73"/>
      <c r="Q273" s="73"/>
      <c r="R273" s="73"/>
    </row>
    <row r="274" spans="2:18" x14ac:dyDescent="0.2">
      <c r="B274" s="144">
        <f t="shared" si="4"/>
        <v>41900</v>
      </c>
      <c r="C274" s="132"/>
      <c r="D274" s="132"/>
      <c r="E274" s="132">
        <v>0</v>
      </c>
      <c r="F274" s="132">
        <v>0</v>
      </c>
      <c r="G274" s="104">
        <v>0</v>
      </c>
      <c r="H274" s="104">
        <v>0</v>
      </c>
      <c r="I274" s="104"/>
      <c r="J274" s="104"/>
      <c r="K274" s="105">
        <v>0</v>
      </c>
      <c r="L274" s="105">
        <v>0</v>
      </c>
      <c r="M274" s="252">
        <v>294</v>
      </c>
      <c r="N274" s="146">
        <v>269</v>
      </c>
      <c r="O274" s="73"/>
      <c r="P274" s="73"/>
      <c r="Q274" s="73"/>
      <c r="R274" s="73"/>
    </row>
    <row r="275" spans="2:18" x14ac:dyDescent="0.2">
      <c r="B275" s="144">
        <f t="shared" si="4"/>
        <v>41901</v>
      </c>
      <c r="C275" s="132"/>
      <c r="D275" s="132"/>
      <c r="E275" s="132">
        <v>2.8295472232917449E-3</v>
      </c>
      <c r="F275" s="132">
        <v>2.8295472232917449E-3</v>
      </c>
      <c r="G275" s="104">
        <v>0</v>
      </c>
      <c r="H275" s="104">
        <v>0</v>
      </c>
      <c r="I275" s="104"/>
      <c r="J275" s="104"/>
      <c r="K275" s="105">
        <v>2.6347687254325361E-3</v>
      </c>
      <c r="L275" s="105">
        <v>2.6347687254325361E-3</v>
      </c>
      <c r="M275" s="252">
        <v>585</v>
      </c>
      <c r="N275" s="146">
        <v>378</v>
      </c>
      <c r="O275" s="73"/>
      <c r="P275" s="73"/>
      <c r="Q275" s="73"/>
      <c r="R275" s="73"/>
    </row>
    <row r="276" spans="2:18" x14ac:dyDescent="0.2">
      <c r="B276" s="144">
        <f t="shared" si="4"/>
        <v>41902</v>
      </c>
      <c r="C276" s="132"/>
      <c r="D276" s="132"/>
      <c r="E276" s="132">
        <v>0</v>
      </c>
      <c r="F276" s="132">
        <v>0</v>
      </c>
      <c r="G276" s="104">
        <v>0</v>
      </c>
      <c r="H276" s="104">
        <v>0</v>
      </c>
      <c r="I276" s="104"/>
      <c r="J276" s="104"/>
      <c r="K276" s="105">
        <v>0</v>
      </c>
      <c r="L276" s="105">
        <v>0</v>
      </c>
      <c r="M276" s="252">
        <v>185</v>
      </c>
      <c r="N276" s="146">
        <v>147</v>
      </c>
      <c r="O276" s="73"/>
      <c r="P276" s="73"/>
      <c r="Q276" s="73"/>
      <c r="R276" s="73"/>
    </row>
    <row r="277" spans="2:18" x14ac:dyDescent="0.2">
      <c r="B277" s="144">
        <f t="shared" si="4"/>
        <v>41903</v>
      </c>
      <c r="C277" s="132"/>
      <c r="D277" s="132"/>
      <c r="E277" s="132">
        <v>0</v>
      </c>
      <c r="F277" s="132">
        <v>0</v>
      </c>
      <c r="G277" s="104">
        <v>0</v>
      </c>
      <c r="H277" s="104">
        <v>0</v>
      </c>
      <c r="I277" s="104"/>
      <c r="J277" s="104"/>
      <c r="K277" s="105">
        <v>0</v>
      </c>
      <c r="L277" s="105">
        <v>0</v>
      </c>
      <c r="M277" s="252">
        <v>133</v>
      </c>
      <c r="N277" s="146">
        <v>106</v>
      </c>
      <c r="O277" s="73"/>
      <c r="P277" s="73"/>
      <c r="Q277" s="73"/>
      <c r="R277" s="73"/>
    </row>
    <row r="278" spans="2:18" x14ac:dyDescent="0.2">
      <c r="B278" s="144">
        <f t="shared" si="4"/>
        <v>41904</v>
      </c>
      <c r="C278" s="132"/>
      <c r="D278" s="132"/>
      <c r="E278" s="132">
        <v>1.3844628857449476E-3</v>
      </c>
      <c r="F278" s="132">
        <v>1.3844628857449476E-3</v>
      </c>
      <c r="G278" s="104">
        <v>0</v>
      </c>
      <c r="H278" s="104">
        <v>0</v>
      </c>
      <c r="I278" s="104"/>
      <c r="J278" s="104"/>
      <c r="K278" s="105">
        <v>1.2891601464913103E-3</v>
      </c>
      <c r="L278" s="105">
        <v>1.2891601464913103E-3</v>
      </c>
      <c r="M278" s="252">
        <v>385</v>
      </c>
      <c r="N278" s="146">
        <v>277</v>
      </c>
      <c r="O278" s="73"/>
      <c r="P278" s="73"/>
      <c r="Q278" s="73"/>
      <c r="R278" s="73"/>
    </row>
    <row r="279" spans="2:18" x14ac:dyDescent="0.2">
      <c r="B279" s="144">
        <f t="shared" si="4"/>
        <v>41905</v>
      </c>
      <c r="C279" s="132"/>
      <c r="D279" s="132"/>
      <c r="E279" s="132">
        <v>1.7645757727187082E-3</v>
      </c>
      <c r="F279" s="132">
        <v>1.7645757727187082E-3</v>
      </c>
      <c r="G279" s="104">
        <v>0</v>
      </c>
      <c r="H279" s="104">
        <v>0</v>
      </c>
      <c r="I279" s="104"/>
      <c r="J279" s="104"/>
      <c r="K279" s="105">
        <v>1.6431070742853743E-3</v>
      </c>
      <c r="L279" s="105">
        <v>1.6431070742853743E-3</v>
      </c>
      <c r="M279" s="252">
        <v>444</v>
      </c>
      <c r="N279" s="146">
        <v>341</v>
      </c>
      <c r="O279" s="73"/>
      <c r="P279" s="73"/>
      <c r="Q279" s="73"/>
      <c r="R279" s="73"/>
    </row>
    <row r="280" spans="2:18" x14ac:dyDescent="0.2">
      <c r="B280" s="144">
        <f t="shared" si="4"/>
        <v>41906</v>
      </c>
      <c r="C280" s="132"/>
      <c r="D280" s="132"/>
      <c r="E280" s="132">
        <v>5.2675126362958652E-3</v>
      </c>
      <c r="F280" s="132">
        <v>5.2675126362958652E-3</v>
      </c>
      <c r="G280" s="104">
        <v>0</v>
      </c>
      <c r="H280" s="104">
        <v>0</v>
      </c>
      <c r="I280" s="104"/>
      <c r="J280" s="104"/>
      <c r="K280" s="105">
        <v>4.9049110899048081E-3</v>
      </c>
      <c r="L280" s="105">
        <v>4.9049110899048081E-3</v>
      </c>
      <c r="M280" s="252">
        <v>370</v>
      </c>
      <c r="N280" s="146">
        <v>254</v>
      </c>
      <c r="O280" s="73"/>
      <c r="P280" s="73"/>
      <c r="Q280" s="73"/>
      <c r="R280" s="73"/>
    </row>
    <row r="281" spans="2:18" x14ac:dyDescent="0.2">
      <c r="B281" s="144">
        <f t="shared" si="4"/>
        <v>41907</v>
      </c>
      <c r="C281" s="132"/>
      <c r="D281" s="132"/>
      <c r="E281" s="132">
        <v>0</v>
      </c>
      <c r="F281" s="132">
        <v>0</v>
      </c>
      <c r="G281" s="104">
        <v>0</v>
      </c>
      <c r="H281" s="104">
        <v>0</v>
      </c>
      <c r="I281" s="104"/>
      <c r="J281" s="104"/>
      <c r="K281" s="105">
        <v>0</v>
      </c>
      <c r="L281" s="105">
        <v>0</v>
      </c>
      <c r="M281" s="252">
        <v>405</v>
      </c>
      <c r="N281" s="146">
        <v>253</v>
      </c>
      <c r="O281" s="73"/>
      <c r="P281" s="73"/>
      <c r="Q281" s="73"/>
      <c r="R281" s="73"/>
    </row>
    <row r="282" spans="2:18" x14ac:dyDescent="0.2">
      <c r="B282" s="144">
        <f t="shared" si="4"/>
        <v>41908</v>
      </c>
      <c r="C282" s="132"/>
      <c r="D282" s="132"/>
      <c r="E282" s="132">
        <v>0</v>
      </c>
      <c r="F282" s="132">
        <v>0</v>
      </c>
      <c r="G282" s="104">
        <v>0</v>
      </c>
      <c r="H282" s="104">
        <v>0</v>
      </c>
      <c r="I282" s="104"/>
      <c r="J282" s="104"/>
      <c r="K282" s="105">
        <v>0</v>
      </c>
      <c r="L282" s="105">
        <v>0</v>
      </c>
      <c r="M282" s="252">
        <v>273</v>
      </c>
      <c r="N282" s="146">
        <v>266</v>
      </c>
      <c r="O282" s="73"/>
      <c r="P282" s="73"/>
      <c r="Q282" s="73"/>
      <c r="R282" s="73"/>
    </row>
    <row r="283" spans="2:18" x14ac:dyDescent="0.2">
      <c r="B283" s="144">
        <f t="shared" si="4"/>
        <v>41909</v>
      </c>
      <c r="C283" s="132"/>
      <c r="D283" s="132"/>
      <c r="E283" s="132">
        <v>7.8693198109266067E-3</v>
      </c>
      <c r="F283" s="132">
        <v>7.8693198109266067E-3</v>
      </c>
      <c r="G283" s="104">
        <v>0</v>
      </c>
      <c r="H283" s="104">
        <v>0</v>
      </c>
      <c r="I283" s="104"/>
      <c r="J283" s="104"/>
      <c r="K283" s="105">
        <v>7.3276167853227976E-3</v>
      </c>
      <c r="L283" s="105">
        <v>7.3276167853227976E-3</v>
      </c>
      <c r="M283" s="252">
        <v>140</v>
      </c>
      <c r="N283" s="146">
        <v>124</v>
      </c>
      <c r="O283" s="73"/>
      <c r="P283" s="73"/>
      <c r="Q283" s="73"/>
      <c r="R283" s="73"/>
    </row>
    <row r="284" spans="2:18" x14ac:dyDescent="0.2">
      <c r="B284" s="144">
        <f t="shared" si="4"/>
        <v>41910</v>
      </c>
      <c r="C284" s="132"/>
      <c r="D284" s="132"/>
      <c r="E284" s="132">
        <v>0</v>
      </c>
      <c r="F284" s="132">
        <v>0</v>
      </c>
      <c r="G284" s="104">
        <v>0</v>
      </c>
      <c r="H284" s="104">
        <v>0</v>
      </c>
      <c r="I284" s="104"/>
      <c r="J284" s="104"/>
      <c r="K284" s="105">
        <v>0</v>
      </c>
      <c r="L284" s="105">
        <v>0</v>
      </c>
      <c r="M284" s="252">
        <v>461</v>
      </c>
      <c r="N284" s="146">
        <v>238</v>
      </c>
      <c r="O284" s="73"/>
      <c r="P284" s="73"/>
      <c r="Q284" s="73"/>
      <c r="R284" s="73"/>
    </row>
    <row r="285" spans="2:18" x14ac:dyDescent="0.2">
      <c r="B285" s="144">
        <f t="shared" si="4"/>
        <v>41911</v>
      </c>
      <c r="C285" s="132"/>
      <c r="D285" s="132"/>
      <c r="E285" s="132">
        <v>0</v>
      </c>
      <c r="F285" s="132">
        <v>0</v>
      </c>
      <c r="G285" s="104">
        <v>0</v>
      </c>
      <c r="H285" s="104">
        <v>0</v>
      </c>
      <c r="I285" s="104"/>
      <c r="J285" s="104"/>
      <c r="K285" s="105">
        <v>0</v>
      </c>
      <c r="L285" s="105">
        <v>0</v>
      </c>
      <c r="M285" s="252">
        <v>369</v>
      </c>
      <c r="N285" s="146">
        <v>315</v>
      </c>
      <c r="O285" s="73"/>
      <c r="P285" s="73"/>
      <c r="Q285" s="73"/>
      <c r="R285" s="73"/>
    </row>
    <row r="286" spans="2:18" x14ac:dyDescent="0.2">
      <c r="B286" s="144">
        <f t="shared" si="4"/>
        <v>41912</v>
      </c>
      <c r="C286" s="132"/>
      <c r="D286" s="132"/>
      <c r="E286" s="132">
        <v>1.9747847528856631E-2</v>
      </c>
      <c r="F286" s="132">
        <v>1.9747847528856631E-2</v>
      </c>
      <c r="G286" s="104">
        <v>0</v>
      </c>
      <c r="H286" s="104">
        <v>0</v>
      </c>
      <c r="I286" s="104"/>
      <c r="J286" s="104"/>
      <c r="K286" s="105">
        <v>1.8388458278887295E-2</v>
      </c>
      <c r="L286" s="105">
        <v>1.8388458278887295E-2</v>
      </c>
      <c r="M286" s="252">
        <v>1311</v>
      </c>
      <c r="N286" s="146">
        <v>504</v>
      </c>
      <c r="O286" s="73"/>
      <c r="P286" s="73"/>
      <c r="Q286" s="73"/>
      <c r="R286" s="73"/>
    </row>
    <row r="287" spans="2:18" x14ac:dyDescent="0.2">
      <c r="B287" s="144">
        <f t="shared" si="4"/>
        <v>41913</v>
      </c>
      <c r="C287" s="132"/>
      <c r="D287" s="132"/>
      <c r="E287" s="132">
        <v>3.3538408604969322E-3</v>
      </c>
      <c r="F287" s="132">
        <v>3.3538408604969322E-3</v>
      </c>
      <c r="G287" s="104">
        <v>0</v>
      </c>
      <c r="H287" s="104">
        <v>0</v>
      </c>
      <c r="I287" s="104"/>
      <c r="J287" s="104"/>
      <c r="K287" s="105">
        <v>3.1229713844588311E-3</v>
      </c>
      <c r="L287" s="105">
        <v>3.1229713844588311E-3</v>
      </c>
      <c r="M287" s="252">
        <v>1041</v>
      </c>
      <c r="N287" s="146">
        <v>567</v>
      </c>
      <c r="O287" s="73"/>
      <c r="P287" s="73"/>
      <c r="Q287" s="73"/>
      <c r="R287" s="73"/>
    </row>
    <row r="288" spans="2:18" x14ac:dyDescent="0.2">
      <c r="B288" s="144">
        <f t="shared" si="4"/>
        <v>41914</v>
      </c>
      <c r="C288" s="132"/>
      <c r="D288" s="132"/>
      <c r="E288" s="132">
        <v>0</v>
      </c>
      <c r="F288" s="132">
        <v>0</v>
      </c>
      <c r="G288" s="104">
        <v>0</v>
      </c>
      <c r="H288" s="104">
        <v>0</v>
      </c>
      <c r="I288" s="104"/>
      <c r="J288" s="104"/>
      <c r="K288" s="105">
        <v>0</v>
      </c>
      <c r="L288" s="105">
        <v>0</v>
      </c>
      <c r="M288" s="252">
        <v>347</v>
      </c>
      <c r="N288" s="146">
        <v>301</v>
      </c>
      <c r="O288" s="73"/>
      <c r="P288" s="73"/>
      <c r="Q288" s="73"/>
      <c r="R288" s="73"/>
    </row>
    <row r="289" spans="2:18" x14ac:dyDescent="0.2">
      <c r="B289" s="144">
        <f t="shared" si="4"/>
        <v>41915</v>
      </c>
      <c r="C289" s="132"/>
      <c r="D289" s="132"/>
      <c r="E289" s="132">
        <v>0</v>
      </c>
      <c r="F289" s="132">
        <v>0</v>
      </c>
      <c r="G289" s="104">
        <v>0</v>
      </c>
      <c r="H289" s="104">
        <v>0</v>
      </c>
      <c r="I289" s="104"/>
      <c r="J289" s="104"/>
      <c r="K289" s="105">
        <v>0</v>
      </c>
      <c r="L289" s="105">
        <v>0</v>
      </c>
      <c r="M289" s="252">
        <v>307</v>
      </c>
      <c r="N289" s="146">
        <v>292</v>
      </c>
      <c r="O289" s="73"/>
      <c r="P289" s="73"/>
      <c r="Q289" s="73"/>
      <c r="R289" s="73"/>
    </row>
    <row r="290" spans="2:18" x14ac:dyDescent="0.2">
      <c r="B290" s="144">
        <f t="shared" si="4"/>
        <v>41916</v>
      </c>
      <c r="C290" s="132"/>
      <c r="D290" s="132"/>
      <c r="E290" s="132">
        <v>0</v>
      </c>
      <c r="F290" s="132">
        <v>0</v>
      </c>
      <c r="G290" s="104">
        <v>0</v>
      </c>
      <c r="H290" s="104">
        <v>0</v>
      </c>
      <c r="I290" s="104"/>
      <c r="J290" s="104"/>
      <c r="K290" s="105">
        <v>0</v>
      </c>
      <c r="L290" s="105">
        <v>0</v>
      </c>
      <c r="M290" s="252">
        <v>196</v>
      </c>
      <c r="N290" s="146">
        <v>176</v>
      </c>
      <c r="O290" s="73"/>
      <c r="P290" s="73"/>
      <c r="Q290" s="73"/>
      <c r="R290" s="73"/>
    </row>
    <row r="291" spans="2:18" x14ac:dyDescent="0.2">
      <c r="B291" s="144">
        <f t="shared" si="4"/>
        <v>41917</v>
      </c>
      <c r="C291" s="132"/>
      <c r="D291" s="132"/>
      <c r="E291" s="132">
        <v>6.1080208734404316E-3</v>
      </c>
      <c r="F291" s="132">
        <v>6.1080208734404316E-3</v>
      </c>
      <c r="G291" s="104">
        <v>0</v>
      </c>
      <c r="H291" s="104">
        <v>0</v>
      </c>
      <c r="I291" s="104"/>
      <c r="J291" s="104"/>
      <c r="K291" s="105">
        <v>5.6875609776563373E-3</v>
      </c>
      <c r="L291" s="105">
        <v>5.6875609776563373E-3</v>
      </c>
      <c r="M291" s="252">
        <v>319</v>
      </c>
      <c r="N291" s="146">
        <v>135</v>
      </c>
      <c r="O291" s="73"/>
      <c r="P291" s="73"/>
      <c r="Q291" s="73"/>
      <c r="R291" s="73"/>
    </row>
    <row r="292" spans="2:18" x14ac:dyDescent="0.2">
      <c r="B292" s="144">
        <f t="shared" si="4"/>
        <v>41918</v>
      </c>
      <c r="C292" s="132"/>
      <c r="D292" s="132"/>
      <c r="E292" s="132">
        <v>0</v>
      </c>
      <c r="F292" s="132">
        <v>0</v>
      </c>
      <c r="G292" s="104">
        <v>8.6615220862160724E-2</v>
      </c>
      <c r="H292" s="104">
        <v>8.6615220862160724E-2</v>
      </c>
      <c r="I292" s="104"/>
      <c r="J292" s="104"/>
      <c r="K292" s="105">
        <v>5.9591237067397138E-3</v>
      </c>
      <c r="L292" s="105">
        <v>5.9591237067397138E-3</v>
      </c>
      <c r="M292" s="252">
        <v>357</v>
      </c>
      <c r="N292" s="146">
        <v>244</v>
      </c>
      <c r="O292" s="73"/>
      <c r="P292" s="73"/>
      <c r="Q292" s="73"/>
      <c r="R292" s="73"/>
    </row>
    <row r="293" spans="2:18" x14ac:dyDescent="0.2">
      <c r="B293" s="144">
        <f t="shared" si="4"/>
        <v>41919</v>
      </c>
      <c r="C293" s="132"/>
      <c r="D293" s="132"/>
      <c r="E293" s="132">
        <v>0</v>
      </c>
      <c r="F293" s="132">
        <v>0</v>
      </c>
      <c r="G293" s="104">
        <v>0</v>
      </c>
      <c r="H293" s="104">
        <v>0</v>
      </c>
      <c r="I293" s="104"/>
      <c r="J293" s="104"/>
      <c r="K293" s="105">
        <v>0</v>
      </c>
      <c r="L293" s="105">
        <v>0</v>
      </c>
      <c r="M293" s="252">
        <v>376</v>
      </c>
      <c r="N293" s="146">
        <v>273</v>
      </c>
      <c r="O293" s="73"/>
      <c r="P293" s="73"/>
      <c r="Q293" s="73"/>
      <c r="R293" s="73"/>
    </row>
    <row r="294" spans="2:18" x14ac:dyDescent="0.2">
      <c r="B294" s="144">
        <f t="shared" si="4"/>
        <v>41920</v>
      </c>
      <c r="C294" s="132"/>
      <c r="D294" s="132"/>
      <c r="E294" s="132">
        <v>0</v>
      </c>
      <c r="F294" s="132">
        <v>0</v>
      </c>
      <c r="G294" s="104">
        <v>0</v>
      </c>
      <c r="H294" s="104">
        <v>0</v>
      </c>
      <c r="I294" s="104"/>
      <c r="J294" s="104"/>
      <c r="K294" s="105">
        <v>0</v>
      </c>
      <c r="L294" s="105">
        <v>0</v>
      </c>
      <c r="M294" s="252">
        <v>255</v>
      </c>
      <c r="N294" s="146">
        <v>233</v>
      </c>
      <c r="O294" s="73"/>
      <c r="P294" s="73"/>
      <c r="Q294" s="73"/>
      <c r="R294" s="73"/>
    </row>
    <row r="295" spans="2:18" x14ac:dyDescent="0.2">
      <c r="B295" s="144">
        <f t="shared" si="4"/>
        <v>41921</v>
      </c>
      <c r="C295" s="132"/>
      <c r="D295" s="132"/>
      <c r="E295" s="132">
        <v>0</v>
      </c>
      <c r="F295" s="132">
        <v>0</v>
      </c>
      <c r="G295" s="104">
        <v>0</v>
      </c>
      <c r="H295" s="104">
        <v>0</v>
      </c>
      <c r="I295" s="104"/>
      <c r="J295" s="104"/>
      <c r="K295" s="105">
        <v>0</v>
      </c>
      <c r="L295" s="105">
        <v>0</v>
      </c>
      <c r="M295" s="252">
        <v>346</v>
      </c>
      <c r="N295" s="146">
        <v>318</v>
      </c>
      <c r="O295" s="73"/>
      <c r="P295" s="73"/>
      <c r="Q295" s="73"/>
      <c r="R295" s="73"/>
    </row>
    <row r="296" spans="2:18" x14ac:dyDescent="0.2">
      <c r="B296" s="144">
        <f t="shared" si="4"/>
        <v>41922</v>
      </c>
      <c r="C296" s="132"/>
      <c r="D296" s="132"/>
      <c r="E296" s="132">
        <v>0</v>
      </c>
      <c r="F296" s="132">
        <v>0</v>
      </c>
      <c r="G296" s="104">
        <v>0</v>
      </c>
      <c r="H296" s="104">
        <v>0</v>
      </c>
      <c r="I296" s="104"/>
      <c r="J296" s="104"/>
      <c r="K296" s="105">
        <v>0</v>
      </c>
      <c r="L296" s="105">
        <v>0</v>
      </c>
      <c r="M296" s="252">
        <v>274</v>
      </c>
      <c r="N296" s="146">
        <v>225</v>
      </c>
      <c r="O296" s="73"/>
      <c r="P296" s="73"/>
      <c r="Q296" s="73"/>
      <c r="R296" s="73"/>
    </row>
    <row r="297" spans="2:18" x14ac:dyDescent="0.2">
      <c r="B297" s="144">
        <f t="shared" si="4"/>
        <v>41923</v>
      </c>
      <c r="C297" s="132"/>
      <c r="D297" s="132"/>
      <c r="E297" s="132">
        <v>2.7623721010248303E-3</v>
      </c>
      <c r="F297" s="132">
        <v>2.7623721010248303E-3</v>
      </c>
      <c r="G297" s="104">
        <v>0</v>
      </c>
      <c r="H297" s="104">
        <v>0</v>
      </c>
      <c r="I297" s="104"/>
      <c r="J297" s="104"/>
      <c r="K297" s="105">
        <v>2.5722177597447922E-3</v>
      </c>
      <c r="L297" s="105">
        <v>2.5722177597447922E-3</v>
      </c>
      <c r="M297" s="252">
        <v>126</v>
      </c>
      <c r="N297" s="146">
        <v>121</v>
      </c>
      <c r="O297" s="73"/>
      <c r="P297" s="73"/>
      <c r="Q297" s="73"/>
      <c r="R297" s="73"/>
    </row>
    <row r="298" spans="2:18" x14ac:dyDescent="0.2">
      <c r="B298" s="144">
        <f t="shared" si="4"/>
        <v>41924</v>
      </c>
      <c r="C298" s="132"/>
      <c r="D298" s="132"/>
      <c r="E298" s="132">
        <v>1.8890955115549403E-3</v>
      </c>
      <c r="F298" s="132">
        <v>1.8890955115549403E-3</v>
      </c>
      <c r="G298" s="104">
        <v>0</v>
      </c>
      <c r="H298" s="104">
        <v>0</v>
      </c>
      <c r="I298" s="104"/>
      <c r="J298" s="104"/>
      <c r="K298" s="105">
        <v>1.7590552058041194E-3</v>
      </c>
      <c r="L298" s="105">
        <v>1.7590552058041194E-3</v>
      </c>
      <c r="M298" s="252">
        <v>253</v>
      </c>
      <c r="N298" s="146">
        <v>156</v>
      </c>
      <c r="O298" s="73"/>
      <c r="P298" s="73"/>
      <c r="Q298" s="73"/>
      <c r="R298" s="73"/>
    </row>
    <row r="299" spans="2:18" x14ac:dyDescent="0.2">
      <c r="B299" s="144">
        <f t="shared" si="4"/>
        <v>41925</v>
      </c>
      <c r="C299" s="132"/>
      <c r="D299" s="132"/>
      <c r="E299" s="132">
        <v>2.400281807829998E-3</v>
      </c>
      <c r="F299" s="132">
        <v>2.400281807829998E-3</v>
      </c>
      <c r="G299" s="104">
        <v>0</v>
      </c>
      <c r="H299" s="104">
        <v>0</v>
      </c>
      <c r="I299" s="104"/>
      <c r="J299" s="104"/>
      <c r="K299" s="105">
        <v>2.2350527983547568E-3</v>
      </c>
      <c r="L299" s="105">
        <v>2.2350527983547568E-3</v>
      </c>
      <c r="M299" s="252">
        <v>584</v>
      </c>
      <c r="N299" s="146">
        <v>461</v>
      </c>
      <c r="O299" s="73"/>
      <c r="P299" s="73"/>
      <c r="Q299" s="73"/>
      <c r="R299" s="73"/>
    </row>
    <row r="300" spans="2:18" x14ac:dyDescent="0.2">
      <c r="B300" s="144">
        <f t="shared" si="4"/>
        <v>41926</v>
      </c>
      <c r="C300" s="132"/>
      <c r="D300" s="132"/>
      <c r="E300" s="132">
        <v>0</v>
      </c>
      <c r="F300" s="132">
        <v>0</v>
      </c>
      <c r="G300" s="104">
        <v>0</v>
      </c>
      <c r="H300" s="104">
        <v>0</v>
      </c>
      <c r="I300" s="104"/>
      <c r="J300" s="104"/>
      <c r="K300" s="105">
        <v>0</v>
      </c>
      <c r="L300" s="105">
        <v>0</v>
      </c>
      <c r="M300" s="252">
        <v>461</v>
      </c>
      <c r="N300" s="146">
        <v>324</v>
      </c>
      <c r="O300" s="73"/>
      <c r="P300" s="73"/>
      <c r="Q300" s="73"/>
      <c r="R300" s="73"/>
    </row>
    <row r="301" spans="2:18" x14ac:dyDescent="0.2">
      <c r="B301" s="144">
        <f t="shared" si="4"/>
        <v>41927</v>
      </c>
      <c r="C301" s="132"/>
      <c r="D301" s="132"/>
      <c r="E301" s="132">
        <v>0</v>
      </c>
      <c r="F301" s="132">
        <v>0</v>
      </c>
      <c r="G301" s="104">
        <v>0</v>
      </c>
      <c r="H301" s="104">
        <v>0</v>
      </c>
      <c r="I301" s="104"/>
      <c r="J301" s="104"/>
      <c r="K301" s="105">
        <v>0</v>
      </c>
      <c r="L301" s="105">
        <v>0</v>
      </c>
      <c r="M301" s="252">
        <v>361</v>
      </c>
      <c r="N301" s="146">
        <v>313</v>
      </c>
      <c r="O301" s="73"/>
      <c r="P301" s="73"/>
      <c r="Q301" s="73"/>
      <c r="R301" s="73"/>
    </row>
    <row r="302" spans="2:18" x14ac:dyDescent="0.2">
      <c r="B302" s="144">
        <f t="shared" si="4"/>
        <v>41928</v>
      </c>
      <c r="C302" s="132"/>
      <c r="D302" s="132"/>
      <c r="E302" s="132">
        <v>2.0349146794026328E-3</v>
      </c>
      <c r="F302" s="132">
        <v>2.0349146794026328E-3</v>
      </c>
      <c r="G302" s="104">
        <v>0</v>
      </c>
      <c r="H302" s="104">
        <v>0</v>
      </c>
      <c r="I302" s="104"/>
      <c r="J302" s="104"/>
      <c r="K302" s="105">
        <v>1.8948365703458077E-3</v>
      </c>
      <c r="L302" s="105">
        <v>1.8948365703458077E-3</v>
      </c>
      <c r="M302" s="252">
        <v>434</v>
      </c>
      <c r="N302" s="146">
        <v>320</v>
      </c>
      <c r="O302" s="73"/>
      <c r="P302" s="73"/>
      <c r="Q302" s="73"/>
      <c r="R302" s="73"/>
    </row>
    <row r="303" spans="2:18" x14ac:dyDescent="0.2">
      <c r="B303" s="144">
        <f t="shared" si="4"/>
        <v>41929</v>
      </c>
      <c r="C303" s="132"/>
      <c r="D303" s="132"/>
      <c r="E303" s="132">
        <v>0</v>
      </c>
      <c r="F303" s="132">
        <v>0</v>
      </c>
      <c r="G303" s="104">
        <v>0</v>
      </c>
      <c r="H303" s="104">
        <v>0</v>
      </c>
      <c r="I303" s="104"/>
      <c r="J303" s="104"/>
      <c r="K303" s="105">
        <v>0</v>
      </c>
      <c r="L303" s="105">
        <v>0</v>
      </c>
      <c r="M303" s="252">
        <v>239</v>
      </c>
      <c r="N303" s="146">
        <v>231</v>
      </c>
      <c r="O303" s="73"/>
      <c r="P303" s="73"/>
      <c r="Q303" s="73"/>
      <c r="R303" s="73"/>
    </row>
    <row r="304" spans="2:18" x14ac:dyDescent="0.2">
      <c r="B304" s="144">
        <f t="shared" si="4"/>
        <v>41930</v>
      </c>
      <c r="C304" s="132"/>
      <c r="D304" s="132"/>
      <c r="E304" s="132">
        <v>4.7186427348466851E-4</v>
      </c>
      <c r="F304" s="132">
        <v>4.7186427348466851E-4</v>
      </c>
      <c r="G304" s="104">
        <v>0</v>
      </c>
      <c r="H304" s="104">
        <v>0</v>
      </c>
      <c r="I304" s="104"/>
      <c r="J304" s="104"/>
      <c r="K304" s="105">
        <v>4.3938239312366555E-4</v>
      </c>
      <c r="L304" s="105">
        <v>4.3938239312366555E-4</v>
      </c>
      <c r="M304" s="252">
        <v>200</v>
      </c>
      <c r="N304" s="146">
        <v>153</v>
      </c>
      <c r="O304" s="73"/>
      <c r="P304" s="73"/>
      <c r="Q304" s="73"/>
      <c r="R304" s="73"/>
    </row>
    <row r="305" spans="2:18" x14ac:dyDescent="0.2">
      <c r="B305" s="144">
        <f t="shared" si="4"/>
        <v>41931</v>
      </c>
      <c r="C305" s="132"/>
      <c r="D305" s="132"/>
      <c r="E305" s="132">
        <v>7.508867935348041E-3</v>
      </c>
      <c r="F305" s="132">
        <v>7.508867935348041E-3</v>
      </c>
      <c r="G305" s="104">
        <v>0</v>
      </c>
      <c r="H305" s="104">
        <v>0</v>
      </c>
      <c r="I305" s="104"/>
      <c r="J305" s="104"/>
      <c r="K305" s="105">
        <v>6.9919774572422197E-3</v>
      </c>
      <c r="L305" s="105">
        <v>6.9919774572422197E-3</v>
      </c>
      <c r="M305" s="252">
        <v>356</v>
      </c>
      <c r="N305" s="146">
        <v>120</v>
      </c>
      <c r="O305" s="73"/>
      <c r="P305" s="73"/>
      <c r="Q305" s="73"/>
      <c r="R305" s="73"/>
    </row>
    <row r="306" spans="2:18" x14ac:dyDescent="0.2">
      <c r="B306" s="144">
        <f t="shared" si="4"/>
        <v>41932</v>
      </c>
      <c r="C306" s="132"/>
      <c r="D306" s="132"/>
      <c r="E306" s="132">
        <v>0</v>
      </c>
      <c r="F306" s="132">
        <v>0</v>
      </c>
      <c r="G306" s="104">
        <v>0</v>
      </c>
      <c r="H306" s="104">
        <v>0</v>
      </c>
      <c r="I306" s="104"/>
      <c r="J306" s="104"/>
      <c r="K306" s="105">
        <v>0</v>
      </c>
      <c r="L306" s="105">
        <v>0</v>
      </c>
      <c r="M306" s="252">
        <v>349</v>
      </c>
      <c r="N306" s="146">
        <v>326</v>
      </c>
      <c r="O306" s="73"/>
      <c r="P306" s="73"/>
      <c r="Q306" s="73"/>
      <c r="R306" s="73"/>
    </row>
    <row r="307" spans="2:18" x14ac:dyDescent="0.2">
      <c r="B307" s="144">
        <f t="shared" si="4"/>
        <v>41933</v>
      </c>
      <c r="C307" s="132"/>
      <c r="D307" s="132"/>
      <c r="E307" s="132">
        <v>1.0553047866370659E-2</v>
      </c>
      <c r="F307" s="132">
        <v>1.0553047866370659E-2</v>
      </c>
      <c r="G307" s="104">
        <v>0</v>
      </c>
      <c r="H307" s="104">
        <v>0</v>
      </c>
      <c r="I307" s="104"/>
      <c r="J307" s="104"/>
      <c r="K307" s="105">
        <v>9.8266041462136446E-3</v>
      </c>
      <c r="L307" s="105">
        <v>9.8266041462136446E-3</v>
      </c>
      <c r="M307" s="252">
        <v>321</v>
      </c>
      <c r="N307" s="146">
        <v>294</v>
      </c>
      <c r="O307" s="73"/>
      <c r="P307" s="73"/>
      <c r="Q307" s="73"/>
      <c r="R307" s="73"/>
    </row>
    <row r="308" spans="2:18" x14ac:dyDescent="0.2">
      <c r="B308" s="144">
        <f t="shared" si="4"/>
        <v>41934</v>
      </c>
      <c r="C308" s="132"/>
      <c r="D308" s="132"/>
      <c r="E308" s="132">
        <v>0</v>
      </c>
      <c r="F308" s="132">
        <v>0</v>
      </c>
      <c r="G308" s="104">
        <v>0</v>
      </c>
      <c r="H308" s="104">
        <v>0</v>
      </c>
      <c r="I308" s="104"/>
      <c r="J308" s="104"/>
      <c r="K308" s="105">
        <v>0</v>
      </c>
      <c r="L308" s="105">
        <v>0</v>
      </c>
      <c r="M308" s="252">
        <v>428</v>
      </c>
      <c r="N308" s="146">
        <v>395</v>
      </c>
      <c r="O308" s="73"/>
      <c r="P308" s="73"/>
      <c r="Q308" s="73"/>
      <c r="R308" s="73"/>
    </row>
    <row r="309" spans="2:18" x14ac:dyDescent="0.2">
      <c r="B309" s="144">
        <f t="shared" si="4"/>
        <v>41935</v>
      </c>
      <c r="C309" s="132"/>
      <c r="D309" s="132"/>
      <c r="E309" s="132">
        <v>2.8410161466056083E-3</v>
      </c>
      <c r="F309" s="132">
        <v>2.8410161466056083E-3</v>
      </c>
      <c r="G309" s="104">
        <v>0</v>
      </c>
      <c r="H309" s="104">
        <v>0</v>
      </c>
      <c r="I309" s="104"/>
      <c r="J309" s="104"/>
      <c r="K309" s="105">
        <v>2.6454481585987365E-3</v>
      </c>
      <c r="L309" s="105">
        <v>2.6454481585987365E-3</v>
      </c>
      <c r="M309" s="252">
        <v>289</v>
      </c>
      <c r="N309" s="146">
        <v>287</v>
      </c>
      <c r="O309" s="73"/>
      <c r="P309" s="73"/>
      <c r="Q309" s="73"/>
      <c r="R309" s="73"/>
    </row>
    <row r="310" spans="2:18" x14ac:dyDescent="0.2">
      <c r="B310" s="144">
        <f t="shared" si="4"/>
        <v>41936</v>
      </c>
      <c r="C310" s="132"/>
      <c r="D310" s="132"/>
      <c r="E310" s="132">
        <v>1.3320335220244287E-3</v>
      </c>
      <c r="F310" s="132">
        <v>1.3320335220244287E-3</v>
      </c>
      <c r="G310" s="104">
        <v>0</v>
      </c>
      <c r="H310" s="104">
        <v>0</v>
      </c>
      <c r="I310" s="104"/>
      <c r="J310" s="104"/>
      <c r="K310" s="105">
        <v>1.2403398805886808E-3</v>
      </c>
      <c r="L310" s="105">
        <v>1.2403398805886808E-3</v>
      </c>
      <c r="M310" s="252">
        <v>264</v>
      </c>
      <c r="N310" s="146">
        <v>250</v>
      </c>
      <c r="O310" s="73"/>
      <c r="P310" s="73"/>
      <c r="Q310" s="73"/>
      <c r="R310" s="73"/>
    </row>
    <row r="311" spans="2:18" x14ac:dyDescent="0.2">
      <c r="B311" s="144">
        <f t="shared" si="4"/>
        <v>41937</v>
      </c>
      <c r="C311" s="132"/>
      <c r="D311" s="132"/>
      <c r="E311" s="132">
        <v>3.1441234056148572E-3</v>
      </c>
      <c r="F311" s="132">
        <v>3.1441234056148572E-3</v>
      </c>
      <c r="G311" s="104">
        <v>0</v>
      </c>
      <c r="H311" s="104">
        <v>0</v>
      </c>
      <c r="I311" s="104"/>
      <c r="J311" s="104"/>
      <c r="K311" s="105">
        <v>2.9276903208483133E-3</v>
      </c>
      <c r="L311" s="105">
        <v>2.9276903208483133E-3</v>
      </c>
      <c r="M311" s="252">
        <v>152</v>
      </c>
      <c r="N311" s="146">
        <v>138</v>
      </c>
      <c r="O311" s="73"/>
      <c r="P311" s="73"/>
      <c r="Q311" s="73"/>
      <c r="R311" s="73"/>
    </row>
    <row r="312" spans="2:18" x14ac:dyDescent="0.2">
      <c r="B312" s="144">
        <f t="shared" si="4"/>
        <v>41938</v>
      </c>
      <c r="C312" s="132"/>
      <c r="D312" s="132"/>
      <c r="E312" s="132">
        <v>0</v>
      </c>
      <c r="F312" s="132">
        <v>0</v>
      </c>
      <c r="G312" s="104">
        <v>0</v>
      </c>
      <c r="H312" s="104">
        <v>0</v>
      </c>
      <c r="I312" s="104"/>
      <c r="J312" s="104"/>
      <c r="K312" s="105">
        <v>0</v>
      </c>
      <c r="L312" s="105">
        <v>0</v>
      </c>
      <c r="M312" s="252">
        <v>214</v>
      </c>
      <c r="N312" s="146">
        <v>154</v>
      </c>
      <c r="O312" s="73"/>
      <c r="P312" s="73"/>
      <c r="Q312" s="73"/>
      <c r="R312" s="73"/>
    </row>
    <row r="313" spans="2:18" x14ac:dyDescent="0.2">
      <c r="B313" s="144">
        <f t="shared" si="4"/>
        <v>41939</v>
      </c>
      <c r="C313" s="132"/>
      <c r="D313" s="132"/>
      <c r="E313" s="132">
        <v>3.3844792699211104E-2</v>
      </c>
      <c r="F313" s="132">
        <v>3.3844792699211104E-2</v>
      </c>
      <c r="G313" s="104">
        <v>9.6460883448642887E-3</v>
      </c>
      <c r="H313" s="104">
        <v>9.6460883448642887E-3</v>
      </c>
      <c r="I313" s="104"/>
      <c r="J313" s="104"/>
      <c r="K313" s="105">
        <v>3.2178657763070675E-2</v>
      </c>
      <c r="L313" s="105">
        <v>3.2178657763070675E-2</v>
      </c>
      <c r="M313" s="252">
        <v>1284</v>
      </c>
      <c r="N313" s="146">
        <v>516</v>
      </c>
      <c r="O313" s="73"/>
      <c r="P313" s="73"/>
      <c r="Q313" s="73"/>
      <c r="R313" s="73"/>
    </row>
    <row r="314" spans="2:18" x14ac:dyDescent="0.2">
      <c r="B314" s="144">
        <f t="shared" si="4"/>
        <v>41940</v>
      </c>
      <c r="C314" s="132"/>
      <c r="D314" s="132"/>
      <c r="E314" s="132">
        <v>0</v>
      </c>
      <c r="F314" s="132">
        <v>0</v>
      </c>
      <c r="G314" s="104">
        <v>4.3418485009756966E-2</v>
      </c>
      <c r="H314" s="104">
        <v>4.3418485009756966E-2</v>
      </c>
      <c r="I314" s="104"/>
      <c r="J314" s="104"/>
      <c r="K314" s="105">
        <v>2.9871900199171428E-3</v>
      </c>
      <c r="L314" s="105">
        <v>2.9871900199171428E-3</v>
      </c>
      <c r="M314" s="252">
        <v>413</v>
      </c>
      <c r="N314" s="146">
        <v>344</v>
      </c>
      <c r="O314" s="73"/>
      <c r="P314" s="73"/>
      <c r="Q314" s="73"/>
      <c r="R314" s="73"/>
    </row>
    <row r="315" spans="2:18" x14ac:dyDescent="0.2">
      <c r="B315" s="144">
        <f t="shared" si="4"/>
        <v>41941</v>
      </c>
      <c r="C315" s="132"/>
      <c r="D315" s="132"/>
      <c r="E315" s="132">
        <v>3.1474002408473896E-3</v>
      </c>
      <c r="F315" s="132">
        <v>3.1474002408473896E-3</v>
      </c>
      <c r="G315" s="104">
        <v>0</v>
      </c>
      <c r="H315" s="104">
        <v>0</v>
      </c>
      <c r="I315" s="104"/>
      <c r="J315" s="104"/>
      <c r="K315" s="105">
        <v>2.9307415874672274E-3</v>
      </c>
      <c r="L315" s="105">
        <v>2.9307415874672274E-3</v>
      </c>
      <c r="M315" s="252">
        <v>333</v>
      </c>
      <c r="N315" s="146">
        <v>275</v>
      </c>
      <c r="O315" s="73"/>
      <c r="P315" s="73"/>
      <c r="Q315" s="73"/>
      <c r="R315" s="73"/>
    </row>
    <row r="316" spans="2:18" x14ac:dyDescent="0.2">
      <c r="B316" s="144">
        <f t="shared" si="4"/>
        <v>41942</v>
      </c>
      <c r="C316" s="132"/>
      <c r="D316" s="132"/>
      <c r="E316" s="132">
        <v>0</v>
      </c>
      <c r="F316" s="132">
        <v>0</v>
      </c>
      <c r="G316" s="104">
        <v>0</v>
      </c>
      <c r="H316" s="104">
        <v>0</v>
      </c>
      <c r="I316" s="104"/>
      <c r="J316" s="104"/>
      <c r="K316" s="105">
        <v>0</v>
      </c>
      <c r="L316" s="105">
        <v>0</v>
      </c>
      <c r="M316" s="252">
        <v>295</v>
      </c>
      <c r="N316" s="146">
        <v>214</v>
      </c>
      <c r="O316" s="73"/>
      <c r="P316" s="73"/>
      <c r="Q316" s="73"/>
      <c r="R316" s="73"/>
    </row>
    <row r="317" spans="2:18" x14ac:dyDescent="0.2">
      <c r="B317" s="144">
        <f t="shared" si="4"/>
        <v>41943</v>
      </c>
      <c r="C317" s="132"/>
      <c r="D317" s="132"/>
      <c r="E317" s="132">
        <v>2.8901686750935946E-3</v>
      </c>
      <c r="F317" s="132">
        <v>2.8901686750935946E-3</v>
      </c>
      <c r="G317" s="104">
        <v>0</v>
      </c>
      <c r="H317" s="104">
        <v>0</v>
      </c>
      <c r="I317" s="104"/>
      <c r="J317" s="104"/>
      <c r="K317" s="105">
        <v>2.6912171578824516E-3</v>
      </c>
      <c r="L317" s="105">
        <v>2.6912171578824516E-3</v>
      </c>
      <c r="M317" s="252">
        <v>264</v>
      </c>
      <c r="N317" s="146">
        <v>231</v>
      </c>
      <c r="O317" s="73"/>
      <c r="P317" s="73"/>
      <c r="Q317" s="73"/>
      <c r="R317" s="73"/>
    </row>
    <row r="318" spans="2:18" x14ac:dyDescent="0.2">
      <c r="B318" s="144">
        <f t="shared" si="4"/>
        <v>41944</v>
      </c>
      <c r="C318" s="132"/>
      <c r="D318" s="132"/>
      <c r="E318" s="132">
        <v>0</v>
      </c>
      <c r="F318" s="132">
        <v>0</v>
      </c>
      <c r="G318" s="104">
        <v>1.1309207025013304E-3</v>
      </c>
      <c r="H318" s="104">
        <v>1.1309207025013304E-3</v>
      </c>
      <c r="I318" s="104"/>
      <c r="J318" s="104"/>
      <c r="K318" s="105">
        <v>7.7807298782315779E-5</v>
      </c>
      <c r="L318" s="105">
        <v>7.7807298782315779E-5</v>
      </c>
      <c r="M318" s="252">
        <v>245</v>
      </c>
      <c r="N318" s="146">
        <v>192</v>
      </c>
      <c r="O318" s="73"/>
      <c r="P318" s="73"/>
      <c r="Q318" s="73"/>
      <c r="R318" s="73"/>
    </row>
    <row r="319" spans="2:18" x14ac:dyDescent="0.2">
      <c r="B319" s="144">
        <f t="shared" si="4"/>
        <v>41945</v>
      </c>
      <c r="C319" s="132"/>
      <c r="D319" s="132"/>
      <c r="E319" s="132">
        <v>0</v>
      </c>
      <c r="F319" s="132">
        <v>0</v>
      </c>
      <c r="G319" s="104">
        <v>0</v>
      </c>
      <c r="H319" s="104">
        <v>0</v>
      </c>
      <c r="I319" s="104"/>
      <c r="J319" s="104"/>
      <c r="K319" s="105">
        <v>0</v>
      </c>
      <c r="L319" s="105">
        <v>0</v>
      </c>
      <c r="M319" s="252">
        <v>115</v>
      </c>
      <c r="N319" s="146">
        <v>84</v>
      </c>
      <c r="O319" s="73"/>
      <c r="P319" s="73"/>
      <c r="Q319" s="73"/>
      <c r="R319" s="73"/>
    </row>
    <row r="320" spans="2:18" x14ac:dyDescent="0.2">
      <c r="B320" s="144">
        <f t="shared" si="4"/>
        <v>41946</v>
      </c>
      <c r="C320" s="132"/>
      <c r="D320" s="132"/>
      <c r="E320" s="132">
        <v>0</v>
      </c>
      <c r="F320" s="132">
        <v>0</v>
      </c>
      <c r="G320" s="104">
        <v>0</v>
      </c>
      <c r="H320" s="104">
        <v>0</v>
      </c>
      <c r="I320" s="104"/>
      <c r="J320" s="104"/>
      <c r="K320" s="105">
        <v>0</v>
      </c>
      <c r="L320" s="105">
        <v>0</v>
      </c>
      <c r="M320" s="252">
        <v>226</v>
      </c>
      <c r="N320" s="146">
        <v>201</v>
      </c>
      <c r="O320" s="73"/>
      <c r="P320" s="73"/>
      <c r="Q320" s="73"/>
      <c r="R320" s="73"/>
    </row>
    <row r="321" spans="2:18" x14ac:dyDescent="0.2">
      <c r="B321" s="144">
        <f t="shared" si="4"/>
        <v>41947</v>
      </c>
      <c r="C321" s="132"/>
      <c r="D321" s="132"/>
      <c r="E321" s="132">
        <v>0</v>
      </c>
      <c r="F321" s="132">
        <v>0</v>
      </c>
      <c r="G321" s="104">
        <v>0</v>
      </c>
      <c r="H321" s="104">
        <v>0</v>
      </c>
      <c r="I321" s="104"/>
      <c r="J321" s="104"/>
      <c r="K321" s="105">
        <v>0</v>
      </c>
      <c r="L321" s="105">
        <v>0</v>
      </c>
      <c r="M321" s="252">
        <v>96</v>
      </c>
      <c r="N321" s="146">
        <v>81</v>
      </c>
      <c r="O321" s="73"/>
      <c r="P321" s="73"/>
      <c r="Q321" s="73"/>
      <c r="R321" s="73"/>
    </row>
    <row r="322" spans="2:18" x14ac:dyDescent="0.2">
      <c r="B322" s="144">
        <f t="shared" si="4"/>
        <v>41948</v>
      </c>
      <c r="C322" s="132"/>
      <c r="D322" s="132"/>
      <c r="E322" s="132">
        <v>0</v>
      </c>
      <c r="F322" s="132">
        <v>0</v>
      </c>
      <c r="G322" s="104">
        <v>0</v>
      </c>
      <c r="H322" s="104">
        <v>0</v>
      </c>
      <c r="I322" s="104"/>
      <c r="J322" s="104"/>
      <c r="K322" s="105">
        <v>0</v>
      </c>
      <c r="L322" s="105">
        <v>0</v>
      </c>
      <c r="M322" s="252">
        <v>295</v>
      </c>
      <c r="N322" s="146">
        <v>213</v>
      </c>
      <c r="O322" s="73"/>
      <c r="P322" s="73"/>
      <c r="Q322" s="73"/>
      <c r="R322" s="73"/>
    </row>
    <row r="323" spans="2:18" x14ac:dyDescent="0.2">
      <c r="B323" s="144">
        <f t="shared" si="4"/>
        <v>41949</v>
      </c>
      <c r="C323" s="132"/>
      <c r="D323" s="132"/>
      <c r="E323" s="132">
        <v>5.1561002383897631E-3</v>
      </c>
      <c r="F323" s="132">
        <v>5.1561002383897631E-3</v>
      </c>
      <c r="G323" s="104">
        <v>4.3529359588433562E-2</v>
      </c>
      <c r="H323" s="104">
        <v>4.3529359588433562E-2</v>
      </c>
      <c r="I323" s="104"/>
      <c r="J323" s="104"/>
      <c r="K323" s="105">
        <v>7.7959862113261488E-3</v>
      </c>
      <c r="L323" s="105">
        <v>7.7959862113261488E-3</v>
      </c>
      <c r="M323" s="252">
        <v>375</v>
      </c>
      <c r="N323" s="146">
        <v>189</v>
      </c>
      <c r="O323" s="73"/>
      <c r="P323" s="73"/>
      <c r="Q323" s="73"/>
      <c r="R323" s="73"/>
    </row>
    <row r="324" spans="2:18" x14ac:dyDescent="0.2">
      <c r="B324" s="144">
        <f t="shared" si="4"/>
        <v>41950</v>
      </c>
      <c r="C324" s="132"/>
      <c r="D324" s="132"/>
      <c r="E324" s="132">
        <v>0</v>
      </c>
      <c r="F324" s="132">
        <v>0</v>
      </c>
      <c r="G324" s="104">
        <v>0</v>
      </c>
      <c r="H324" s="104">
        <v>0</v>
      </c>
      <c r="I324" s="104"/>
      <c r="J324" s="104"/>
      <c r="K324" s="105">
        <v>0</v>
      </c>
      <c r="L324" s="105">
        <v>0</v>
      </c>
      <c r="M324" s="252">
        <v>346</v>
      </c>
      <c r="N324" s="146">
        <v>208</v>
      </c>
      <c r="O324" s="73"/>
      <c r="P324" s="73"/>
      <c r="Q324" s="73"/>
      <c r="R324" s="73"/>
    </row>
    <row r="325" spans="2:18" x14ac:dyDescent="0.2">
      <c r="B325" s="144">
        <f t="shared" si="4"/>
        <v>41951</v>
      </c>
      <c r="C325" s="132"/>
      <c r="D325" s="132"/>
      <c r="E325" s="132">
        <v>1.0066437834339595E-2</v>
      </c>
      <c r="F325" s="132">
        <v>1.0066437834339595E-2</v>
      </c>
      <c r="G325" s="104">
        <v>0</v>
      </c>
      <c r="H325" s="104">
        <v>0</v>
      </c>
      <c r="I325" s="104"/>
      <c r="J325" s="104"/>
      <c r="K325" s="105">
        <v>9.3734910533048652E-3</v>
      </c>
      <c r="L325" s="105">
        <v>9.3734910533048652E-3</v>
      </c>
      <c r="M325" s="252">
        <v>329</v>
      </c>
      <c r="N325" s="146">
        <v>167</v>
      </c>
      <c r="O325" s="73"/>
      <c r="P325" s="73"/>
      <c r="Q325" s="73"/>
      <c r="R325" s="73"/>
    </row>
    <row r="326" spans="2:18" x14ac:dyDescent="0.2">
      <c r="B326" s="144">
        <f t="shared" si="4"/>
        <v>41952</v>
      </c>
      <c r="C326" s="132"/>
      <c r="D326" s="132"/>
      <c r="E326" s="132">
        <v>4.689151217753893E-3</v>
      </c>
      <c r="F326" s="132">
        <v>4.689151217753893E-3</v>
      </c>
      <c r="G326" s="104">
        <v>0</v>
      </c>
      <c r="H326" s="104">
        <v>0</v>
      </c>
      <c r="I326" s="104"/>
      <c r="J326" s="104"/>
      <c r="K326" s="105">
        <v>4.3663625316664265E-3</v>
      </c>
      <c r="L326" s="105">
        <v>4.3663625316664265E-3</v>
      </c>
      <c r="M326" s="252">
        <v>347</v>
      </c>
      <c r="N326" s="146">
        <v>164</v>
      </c>
      <c r="O326" s="73"/>
      <c r="P326" s="73"/>
      <c r="Q326" s="73"/>
      <c r="R326" s="73"/>
    </row>
    <row r="327" spans="2:18" x14ac:dyDescent="0.2">
      <c r="B327" s="144">
        <f t="shared" si="4"/>
        <v>41953</v>
      </c>
      <c r="C327" s="132"/>
      <c r="D327" s="132"/>
      <c r="E327" s="132">
        <v>0</v>
      </c>
      <c r="F327" s="132">
        <v>0</v>
      </c>
      <c r="G327" s="104">
        <v>0</v>
      </c>
      <c r="H327" s="104">
        <v>0</v>
      </c>
      <c r="I327" s="104"/>
      <c r="J327" s="104"/>
      <c r="K327" s="105">
        <v>0</v>
      </c>
      <c r="L327" s="105">
        <v>0</v>
      </c>
      <c r="M327" s="252">
        <v>388</v>
      </c>
      <c r="N327" s="146">
        <v>333</v>
      </c>
      <c r="O327" s="73"/>
      <c r="P327" s="73"/>
      <c r="Q327" s="73"/>
      <c r="R327" s="73"/>
    </row>
    <row r="328" spans="2:18" x14ac:dyDescent="0.2">
      <c r="B328" s="144">
        <f t="shared" si="4"/>
        <v>41954</v>
      </c>
      <c r="C328" s="132"/>
      <c r="D328" s="132"/>
      <c r="E328" s="132">
        <v>8.3968902833643274E-3</v>
      </c>
      <c r="F328" s="132">
        <v>8.3968902833643274E-3</v>
      </c>
      <c r="G328" s="104">
        <v>0</v>
      </c>
      <c r="H328" s="104">
        <v>0</v>
      </c>
      <c r="I328" s="104"/>
      <c r="J328" s="104"/>
      <c r="K328" s="105">
        <v>7.818870710968007E-3</v>
      </c>
      <c r="L328" s="105">
        <v>7.818870710968007E-3</v>
      </c>
      <c r="M328" s="252">
        <v>389</v>
      </c>
      <c r="N328" s="146">
        <v>270</v>
      </c>
      <c r="O328" s="73"/>
      <c r="P328" s="73"/>
      <c r="Q328" s="73"/>
      <c r="R328" s="73"/>
    </row>
    <row r="329" spans="2:18" x14ac:dyDescent="0.2">
      <c r="B329" s="144">
        <f t="shared" si="4"/>
        <v>41955</v>
      </c>
      <c r="C329" s="132"/>
      <c r="D329" s="132"/>
      <c r="E329" s="132">
        <v>1.6790503731496122E-2</v>
      </c>
      <c r="F329" s="132">
        <v>1.6790503731496122E-2</v>
      </c>
      <c r="G329" s="104">
        <v>2.802909348944474E-2</v>
      </c>
      <c r="H329" s="104">
        <v>2.802909348944474E-2</v>
      </c>
      <c r="I329" s="104"/>
      <c r="J329" s="104"/>
      <c r="K329" s="105">
        <v>1.7563090658470965E-2</v>
      </c>
      <c r="L329" s="105">
        <v>1.7563090658470965E-2</v>
      </c>
      <c r="M329" s="252">
        <v>487</v>
      </c>
      <c r="N329" s="146">
        <v>394</v>
      </c>
      <c r="O329" s="73"/>
      <c r="P329" s="73"/>
      <c r="Q329" s="73"/>
      <c r="R329" s="73"/>
    </row>
    <row r="330" spans="2:18" x14ac:dyDescent="0.2">
      <c r="B330" s="144">
        <f t="shared" si="4"/>
        <v>41956</v>
      </c>
      <c r="C330" s="132"/>
      <c r="D330" s="132"/>
      <c r="E330" s="132">
        <v>1.5859882525456914E-3</v>
      </c>
      <c r="F330" s="132">
        <v>1.5859882525456914E-3</v>
      </c>
      <c r="G330" s="104">
        <v>4.3773283661522083E-2</v>
      </c>
      <c r="H330" s="104">
        <v>4.3773283661522083E-2</v>
      </c>
      <c r="I330" s="104"/>
      <c r="J330" s="104"/>
      <c r="K330" s="105">
        <v>4.4884131964230004E-3</v>
      </c>
      <c r="L330" s="105">
        <v>4.4884131964230004E-3</v>
      </c>
      <c r="M330" s="252">
        <v>682</v>
      </c>
      <c r="N330" s="146">
        <v>327</v>
      </c>
      <c r="O330" s="73"/>
      <c r="P330" s="73"/>
      <c r="Q330" s="73"/>
      <c r="R330" s="73"/>
    </row>
    <row r="331" spans="2:18" x14ac:dyDescent="0.2">
      <c r="B331" s="144">
        <f t="shared" si="4"/>
        <v>41957</v>
      </c>
      <c r="C331" s="132"/>
      <c r="D331" s="132"/>
      <c r="E331" s="132">
        <v>0</v>
      </c>
      <c r="F331" s="132">
        <v>0</v>
      </c>
      <c r="G331" s="104">
        <v>0</v>
      </c>
      <c r="H331" s="104">
        <v>0</v>
      </c>
      <c r="I331" s="104"/>
      <c r="J331" s="104"/>
      <c r="K331" s="105">
        <v>0</v>
      </c>
      <c r="L331" s="105">
        <v>0</v>
      </c>
      <c r="M331" s="252">
        <v>279</v>
      </c>
      <c r="N331" s="146">
        <v>189</v>
      </c>
      <c r="O331" s="73"/>
      <c r="P331" s="73"/>
      <c r="Q331" s="73"/>
      <c r="R331" s="73"/>
    </row>
    <row r="332" spans="2:18" x14ac:dyDescent="0.2">
      <c r="B332" s="144">
        <f t="shared" si="4"/>
        <v>41958</v>
      </c>
      <c r="C332" s="132"/>
      <c r="D332" s="132"/>
      <c r="E332" s="132">
        <v>2.2921462451564278E-3</v>
      </c>
      <c r="F332" s="132">
        <v>2.2921462451564278E-3</v>
      </c>
      <c r="G332" s="104">
        <v>0</v>
      </c>
      <c r="H332" s="104">
        <v>0</v>
      </c>
      <c r="I332" s="104"/>
      <c r="J332" s="104"/>
      <c r="K332" s="105">
        <v>2.1343609999305837E-3</v>
      </c>
      <c r="L332" s="105">
        <v>2.1343609999305837E-3</v>
      </c>
      <c r="M332" s="252">
        <v>252</v>
      </c>
      <c r="N332" s="146">
        <v>197</v>
      </c>
      <c r="O332" s="73"/>
      <c r="P332" s="73"/>
      <c r="Q332" s="73"/>
      <c r="R332" s="73"/>
    </row>
    <row r="333" spans="2:18" x14ac:dyDescent="0.2">
      <c r="B333" s="144">
        <f t="shared" si="4"/>
        <v>41959</v>
      </c>
      <c r="C333" s="132"/>
      <c r="D333" s="132"/>
      <c r="E333" s="132">
        <v>1.8301124773693568E-3</v>
      </c>
      <c r="F333" s="132">
        <v>1.8301124773693568E-3</v>
      </c>
      <c r="G333" s="104">
        <v>0</v>
      </c>
      <c r="H333" s="104">
        <v>0</v>
      </c>
      <c r="I333" s="104"/>
      <c r="J333" s="104"/>
      <c r="K333" s="105">
        <v>1.7041324066636612E-3</v>
      </c>
      <c r="L333" s="105">
        <v>1.7041324066636612E-3</v>
      </c>
      <c r="M333" s="252">
        <v>358</v>
      </c>
      <c r="N333" s="146">
        <v>212</v>
      </c>
      <c r="O333" s="73"/>
      <c r="P333" s="73"/>
      <c r="Q333" s="73"/>
      <c r="R333" s="73"/>
    </row>
    <row r="334" spans="2:18" x14ac:dyDescent="0.2">
      <c r="B334" s="144">
        <f t="shared" si="4"/>
        <v>41960</v>
      </c>
      <c r="C334" s="132"/>
      <c r="D334" s="132"/>
      <c r="E334" s="132">
        <v>0</v>
      </c>
      <c r="F334" s="132">
        <v>0</v>
      </c>
      <c r="G334" s="104">
        <v>0</v>
      </c>
      <c r="H334" s="104">
        <v>0</v>
      </c>
      <c r="I334" s="104"/>
      <c r="J334" s="104"/>
      <c r="K334" s="105">
        <v>0</v>
      </c>
      <c r="L334" s="105">
        <v>0</v>
      </c>
      <c r="M334" s="252">
        <v>442</v>
      </c>
      <c r="N334" s="146">
        <v>405</v>
      </c>
      <c r="O334" s="73"/>
      <c r="P334" s="73"/>
      <c r="Q334" s="73"/>
      <c r="R334" s="73"/>
    </row>
    <row r="335" spans="2:18" x14ac:dyDescent="0.2">
      <c r="B335" s="144">
        <f t="shared" si="4"/>
        <v>41961</v>
      </c>
      <c r="C335" s="132"/>
      <c r="D335" s="132"/>
      <c r="E335" s="132">
        <v>0</v>
      </c>
      <c r="F335" s="132">
        <v>0</v>
      </c>
      <c r="G335" s="104">
        <v>0</v>
      </c>
      <c r="H335" s="104">
        <v>0</v>
      </c>
      <c r="I335" s="104"/>
      <c r="J335" s="104"/>
      <c r="K335" s="105">
        <v>0</v>
      </c>
      <c r="L335" s="105">
        <v>0</v>
      </c>
      <c r="M335" s="252">
        <v>305</v>
      </c>
      <c r="N335" s="146">
        <v>282</v>
      </c>
      <c r="O335" s="73"/>
      <c r="P335" s="73"/>
      <c r="Q335" s="73"/>
      <c r="R335" s="73"/>
    </row>
    <row r="336" spans="2:18" x14ac:dyDescent="0.2">
      <c r="B336" s="144">
        <f t="shared" ref="B336:B378" si="5">B335+1</f>
        <v>41962</v>
      </c>
      <c r="C336" s="132"/>
      <c r="D336" s="132"/>
      <c r="E336" s="132">
        <v>3.2768352325324204E-6</v>
      </c>
      <c r="F336" s="132">
        <v>3.2768352325324204E-6</v>
      </c>
      <c r="G336" s="104">
        <v>0</v>
      </c>
      <c r="H336" s="104">
        <v>0</v>
      </c>
      <c r="I336" s="104"/>
      <c r="J336" s="104"/>
      <c r="K336" s="105">
        <v>3.0512666189143443E-6</v>
      </c>
      <c r="L336" s="105">
        <v>3.0512666189143443E-6</v>
      </c>
      <c r="M336" s="252">
        <v>578</v>
      </c>
      <c r="N336" s="146">
        <v>399</v>
      </c>
      <c r="O336" s="73"/>
      <c r="P336" s="73"/>
      <c r="Q336" s="73"/>
      <c r="R336" s="73"/>
    </row>
    <row r="337" spans="2:18" x14ac:dyDescent="0.2">
      <c r="B337" s="144">
        <f t="shared" si="5"/>
        <v>41963</v>
      </c>
      <c r="C337" s="132"/>
      <c r="D337" s="132"/>
      <c r="E337" s="132">
        <v>0</v>
      </c>
      <c r="F337" s="132">
        <v>0</v>
      </c>
      <c r="G337" s="104">
        <v>0</v>
      </c>
      <c r="H337" s="104">
        <v>0</v>
      </c>
      <c r="I337" s="104"/>
      <c r="J337" s="104"/>
      <c r="K337" s="105">
        <v>0</v>
      </c>
      <c r="L337" s="105">
        <v>0</v>
      </c>
      <c r="M337" s="252">
        <v>411</v>
      </c>
      <c r="N337" s="146">
        <v>290</v>
      </c>
      <c r="O337" s="73"/>
      <c r="P337" s="73"/>
      <c r="Q337" s="73"/>
      <c r="R337" s="73"/>
    </row>
    <row r="338" spans="2:18" x14ac:dyDescent="0.2">
      <c r="B338" s="144">
        <f t="shared" si="5"/>
        <v>41964</v>
      </c>
      <c r="C338" s="132"/>
      <c r="D338" s="132"/>
      <c r="E338" s="132">
        <v>0</v>
      </c>
      <c r="F338" s="132">
        <v>0</v>
      </c>
      <c r="G338" s="104">
        <v>1.8937378037963457E-2</v>
      </c>
      <c r="H338" s="104">
        <v>1.8937378037963457E-2</v>
      </c>
      <c r="I338" s="104"/>
      <c r="J338" s="104"/>
      <c r="K338" s="105">
        <v>1.3028908462764249E-3</v>
      </c>
      <c r="L338" s="105">
        <v>1.3028908462764249E-3</v>
      </c>
      <c r="M338" s="252">
        <v>344</v>
      </c>
      <c r="N338" s="146">
        <v>274</v>
      </c>
      <c r="O338" s="73"/>
      <c r="P338" s="73"/>
      <c r="Q338" s="73"/>
      <c r="R338" s="73"/>
    </row>
    <row r="339" spans="2:18" x14ac:dyDescent="0.2">
      <c r="B339" s="144">
        <f t="shared" si="5"/>
        <v>41965</v>
      </c>
      <c r="C339" s="132"/>
      <c r="D339" s="132"/>
      <c r="E339" s="132">
        <v>3.2768352325324204E-6</v>
      </c>
      <c r="F339" s="132">
        <v>3.2768352325324204E-6</v>
      </c>
      <c r="G339" s="104">
        <v>0</v>
      </c>
      <c r="H339" s="104">
        <v>0</v>
      </c>
      <c r="I339" s="104"/>
      <c r="J339" s="104"/>
      <c r="K339" s="105">
        <v>3.0512666189143443E-6</v>
      </c>
      <c r="L339" s="105">
        <v>3.0512666189143443E-6</v>
      </c>
      <c r="M339" s="252">
        <v>234</v>
      </c>
      <c r="N339" s="146">
        <v>219</v>
      </c>
      <c r="O339" s="73"/>
      <c r="P339" s="73"/>
      <c r="Q339" s="73"/>
      <c r="R339" s="73"/>
    </row>
    <row r="340" spans="2:18" x14ac:dyDescent="0.2">
      <c r="B340" s="144">
        <f t="shared" si="5"/>
        <v>41966</v>
      </c>
      <c r="C340" s="132"/>
      <c r="D340" s="132"/>
      <c r="E340" s="132">
        <v>0</v>
      </c>
      <c r="F340" s="132">
        <v>0</v>
      </c>
      <c r="G340" s="104">
        <v>0</v>
      </c>
      <c r="H340" s="104">
        <v>0</v>
      </c>
      <c r="I340" s="104"/>
      <c r="J340" s="104"/>
      <c r="K340" s="105">
        <v>0</v>
      </c>
      <c r="L340" s="105">
        <v>0</v>
      </c>
      <c r="M340" s="252">
        <v>179</v>
      </c>
      <c r="N340" s="146">
        <v>137</v>
      </c>
      <c r="O340" s="73"/>
      <c r="P340" s="73"/>
      <c r="Q340" s="73"/>
      <c r="R340" s="73"/>
    </row>
    <row r="341" spans="2:18" x14ac:dyDescent="0.2">
      <c r="B341" s="144">
        <f t="shared" si="5"/>
        <v>41967</v>
      </c>
      <c r="C341" s="132"/>
      <c r="D341" s="132"/>
      <c r="E341" s="132">
        <v>1.6023724287083535E-3</v>
      </c>
      <c r="F341" s="132">
        <v>1.6023724287083535E-3</v>
      </c>
      <c r="G341" s="104">
        <v>0</v>
      </c>
      <c r="H341" s="104">
        <v>0</v>
      </c>
      <c r="I341" s="104"/>
      <c r="J341" s="104"/>
      <c r="K341" s="105">
        <v>1.4920693766491142E-3</v>
      </c>
      <c r="L341" s="105">
        <v>1.4920693766491142E-3</v>
      </c>
      <c r="M341" s="252">
        <v>510</v>
      </c>
      <c r="N341" s="146">
        <v>386</v>
      </c>
      <c r="O341" s="73"/>
      <c r="P341" s="73"/>
      <c r="Q341" s="73"/>
      <c r="R341" s="73"/>
    </row>
    <row r="342" spans="2:18" x14ac:dyDescent="0.2">
      <c r="B342" s="144">
        <f t="shared" si="5"/>
        <v>41968</v>
      </c>
      <c r="C342" s="132"/>
      <c r="D342" s="132"/>
      <c r="E342" s="132">
        <v>8.8867771506279235E-3</v>
      </c>
      <c r="F342" s="132">
        <v>8.8867771506279235E-3</v>
      </c>
      <c r="G342" s="104">
        <v>0</v>
      </c>
      <c r="H342" s="104">
        <v>0</v>
      </c>
      <c r="I342" s="104"/>
      <c r="J342" s="104"/>
      <c r="K342" s="105">
        <v>8.2750350704957013E-3</v>
      </c>
      <c r="L342" s="105">
        <v>8.2750350704957013E-3</v>
      </c>
      <c r="M342" s="252">
        <v>349</v>
      </c>
      <c r="N342" s="146">
        <v>277</v>
      </c>
      <c r="O342" s="73"/>
      <c r="P342" s="73"/>
      <c r="Q342" s="73"/>
      <c r="R342" s="73"/>
    </row>
    <row r="343" spans="2:18" x14ac:dyDescent="0.2">
      <c r="B343" s="144">
        <f t="shared" si="5"/>
        <v>41969</v>
      </c>
      <c r="C343" s="132"/>
      <c r="D343" s="132"/>
      <c r="E343" s="132">
        <v>3.0851403714292737E-3</v>
      </c>
      <c r="F343" s="132">
        <v>3.0851403714292737E-3</v>
      </c>
      <c r="G343" s="104">
        <v>0</v>
      </c>
      <c r="H343" s="104">
        <v>0</v>
      </c>
      <c r="I343" s="104"/>
      <c r="J343" s="104"/>
      <c r="K343" s="105">
        <v>2.8727675217078549E-3</v>
      </c>
      <c r="L343" s="105">
        <v>2.8727675217078549E-3</v>
      </c>
      <c r="M343" s="252">
        <v>415</v>
      </c>
      <c r="N343" s="146">
        <v>313</v>
      </c>
      <c r="O343" s="73"/>
      <c r="P343" s="73"/>
      <c r="Q343" s="73"/>
      <c r="R343" s="73"/>
    </row>
    <row r="344" spans="2:18" x14ac:dyDescent="0.2">
      <c r="B344" s="144">
        <f t="shared" si="5"/>
        <v>41970</v>
      </c>
      <c r="C344" s="132"/>
      <c r="D344" s="132"/>
      <c r="E344" s="132">
        <v>0</v>
      </c>
      <c r="F344" s="132">
        <v>0</v>
      </c>
      <c r="G344" s="104">
        <v>1.1530956182366507E-3</v>
      </c>
      <c r="H344" s="104">
        <v>1.1530956182366507E-3</v>
      </c>
      <c r="I344" s="104"/>
      <c r="J344" s="104"/>
      <c r="K344" s="105">
        <v>7.9332932091772952E-5</v>
      </c>
      <c r="L344" s="105">
        <v>7.9332932091772952E-5</v>
      </c>
      <c r="M344" s="252">
        <v>402</v>
      </c>
      <c r="N344" s="146">
        <v>287</v>
      </c>
      <c r="O344" s="73"/>
      <c r="P344" s="73"/>
      <c r="Q344" s="73"/>
      <c r="R344" s="73"/>
    </row>
    <row r="345" spans="2:18" x14ac:dyDescent="0.2">
      <c r="B345" s="144">
        <f t="shared" si="5"/>
        <v>41971</v>
      </c>
      <c r="C345" s="132"/>
      <c r="D345" s="132"/>
      <c r="E345" s="132">
        <v>0</v>
      </c>
      <c r="F345" s="132">
        <v>0</v>
      </c>
      <c r="G345" s="104">
        <v>0</v>
      </c>
      <c r="H345" s="104">
        <v>0</v>
      </c>
      <c r="I345" s="104"/>
      <c r="J345" s="104"/>
      <c r="K345" s="105">
        <v>0</v>
      </c>
      <c r="L345" s="105">
        <v>0</v>
      </c>
      <c r="M345" s="252">
        <v>262</v>
      </c>
      <c r="N345" s="146">
        <v>223</v>
      </c>
      <c r="O345" s="73"/>
      <c r="P345" s="73"/>
      <c r="Q345" s="73"/>
      <c r="R345" s="73"/>
    </row>
    <row r="346" spans="2:18" x14ac:dyDescent="0.2">
      <c r="B346" s="144">
        <f t="shared" si="5"/>
        <v>41972</v>
      </c>
      <c r="C346" s="132"/>
      <c r="D346" s="132"/>
      <c r="E346" s="132">
        <v>0</v>
      </c>
      <c r="F346" s="132">
        <v>0</v>
      </c>
      <c r="G346" s="104">
        <v>0</v>
      </c>
      <c r="H346" s="104">
        <v>0</v>
      </c>
      <c r="I346" s="104"/>
      <c r="J346" s="104"/>
      <c r="K346" s="105">
        <v>0</v>
      </c>
      <c r="L346" s="105">
        <v>0</v>
      </c>
      <c r="M346" s="252">
        <v>189</v>
      </c>
      <c r="N346" s="146">
        <v>170</v>
      </c>
      <c r="O346" s="73"/>
      <c r="P346" s="73"/>
      <c r="Q346" s="73"/>
      <c r="R346" s="73"/>
    </row>
    <row r="347" spans="2:18" x14ac:dyDescent="0.2">
      <c r="B347" s="144">
        <f t="shared" si="5"/>
        <v>41973</v>
      </c>
      <c r="C347" s="132"/>
      <c r="D347" s="132"/>
      <c r="E347" s="132">
        <v>2.258394842261344E-2</v>
      </c>
      <c r="F347" s="132">
        <v>2.258394842261344E-2</v>
      </c>
      <c r="G347" s="104">
        <v>0</v>
      </c>
      <c r="H347" s="104">
        <v>0</v>
      </c>
      <c r="I347" s="104"/>
      <c r="J347" s="104"/>
      <c r="K347" s="105">
        <v>2.1029329537557661E-2</v>
      </c>
      <c r="L347" s="105">
        <v>2.1029329537557661E-2</v>
      </c>
      <c r="M347" s="252">
        <v>464</v>
      </c>
      <c r="N347" s="146">
        <v>282</v>
      </c>
      <c r="O347" s="73"/>
      <c r="P347" s="73"/>
      <c r="Q347" s="73"/>
      <c r="R347" s="73"/>
    </row>
    <row r="348" spans="2:18" x14ac:dyDescent="0.2">
      <c r="B348" s="144">
        <f t="shared" si="5"/>
        <v>41974</v>
      </c>
      <c r="C348" s="132"/>
      <c r="D348" s="132"/>
      <c r="E348" s="132">
        <v>0</v>
      </c>
      <c r="F348" s="132">
        <v>0</v>
      </c>
      <c r="G348" s="104">
        <v>3.8296079474897993E-2</v>
      </c>
      <c r="H348" s="104">
        <v>3.8296079474897993E-2</v>
      </c>
      <c r="I348" s="104"/>
      <c r="J348" s="104"/>
      <c r="K348" s="105">
        <v>2.6347687254325361E-3</v>
      </c>
      <c r="L348" s="105">
        <v>2.6347687254325361E-3</v>
      </c>
      <c r="M348" s="252">
        <v>339</v>
      </c>
      <c r="N348" s="146">
        <v>303</v>
      </c>
      <c r="O348" s="73"/>
      <c r="P348" s="73"/>
      <c r="Q348" s="73"/>
      <c r="R348" s="73"/>
    </row>
    <row r="349" spans="2:18" x14ac:dyDescent="0.2">
      <c r="B349" s="144">
        <f t="shared" si="5"/>
        <v>41975</v>
      </c>
      <c r="C349" s="132"/>
      <c r="D349" s="132"/>
      <c r="E349" s="132">
        <v>0</v>
      </c>
      <c r="F349" s="132">
        <v>0</v>
      </c>
      <c r="G349" s="104">
        <v>5.395156998403406E-2</v>
      </c>
      <c r="H349" s="104">
        <v>5.395156998403406E-2</v>
      </c>
      <c r="I349" s="104"/>
      <c r="J349" s="104"/>
      <c r="K349" s="105">
        <v>3.7118658419092996E-3</v>
      </c>
      <c r="L349" s="105">
        <v>3.7118658419092996E-3</v>
      </c>
      <c r="M349" s="252">
        <v>348</v>
      </c>
      <c r="N349" s="146">
        <v>246</v>
      </c>
      <c r="O349" s="73"/>
      <c r="P349" s="73"/>
      <c r="Q349" s="73"/>
      <c r="R349" s="73"/>
    </row>
    <row r="350" spans="2:18" x14ac:dyDescent="0.2">
      <c r="B350" s="144">
        <f t="shared" si="5"/>
        <v>41976</v>
      </c>
      <c r="C350" s="132"/>
      <c r="D350" s="132"/>
      <c r="E350" s="132">
        <v>0</v>
      </c>
      <c r="F350" s="132">
        <v>0</v>
      </c>
      <c r="G350" s="104">
        <v>0</v>
      </c>
      <c r="H350" s="104">
        <v>0</v>
      </c>
      <c r="I350" s="104"/>
      <c r="J350" s="104"/>
      <c r="K350" s="105">
        <v>0</v>
      </c>
      <c r="L350" s="105">
        <v>0</v>
      </c>
      <c r="M350" s="252">
        <v>328</v>
      </c>
      <c r="N350" s="146">
        <v>244</v>
      </c>
      <c r="O350" s="73"/>
      <c r="P350" s="73"/>
      <c r="Q350" s="73"/>
      <c r="R350" s="73"/>
    </row>
    <row r="351" spans="2:18" x14ac:dyDescent="0.2">
      <c r="B351" s="144">
        <f t="shared" si="5"/>
        <v>41977</v>
      </c>
      <c r="C351" s="132"/>
      <c r="D351" s="132"/>
      <c r="E351" s="132">
        <v>0</v>
      </c>
      <c r="F351" s="132">
        <v>0</v>
      </c>
      <c r="G351" s="104">
        <v>0</v>
      </c>
      <c r="H351" s="104">
        <v>0</v>
      </c>
      <c r="I351" s="104"/>
      <c r="J351" s="104"/>
      <c r="K351" s="105">
        <v>0</v>
      </c>
      <c r="L351" s="105">
        <v>0</v>
      </c>
      <c r="M351" s="252">
        <v>540</v>
      </c>
      <c r="N351" s="146">
        <v>238</v>
      </c>
      <c r="O351" s="73"/>
      <c r="P351" s="73"/>
      <c r="Q351" s="73"/>
      <c r="R351" s="73"/>
    </row>
    <row r="352" spans="2:18" x14ac:dyDescent="0.2">
      <c r="B352" s="144">
        <f t="shared" si="5"/>
        <v>41978</v>
      </c>
      <c r="C352" s="132"/>
      <c r="D352" s="132"/>
      <c r="E352" s="132">
        <v>0</v>
      </c>
      <c r="F352" s="132">
        <v>0</v>
      </c>
      <c r="G352" s="104">
        <v>0</v>
      </c>
      <c r="H352" s="104">
        <v>0</v>
      </c>
      <c r="I352" s="104"/>
      <c r="J352" s="104"/>
      <c r="K352" s="105">
        <v>0</v>
      </c>
      <c r="L352" s="105">
        <v>0</v>
      </c>
      <c r="M352" s="252">
        <v>334</v>
      </c>
      <c r="N352" s="146">
        <v>200</v>
      </c>
      <c r="O352" s="73"/>
      <c r="P352" s="73"/>
      <c r="Q352" s="73"/>
      <c r="R352" s="73"/>
    </row>
    <row r="353" spans="2:18" x14ac:dyDescent="0.2">
      <c r="B353" s="144">
        <f t="shared" si="5"/>
        <v>41979</v>
      </c>
      <c r="C353" s="132"/>
      <c r="D353" s="132"/>
      <c r="E353" s="132">
        <v>4.2271174499668222E-4</v>
      </c>
      <c r="F353" s="132">
        <v>4.2271174499668222E-4</v>
      </c>
      <c r="G353" s="104">
        <v>0</v>
      </c>
      <c r="H353" s="104">
        <v>0</v>
      </c>
      <c r="I353" s="104"/>
      <c r="J353" s="104"/>
      <c r="K353" s="105">
        <v>3.9361339383995041E-4</v>
      </c>
      <c r="L353" s="105">
        <v>3.9361339383995041E-4</v>
      </c>
      <c r="M353" s="252">
        <v>734</v>
      </c>
      <c r="N353" s="146">
        <v>272</v>
      </c>
      <c r="O353" s="73"/>
      <c r="P353" s="73"/>
      <c r="Q353" s="73"/>
      <c r="R353" s="73"/>
    </row>
    <row r="354" spans="2:18" x14ac:dyDescent="0.2">
      <c r="B354" s="144">
        <f t="shared" si="5"/>
        <v>41980</v>
      </c>
      <c r="C354" s="132"/>
      <c r="D354" s="132"/>
      <c r="E354" s="132">
        <v>0</v>
      </c>
      <c r="F354" s="132">
        <v>0</v>
      </c>
      <c r="G354" s="104">
        <v>0</v>
      </c>
      <c r="H354" s="104">
        <v>0</v>
      </c>
      <c r="I354" s="104"/>
      <c r="J354" s="104"/>
      <c r="K354" s="105">
        <v>0</v>
      </c>
      <c r="L354" s="105">
        <v>0</v>
      </c>
      <c r="M354" s="252">
        <v>291</v>
      </c>
      <c r="N354" s="146">
        <v>193</v>
      </c>
      <c r="O354" s="73"/>
      <c r="P354" s="73"/>
      <c r="Q354" s="73"/>
      <c r="R354" s="73"/>
    </row>
    <row r="355" spans="2:18" x14ac:dyDescent="0.2">
      <c r="B355" s="144">
        <f t="shared" si="5"/>
        <v>41981</v>
      </c>
      <c r="C355" s="132"/>
      <c r="D355" s="132"/>
      <c r="E355" s="132">
        <v>5.2691510539121314E-3</v>
      </c>
      <c r="F355" s="132">
        <v>5.2691510539121314E-3</v>
      </c>
      <c r="G355" s="104">
        <v>2.2174915735320206E-5</v>
      </c>
      <c r="H355" s="104">
        <v>2.2174915735320206E-5</v>
      </c>
      <c r="I355" s="104"/>
      <c r="J355" s="104"/>
      <c r="K355" s="105">
        <v>4.9079623565237221E-3</v>
      </c>
      <c r="L355" s="105">
        <v>4.9079623565237221E-3</v>
      </c>
      <c r="M355" s="252">
        <v>389</v>
      </c>
      <c r="N355" s="146">
        <v>310</v>
      </c>
      <c r="O355" s="73"/>
      <c r="P355" s="73"/>
      <c r="Q355" s="73"/>
      <c r="R355" s="73"/>
    </row>
    <row r="356" spans="2:18" x14ac:dyDescent="0.2">
      <c r="B356" s="144">
        <f t="shared" si="5"/>
        <v>41982</v>
      </c>
      <c r="C356" s="132"/>
      <c r="D356" s="132"/>
      <c r="E356" s="132">
        <v>5.2396595368193397E-3</v>
      </c>
      <c r="F356" s="132">
        <v>5.2396595368193397E-3</v>
      </c>
      <c r="G356" s="104">
        <v>0</v>
      </c>
      <c r="H356" s="104">
        <v>0</v>
      </c>
      <c r="I356" s="104"/>
      <c r="J356" s="104"/>
      <c r="K356" s="105">
        <v>4.8789753236440359E-3</v>
      </c>
      <c r="L356" s="105">
        <v>4.8789753236440359E-3</v>
      </c>
      <c r="M356" s="252">
        <v>508</v>
      </c>
      <c r="N356" s="146">
        <v>344</v>
      </c>
      <c r="O356" s="73"/>
      <c r="P356" s="73"/>
      <c r="Q356" s="73"/>
      <c r="R356" s="73"/>
    </row>
    <row r="357" spans="2:18" x14ac:dyDescent="0.2">
      <c r="B357" s="144">
        <f t="shared" si="5"/>
        <v>41983</v>
      </c>
      <c r="C357" s="132"/>
      <c r="D357" s="132"/>
      <c r="E357" s="132">
        <v>0</v>
      </c>
      <c r="F357" s="132">
        <v>0</v>
      </c>
      <c r="G357" s="104">
        <v>0</v>
      </c>
      <c r="H357" s="104">
        <v>0</v>
      </c>
      <c r="I357" s="104"/>
      <c r="J357" s="104"/>
      <c r="K357" s="105">
        <v>0</v>
      </c>
      <c r="L357" s="105">
        <v>0</v>
      </c>
      <c r="M357" s="252">
        <v>352</v>
      </c>
      <c r="N357" s="146">
        <v>282</v>
      </c>
      <c r="O357" s="73"/>
      <c r="P357" s="73"/>
      <c r="Q357" s="73"/>
      <c r="R357" s="73"/>
    </row>
    <row r="358" spans="2:18" x14ac:dyDescent="0.2">
      <c r="B358" s="144">
        <f t="shared" si="5"/>
        <v>41984</v>
      </c>
      <c r="C358" s="132"/>
      <c r="D358" s="132"/>
      <c r="E358" s="132">
        <v>2.5231631290499636E-3</v>
      </c>
      <c r="F358" s="132">
        <v>2.5231631290499636E-3</v>
      </c>
      <c r="G358" s="104">
        <v>0</v>
      </c>
      <c r="H358" s="104">
        <v>0</v>
      </c>
      <c r="I358" s="104"/>
      <c r="J358" s="104"/>
      <c r="K358" s="105">
        <v>2.3494752965640448E-3</v>
      </c>
      <c r="L358" s="105">
        <v>2.3494752965640448E-3</v>
      </c>
      <c r="M358" s="252">
        <v>319</v>
      </c>
      <c r="N358" s="146">
        <v>253</v>
      </c>
      <c r="O358" s="73"/>
      <c r="P358" s="73"/>
      <c r="Q358" s="73"/>
      <c r="R358" s="73"/>
    </row>
    <row r="359" spans="2:18" x14ac:dyDescent="0.2">
      <c r="B359" s="144">
        <f t="shared" si="5"/>
        <v>41985</v>
      </c>
      <c r="C359" s="132"/>
      <c r="D359" s="132"/>
      <c r="E359" s="132">
        <v>0</v>
      </c>
      <c r="F359" s="132">
        <v>0</v>
      </c>
      <c r="G359" s="104">
        <v>0</v>
      </c>
      <c r="H359" s="104">
        <v>0</v>
      </c>
      <c r="I359" s="104"/>
      <c r="J359" s="104"/>
      <c r="K359" s="105">
        <v>0</v>
      </c>
      <c r="L359" s="105">
        <v>0</v>
      </c>
      <c r="M359" s="252">
        <v>368</v>
      </c>
      <c r="N359" s="146">
        <v>245</v>
      </c>
      <c r="O359" s="73"/>
      <c r="P359" s="73"/>
      <c r="Q359" s="73"/>
      <c r="R359" s="73"/>
    </row>
    <row r="360" spans="2:18" x14ac:dyDescent="0.2">
      <c r="B360" s="144">
        <f t="shared" si="5"/>
        <v>41986</v>
      </c>
      <c r="C360" s="132"/>
      <c r="D360" s="132"/>
      <c r="E360" s="132">
        <v>1.1953894928278268E-2</v>
      </c>
      <c r="F360" s="132">
        <v>1.1953894928278268E-2</v>
      </c>
      <c r="G360" s="104">
        <v>7.588256164626575E-2</v>
      </c>
      <c r="H360" s="104">
        <v>7.588256164626575E-2</v>
      </c>
      <c r="I360" s="104"/>
      <c r="J360" s="104"/>
      <c r="K360" s="105">
        <v>1.635173781076197E-2</v>
      </c>
      <c r="L360" s="105">
        <v>1.635173781076197E-2</v>
      </c>
      <c r="M360" s="252">
        <v>326</v>
      </c>
      <c r="N360" s="146">
        <v>215</v>
      </c>
      <c r="O360" s="73"/>
      <c r="P360" s="73"/>
      <c r="Q360" s="73"/>
      <c r="R360" s="73"/>
    </row>
    <row r="361" spans="2:18" x14ac:dyDescent="0.2">
      <c r="B361" s="144">
        <f t="shared" si="5"/>
        <v>41987</v>
      </c>
      <c r="C361" s="132"/>
      <c r="D361" s="132"/>
      <c r="E361" s="132">
        <v>1.2484742235948521E-3</v>
      </c>
      <c r="F361" s="132">
        <v>1.2484742235948521E-3</v>
      </c>
      <c r="G361" s="104">
        <v>1.50345928685471E-2</v>
      </c>
      <c r="H361" s="104">
        <v>1.50345928685471E-2</v>
      </c>
      <c r="I361" s="104"/>
      <c r="J361" s="104"/>
      <c r="K361" s="105">
        <v>2.1969119656183277E-3</v>
      </c>
      <c r="L361" s="105">
        <v>2.1969119656183277E-3</v>
      </c>
      <c r="M361" s="252">
        <v>319</v>
      </c>
      <c r="N361" s="146">
        <v>182</v>
      </c>
      <c r="O361" s="73"/>
      <c r="P361" s="73"/>
      <c r="Q361" s="73"/>
      <c r="R361" s="73"/>
    </row>
    <row r="362" spans="2:18" x14ac:dyDescent="0.2">
      <c r="B362" s="144">
        <f t="shared" si="5"/>
        <v>41988</v>
      </c>
      <c r="C362" s="132"/>
      <c r="D362" s="132"/>
      <c r="E362" s="132">
        <v>2.9098296864887891E-3</v>
      </c>
      <c r="F362" s="132">
        <v>2.9098296864887891E-3</v>
      </c>
      <c r="G362" s="104">
        <v>9.7658328898350188E-2</v>
      </c>
      <c r="H362" s="104">
        <v>9.7658328898350188E-2</v>
      </c>
      <c r="I362" s="104"/>
      <c r="J362" s="104"/>
      <c r="K362" s="105">
        <v>9.4284138524453227E-3</v>
      </c>
      <c r="L362" s="105">
        <v>9.4284138524453227E-3</v>
      </c>
      <c r="M362" s="252">
        <v>501</v>
      </c>
      <c r="N362" s="146">
        <v>316</v>
      </c>
      <c r="O362" s="73"/>
      <c r="P362" s="73"/>
      <c r="Q362" s="73"/>
      <c r="R362" s="73"/>
    </row>
    <row r="363" spans="2:18" x14ac:dyDescent="0.2">
      <c r="B363" s="144">
        <f t="shared" si="5"/>
        <v>41989</v>
      </c>
      <c r="C363" s="132"/>
      <c r="D363" s="132"/>
      <c r="E363" s="132">
        <v>1.8333893126018892E-3</v>
      </c>
      <c r="F363" s="132">
        <v>1.8333893126018892E-3</v>
      </c>
      <c r="G363" s="104">
        <v>0</v>
      </c>
      <c r="H363" s="104">
        <v>0</v>
      </c>
      <c r="I363" s="104"/>
      <c r="J363" s="104"/>
      <c r="K363" s="105">
        <v>1.7071836732825754E-3</v>
      </c>
      <c r="L363" s="105">
        <v>1.7071836732825754E-3</v>
      </c>
      <c r="M363" s="252">
        <v>1476</v>
      </c>
      <c r="N363" s="146">
        <v>678</v>
      </c>
      <c r="O363" s="73"/>
      <c r="P363" s="73"/>
      <c r="Q363" s="73"/>
      <c r="R363" s="73"/>
    </row>
    <row r="364" spans="2:18" x14ac:dyDescent="0.2">
      <c r="B364" s="144">
        <f t="shared" si="5"/>
        <v>41990</v>
      </c>
      <c r="C364" s="132"/>
      <c r="D364" s="132"/>
      <c r="E364" s="132">
        <v>0</v>
      </c>
      <c r="F364" s="132">
        <v>0</v>
      </c>
      <c r="G364" s="104">
        <v>0</v>
      </c>
      <c r="H364" s="104">
        <v>0</v>
      </c>
      <c r="I364" s="104"/>
      <c r="J364" s="104"/>
      <c r="K364" s="105">
        <v>0</v>
      </c>
      <c r="L364" s="105">
        <v>0</v>
      </c>
      <c r="M364" s="252">
        <v>433</v>
      </c>
      <c r="N364" s="146">
        <v>297</v>
      </c>
      <c r="O364" s="73"/>
      <c r="P364" s="73"/>
      <c r="Q364" s="73"/>
      <c r="R364" s="73"/>
    </row>
    <row r="365" spans="2:18" x14ac:dyDescent="0.2">
      <c r="B365" s="144">
        <f t="shared" si="5"/>
        <v>41991</v>
      </c>
      <c r="C365" s="132"/>
      <c r="D365" s="132"/>
      <c r="E365" s="132">
        <v>0</v>
      </c>
      <c r="F365" s="132">
        <v>0</v>
      </c>
      <c r="G365" s="104">
        <v>0</v>
      </c>
      <c r="H365" s="104">
        <v>0</v>
      </c>
      <c r="I365" s="104"/>
      <c r="J365" s="104"/>
      <c r="K365" s="105">
        <v>0</v>
      </c>
      <c r="L365" s="105">
        <v>0</v>
      </c>
      <c r="M365" s="252">
        <v>547</v>
      </c>
      <c r="N365" s="146">
        <v>368</v>
      </c>
      <c r="O365" s="73"/>
      <c r="P365" s="73"/>
      <c r="Q365" s="73"/>
      <c r="R365" s="73"/>
    </row>
    <row r="366" spans="2:18" x14ac:dyDescent="0.2">
      <c r="B366" s="144">
        <f t="shared" si="5"/>
        <v>41992</v>
      </c>
      <c r="C366" s="132"/>
      <c r="D366" s="132"/>
      <c r="E366" s="132">
        <v>0</v>
      </c>
      <c r="F366" s="132">
        <v>0</v>
      </c>
      <c r="G366" s="104">
        <v>0</v>
      </c>
      <c r="H366" s="104">
        <v>0</v>
      </c>
      <c r="I366" s="104"/>
      <c r="J366" s="104"/>
      <c r="K366" s="105">
        <v>0</v>
      </c>
      <c r="L366" s="105">
        <v>0</v>
      </c>
      <c r="M366" s="252">
        <v>622</v>
      </c>
      <c r="N366" s="146">
        <v>365</v>
      </c>
      <c r="O366" s="73"/>
      <c r="P366" s="73"/>
      <c r="Q366" s="73"/>
      <c r="R366" s="73"/>
    </row>
    <row r="367" spans="2:18" x14ac:dyDescent="0.2">
      <c r="B367" s="144">
        <f t="shared" si="5"/>
        <v>41993</v>
      </c>
      <c r="C367" s="132"/>
      <c r="D367" s="132"/>
      <c r="E367" s="132">
        <v>2.8082477942802842E-3</v>
      </c>
      <c r="F367" s="132">
        <v>2.8082477942802842E-3</v>
      </c>
      <c r="G367" s="104">
        <v>0</v>
      </c>
      <c r="H367" s="104">
        <v>0</v>
      </c>
      <c r="I367" s="104"/>
      <c r="J367" s="104"/>
      <c r="K367" s="105">
        <v>2.6149354924095928E-3</v>
      </c>
      <c r="L367" s="105">
        <v>2.6149354924095928E-3</v>
      </c>
      <c r="M367" s="252">
        <v>376</v>
      </c>
      <c r="N367" s="146">
        <v>170</v>
      </c>
      <c r="O367" s="73"/>
      <c r="P367" s="73"/>
      <c r="Q367" s="73"/>
      <c r="R367" s="73"/>
    </row>
    <row r="368" spans="2:18" x14ac:dyDescent="0.2">
      <c r="B368" s="144">
        <f t="shared" si="5"/>
        <v>41994</v>
      </c>
      <c r="C368" s="132"/>
      <c r="D368" s="132"/>
      <c r="E368" s="132">
        <v>9.3979634469029804E-3</v>
      </c>
      <c r="F368" s="132">
        <v>9.3979634469029804E-3</v>
      </c>
      <c r="G368" s="104">
        <v>1.1309207025013304E-3</v>
      </c>
      <c r="H368" s="104">
        <v>1.1309207025013304E-3</v>
      </c>
      <c r="I368" s="104"/>
      <c r="J368" s="104"/>
      <c r="K368" s="105">
        <v>8.8288399618286547E-3</v>
      </c>
      <c r="L368" s="105">
        <v>8.8288399618286547E-3</v>
      </c>
      <c r="M368" s="252">
        <v>279</v>
      </c>
      <c r="N368" s="146">
        <v>173</v>
      </c>
      <c r="O368" s="73"/>
      <c r="P368" s="73"/>
      <c r="Q368" s="73"/>
      <c r="R368" s="73"/>
    </row>
    <row r="369" spans="2:18" x14ac:dyDescent="0.2">
      <c r="B369" s="144">
        <f t="shared" si="5"/>
        <v>41995</v>
      </c>
      <c r="C369" s="132"/>
      <c r="D369" s="132"/>
      <c r="E369" s="132">
        <v>2.4854795238758408E-3</v>
      </c>
      <c r="F369" s="132">
        <v>2.4854795238758408E-3</v>
      </c>
      <c r="G369" s="104">
        <v>2.1775767252084442E-2</v>
      </c>
      <c r="H369" s="104">
        <v>2.1775767252084442E-2</v>
      </c>
      <c r="I369" s="104"/>
      <c r="J369" s="104"/>
      <c r="K369" s="105">
        <v>3.8125576403334727E-3</v>
      </c>
      <c r="L369" s="105">
        <v>3.8125576403334727E-3</v>
      </c>
      <c r="M369" s="252">
        <v>306</v>
      </c>
      <c r="N369" s="146">
        <v>226</v>
      </c>
      <c r="O369" s="73"/>
      <c r="P369" s="73"/>
      <c r="Q369" s="73"/>
      <c r="R369" s="73"/>
    </row>
    <row r="370" spans="2:18" x14ac:dyDescent="0.2">
      <c r="B370" s="144">
        <f t="shared" si="5"/>
        <v>41996</v>
      </c>
      <c r="C370" s="132"/>
      <c r="D370" s="132"/>
      <c r="E370" s="132">
        <v>4.777625769032269E-3</v>
      </c>
      <c r="F370" s="132">
        <v>4.777625769032269E-3</v>
      </c>
      <c r="G370" s="104">
        <v>0</v>
      </c>
      <c r="H370" s="104">
        <v>0</v>
      </c>
      <c r="I370" s="104"/>
      <c r="J370" s="104"/>
      <c r="K370" s="105">
        <v>4.4487467303771138E-3</v>
      </c>
      <c r="L370" s="105">
        <v>4.4487467303771138E-3</v>
      </c>
      <c r="M370" s="252">
        <v>311</v>
      </c>
      <c r="N370" s="146">
        <v>249</v>
      </c>
      <c r="O370" s="73"/>
      <c r="P370" s="73"/>
      <c r="Q370" s="73"/>
      <c r="R370" s="73"/>
    </row>
    <row r="371" spans="2:18" x14ac:dyDescent="0.2">
      <c r="B371" s="144">
        <f t="shared" si="5"/>
        <v>41997</v>
      </c>
      <c r="C371" s="132"/>
      <c r="D371" s="132"/>
      <c r="E371" s="132">
        <v>1.7694910255675069E-3</v>
      </c>
      <c r="F371" s="132">
        <v>1.7694910255675069E-3</v>
      </c>
      <c r="G371" s="104">
        <v>0</v>
      </c>
      <c r="H371" s="104">
        <v>0</v>
      </c>
      <c r="I371" s="104"/>
      <c r="J371" s="104"/>
      <c r="K371" s="105">
        <v>1.6476839742137457E-3</v>
      </c>
      <c r="L371" s="105">
        <v>1.6476839742137457E-3</v>
      </c>
      <c r="M371" s="252">
        <v>177</v>
      </c>
      <c r="N371" s="146">
        <v>159</v>
      </c>
      <c r="O371" s="73"/>
      <c r="P371" s="73"/>
      <c r="Q371" s="73"/>
      <c r="R371" s="73"/>
    </row>
    <row r="372" spans="2:18" x14ac:dyDescent="0.2">
      <c r="B372" s="144">
        <f t="shared" si="5"/>
        <v>41998</v>
      </c>
      <c r="C372" s="132"/>
      <c r="D372" s="132"/>
      <c r="E372" s="132">
        <v>0</v>
      </c>
      <c r="F372" s="132">
        <v>0</v>
      </c>
      <c r="G372" s="104">
        <v>0</v>
      </c>
      <c r="H372" s="104">
        <v>0</v>
      </c>
      <c r="I372" s="104"/>
      <c r="J372" s="104"/>
      <c r="K372" s="105">
        <v>0</v>
      </c>
      <c r="L372" s="105">
        <v>0</v>
      </c>
      <c r="M372" s="252">
        <v>101</v>
      </c>
      <c r="N372" s="146">
        <v>78</v>
      </c>
      <c r="O372" s="73"/>
      <c r="P372" s="73"/>
      <c r="Q372" s="73"/>
      <c r="R372" s="73"/>
    </row>
    <row r="373" spans="2:18" x14ac:dyDescent="0.2">
      <c r="B373" s="144">
        <f t="shared" si="5"/>
        <v>41999</v>
      </c>
      <c r="C373" s="132"/>
      <c r="D373" s="132"/>
      <c r="E373" s="132">
        <v>0</v>
      </c>
      <c r="F373" s="132">
        <v>0</v>
      </c>
      <c r="G373" s="104">
        <v>0</v>
      </c>
      <c r="H373" s="104">
        <v>0</v>
      </c>
      <c r="I373" s="104"/>
      <c r="J373" s="104"/>
      <c r="K373" s="105">
        <v>0</v>
      </c>
      <c r="L373" s="105">
        <v>0</v>
      </c>
      <c r="M373" s="252">
        <v>114</v>
      </c>
      <c r="N373" s="146">
        <v>109</v>
      </c>
      <c r="O373" s="73"/>
      <c r="P373" s="73"/>
      <c r="Q373" s="73"/>
      <c r="R373" s="73"/>
    </row>
    <row r="374" spans="2:18" x14ac:dyDescent="0.2">
      <c r="B374" s="144">
        <f t="shared" si="5"/>
        <v>42000</v>
      </c>
      <c r="C374" s="132"/>
      <c r="D374" s="132"/>
      <c r="E374" s="132">
        <v>1.1865420376999893E-2</v>
      </c>
      <c r="F374" s="132">
        <v>1.1865420376999893E-2</v>
      </c>
      <c r="G374" s="104">
        <v>7.5793861983324468E-2</v>
      </c>
      <c r="H374" s="104">
        <v>7.5793861983324468E-2</v>
      </c>
      <c r="I374" s="104"/>
      <c r="J374" s="104"/>
      <c r="K374" s="105">
        <v>1.6263251078813455E-2</v>
      </c>
      <c r="L374" s="105">
        <v>1.6263251078813455E-2</v>
      </c>
      <c r="M374" s="252">
        <v>121</v>
      </c>
      <c r="N374" s="146">
        <v>112</v>
      </c>
      <c r="O374" s="73"/>
      <c r="P374" s="73"/>
      <c r="Q374" s="73"/>
      <c r="R374" s="73"/>
    </row>
    <row r="375" spans="2:18" x14ac:dyDescent="0.2">
      <c r="B375" s="144">
        <f t="shared" si="5"/>
        <v>42001</v>
      </c>
      <c r="C375" s="132"/>
      <c r="D375" s="132"/>
      <c r="E375" s="132">
        <v>7.2680205457569076E-3</v>
      </c>
      <c r="F375" s="132">
        <v>7.2680205457569076E-3</v>
      </c>
      <c r="G375" s="104">
        <v>6.1956714564484656E-2</v>
      </c>
      <c r="H375" s="104">
        <v>6.1956714564484656E-2</v>
      </c>
      <c r="I375" s="104"/>
      <c r="J375" s="104"/>
      <c r="K375" s="105">
        <v>1.1030328827375355E-2</v>
      </c>
      <c r="L375" s="105">
        <v>1.1030328827375355E-2</v>
      </c>
      <c r="M375" s="252">
        <v>133</v>
      </c>
      <c r="N375" s="146">
        <v>115</v>
      </c>
      <c r="O375" s="73"/>
      <c r="P375" s="73"/>
      <c r="Q375" s="73"/>
      <c r="R375" s="73"/>
    </row>
    <row r="376" spans="2:18" x14ac:dyDescent="0.2">
      <c r="B376" s="144">
        <f t="shared" si="5"/>
        <v>42002</v>
      </c>
      <c r="C376" s="132"/>
      <c r="D376" s="132"/>
      <c r="E376" s="132">
        <v>7.382709778895543E-3</v>
      </c>
      <c r="F376" s="132">
        <v>7.382709778895543E-3</v>
      </c>
      <c r="G376" s="104">
        <v>0.19340961504346282</v>
      </c>
      <c r="H376" s="104">
        <v>0.19340961504346282</v>
      </c>
      <c r="I376" s="104"/>
      <c r="J376" s="104"/>
      <c r="K376" s="105">
        <v>2.0181077417499471E-2</v>
      </c>
      <c r="L376" s="105">
        <v>2.0181077417499471E-2</v>
      </c>
      <c r="M376" s="252">
        <v>746</v>
      </c>
      <c r="N376" s="146">
        <v>547</v>
      </c>
      <c r="O376" s="73"/>
      <c r="P376" s="73"/>
      <c r="Q376" s="73"/>
      <c r="R376" s="73"/>
    </row>
    <row r="377" spans="2:18" x14ac:dyDescent="0.2">
      <c r="B377" s="144">
        <f t="shared" si="5"/>
        <v>42003</v>
      </c>
      <c r="C377" s="132"/>
      <c r="D377" s="132"/>
      <c r="E377" s="132">
        <v>7.4531617363949899E-3</v>
      </c>
      <c r="F377" s="132">
        <v>7.4531617363949899E-3</v>
      </c>
      <c r="G377" s="104">
        <v>7.0072733723611849E-2</v>
      </c>
      <c r="H377" s="104">
        <v>7.0072733723611849E-2</v>
      </c>
      <c r="I377" s="104"/>
      <c r="J377" s="104"/>
      <c r="K377" s="105">
        <v>1.1761107182605339E-2</v>
      </c>
      <c r="L377" s="105">
        <v>1.1761107182605339E-2</v>
      </c>
      <c r="M377" s="252">
        <v>218</v>
      </c>
      <c r="N377" s="146">
        <v>206</v>
      </c>
      <c r="O377" s="73"/>
      <c r="P377" s="73"/>
      <c r="Q377" s="73"/>
      <c r="R377" s="73"/>
    </row>
    <row r="378" spans="2:18" x14ac:dyDescent="0.2">
      <c r="B378" s="144">
        <f t="shared" si="5"/>
        <v>42004</v>
      </c>
      <c r="C378" s="132"/>
      <c r="D378" s="132"/>
      <c r="E378" s="132">
        <v>2.8377393113730759E-3</v>
      </c>
      <c r="F378" s="132">
        <v>2.8377393113730759E-3</v>
      </c>
      <c r="G378" s="104">
        <v>0</v>
      </c>
      <c r="H378" s="104">
        <v>0</v>
      </c>
      <c r="I378" s="104"/>
      <c r="J378" s="104"/>
      <c r="K378" s="105">
        <v>2.642396891979822E-3</v>
      </c>
      <c r="L378" s="105">
        <v>2.642396891979822E-3</v>
      </c>
      <c r="M378" s="252">
        <v>156</v>
      </c>
      <c r="N378" s="146">
        <v>148</v>
      </c>
      <c r="O378" s="73"/>
      <c r="P378" s="73"/>
      <c r="Q378" s="73"/>
      <c r="R378" s="73"/>
    </row>
  </sheetData>
  <mergeCells count="7">
    <mergeCell ref="M11:N11"/>
    <mergeCell ref="B6:D6"/>
    <mergeCell ref="B10:H10"/>
    <mergeCell ref="E12:F12"/>
    <mergeCell ref="G12:H12"/>
    <mergeCell ref="I12:J12"/>
    <mergeCell ref="K12:L12"/>
  </mergeCells>
  <phoneticPr fontId="34" type="noConversion"/>
  <pageMargins left="0.70866141732283472" right="0.70866141732283472" top="0.74803149606299213" bottom="0.74803149606299213" header="0.31496062992125984" footer="0.31496062992125984"/>
  <pageSetup paperSize="9" scale="3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3"/>
  <sheetViews>
    <sheetView showGridLines="0" view="pageBreakPreview" zoomScaleNormal="85" zoomScaleSheetLayoutView="85" workbookViewId="0">
      <selection activeCell="F23" sqref="F23"/>
    </sheetView>
  </sheetViews>
  <sheetFormatPr defaultRowHeight="12.75" x14ac:dyDescent="0.2"/>
  <cols>
    <col min="1" max="1" width="11.85546875" style="63" customWidth="1"/>
    <col min="2" max="2" width="16.140625" style="89" customWidth="1"/>
    <col min="3" max="8" width="16.140625" style="63" customWidth="1"/>
    <col min="9" max="10" width="16.140625" style="110" customWidth="1"/>
    <col min="11" max="11" width="53.140625" style="63" customWidth="1"/>
    <col min="12" max="16384" width="9.140625" style="63"/>
  </cols>
  <sheetData>
    <row r="1" spans="2:11" ht="20.25" x14ac:dyDescent="0.3">
      <c r="B1" s="85" t="str">
        <f>Cover!C22</f>
        <v>United Energy</v>
      </c>
    </row>
    <row r="2" spans="2:11" ht="20.25" x14ac:dyDescent="0.3">
      <c r="B2" s="86" t="s">
        <v>139</v>
      </c>
    </row>
    <row r="3" spans="2:11" ht="20.25" x14ac:dyDescent="0.3">
      <c r="B3" s="90">
        <f>Cover!C26</f>
        <v>2014</v>
      </c>
    </row>
    <row r="4" spans="2:11" ht="18" x14ac:dyDescent="0.25">
      <c r="B4" s="87" t="s">
        <v>19</v>
      </c>
    </row>
    <row r="6" spans="2:11" s="143" customFormat="1" ht="60" customHeight="1" x14ac:dyDescent="0.2">
      <c r="B6" s="311" t="s">
        <v>185</v>
      </c>
      <c r="C6" s="312"/>
      <c r="D6" s="312"/>
      <c r="I6" s="110"/>
      <c r="J6" s="110"/>
    </row>
    <row r="7" spans="2:11" ht="15" customHeight="1" x14ac:dyDescent="0.2">
      <c r="B7" s="88"/>
      <c r="C7" s="64"/>
      <c r="D7" s="64"/>
      <c r="E7" s="64"/>
      <c r="F7" s="64"/>
      <c r="G7" s="64"/>
      <c r="H7" s="62"/>
      <c r="I7" s="111"/>
      <c r="J7" s="111"/>
    </row>
    <row r="8" spans="2:11" ht="15.75" x14ac:dyDescent="0.25">
      <c r="B8" s="76" t="s">
        <v>118</v>
      </c>
      <c r="C8" s="64"/>
      <c r="D8" s="64"/>
      <c r="E8" s="64"/>
      <c r="F8" s="64"/>
      <c r="G8" s="64"/>
      <c r="H8" s="62"/>
      <c r="I8" s="111"/>
      <c r="J8" s="111"/>
    </row>
    <row r="9" spans="2:11" ht="15.75" x14ac:dyDescent="0.25">
      <c r="B9" s="76"/>
      <c r="C9" s="64"/>
      <c r="D9" s="64"/>
      <c r="E9" s="64"/>
      <c r="F9" s="64"/>
      <c r="G9" s="64"/>
      <c r="H9" s="62"/>
      <c r="I9" s="111"/>
      <c r="J9" s="111"/>
    </row>
    <row r="10" spans="2:11" s="84" customFormat="1" ht="76.5" x14ac:dyDescent="0.2">
      <c r="B10" s="77" t="s">
        <v>150</v>
      </c>
      <c r="C10" s="59" t="s">
        <v>84</v>
      </c>
      <c r="D10" s="59" t="s">
        <v>165</v>
      </c>
      <c r="E10" s="137" t="s">
        <v>188</v>
      </c>
      <c r="F10" s="59" t="s">
        <v>174</v>
      </c>
      <c r="G10" s="59" t="s">
        <v>173</v>
      </c>
      <c r="H10" s="59" t="s">
        <v>166</v>
      </c>
      <c r="I10" s="65" t="s">
        <v>241</v>
      </c>
      <c r="J10" s="112" t="s">
        <v>240</v>
      </c>
      <c r="K10" s="65" t="s">
        <v>151</v>
      </c>
    </row>
    <row r="11" spans="2:11" x14ac:dyDescent="0.2">
      <c r="B11" s="91">
        <v>41655</v>
      </c>
      <c r="C11" s="109" t="s">
        <v>440</v>
      </c>
      <c r="D11" s="210" t="s">
        <v>441</v>
      </c>
      <c r="E11" s="75" t="s">
        <v>904</v>
      </c>
      <c r="F11" s="75">
        <v>1</v>
      </c>
      <c r="G11" s="75"/>
      <c r="H11" s="75">
        <v>116.25</v>
      </c>
      <c r="I11" s="66"/>
      <c r="J11" s="113">
        <v>7.990884920716651E-2</v>
      </c>
      <c r="K11" s="67" t="s">
        <v>442</v>
      </c>
    </row>
    <row r="12" spans="2:11" x14ac:dyDescent="0.2">
      <c r="B12" s="91">
        <v>41655</v>
      </c>
      <c r="C12" s="109" t="s">
        <v>443</v>
      </c>
      <c r="D12" s="210" t="s">
        <v>441</v>
      </c>
      <c r="E12" s="75" t="s">
        <v>905</v>
      </c>
      <c r="F12" s="75">
        <v>1</v>
      </c>
      <c r="G12" s="75"/>
      <c r="H12" s="75">
        <v>77</v>
      </c>
      <c r="I12" s="66"/>
      <c r="J12" s="113">
        <v>1.1747376482820224E-4</v>
      </c>
      <c r="K12" s="67" t="s">
        <v>442</v>
      </c>
    </row>
    <row r="13" spans="2:11" x14ac:dyDescent="0.2">
      <c r="B13" s="91">
        <v>41655</v>
      </c>
      <c r="C13" s="109" t="s">
        <v>444</v>
      </c>
      <c r="D13" s="210" t="s">
        <v>441</v>
      </c>
      <c r="E13" s="75" t="s">
        <v>906</v>
      </c>
      <c r="F13" s="75">
        <v>1</v>
      </c>
      <c r="G13" s="75"/>
      <c r="H13" s="75">
        <v>182.76669999999999</v>
      </c>
      <c r="I13" s="66"/>
      <c r="J13" s="113">
        <v>2.788349653795661E-4</v>
      </c>
      <c r="K13" s="67" t="s">
        <v>442</v>
      </c>
    </row>
    <row r="14" spans="2:11" x14ac:dyDescent="0.2">
      <c r="B14" s="91">
        <v>41655</v>
      </c>
      <c r="C14" s="109" t="s">
        <v>445</v>
      </c>
      <c r="D14" s="210" t="s">
        <v>441</v>
      </c>
      <c r="E14" s="75" t="s">
        <v>907</v>
      </c>
      <c r="F14" s="75">
        <v>8.91</v>
      </c>
      <c r="G14" s="75"/>
      <c r="H14" s="75">
        <v>1024.5011999999999</v>
      </c>
      <c r="I14" s="66"/>
      <c r="J14" s="113">
        <v>9.7619435347855825E-3</v>
      </c>
      <c r="K14" s="67" t="s">
        <v>442</v>
      </c>
    </row>
    <row r="15" spans="2:11" x14ac:dyDescent="0.2">
      <c r="B15" s="91">
        <v>41655</v>
      </c>
      <c r="C15" s="109" t="s">
        <v>446</v>
      </c>
      <c r="D15" s="210" t="s">
        <v>441</v>
      </c>
      <c r="E15" s="75" t="s">
        <v>906</v>
      </c>
      <c r="F15" s="75">
        <v>1</v>
      </c>
      <c r="G15" s="75"/>
      <c r="H15" s="75">
        <v>67.066699999999997</v>
      </c>
      <c r="I15" s="66"/>
      <c r="J15" s="113">
        <v>1.0231919147537132E-4</v>
      </c>
      <c r="K15" s="67" t="s">
        <v>442</v>
      </c>
    </row>
    <row r="16" spans="2:11" x14ac:dyDescent="0.2">
      <c r="B16" s="91">
        <v>41655</v>
      </c>
      <c r="C16" s="109" t="s">
        <v>447</v>
      </c>
      <c r="D16" s="210" t="s">
        <v>441</v>
      </c>
      <c r="E16" s="75" t="s">
        <v>908</v>
      </c>
      <c r="F16" s="75">
        <v>2</v>
      </c>
      <c r="G16" s="75"/>
      <c r="H16" s="75">
        <v>1079.8666000000001</v>
      </c>
      <c r="I16" s="66"/>
      <c r="J16" s="113">
        <v>8.1115268461879386E-2</v>
      </c>
      <c r="K16" s="67" t="s">
        <v>442</v>
      </c>
    </row>
    <row r="17" spans="2:11" ht="25.5" x14ac:dyDescent="0.2">
      <c r="B17" s="91">
        <v>41655</v>
      </c>
      <c r="C17" s="109" t="s">
        <v>448</v>
      </c>
      <c r="D17" s="210" t="s">
        <v>441</v>
      </c>
      <c r="E17" s="75" t="s">
        <v>909</v>
      </c>
      <c r="F17" s="75">
        <v>10.23</v>
      </c>
      <c r="G17" s="75"/>
      <c r="H17" s="75">
        <v>4553.0322999999999</v>
      </c>
      <c r="I17" s="66"/>
      <c r="J17" s="113">
        <v>6.9462577359143997E-3</v>
      </c>
      <c r="K17" s="67" t="s">
        <v>442</v>
      </c>
    </row>
    <row r="18" spans="2:11" x14ac:dyDescent="0.2">
      <c r="B18" s="91">
        <v>41655</v>
      </c>
      <c r="C18" s="109" t="s">
        <v>449</v>
      </c>
      <c r="D18" s="210" t="s">
        <v>441</v>
      </c>
      <c r="E18" s="75" t="s">
        <v>906</v>
      </c>
      <c r="F18" s="75">
        <v>1</v>
      </c>
      <c r="G18" s="75"/>
      <c r="H18" s="75">
        <v>55.933300000000003</v>
      </c>
      <c r="I18" s="66"/>
      <c r="J18" s="113">
        <v>2.761141509354802E-4</v>
      </c>
      <c r="K18" s="67" t="s">
        <v>442</v>
      </c>
    </row>
    <row r="19" spans="2:11" x14ac:dyDescent="0.2">
      <c r="B19" s="91">
        <v>41655</v>
      </c>
      <c r="C19" s="109" t="s">
        <v>449</v>
      </c>
      <c r="D19" s="210" t="s">
        <v>441</v>
      </c>
      <c r="E19" s="75" t="s">
        <v>906</v>
      </c>
      <c r="F19" s="75">
        <v>1</v>
      </c>
      <c r="G19" s="75"/>
      <c r="H19" s="75">
        <v>52.033299999999997</v>
      </c>
      <c r="I19" s="66"/>
      <c r="J19" s="113">
        <v>2.761141509354802E-4</v>
      </c>
      <c r="K19" s="67" t="s">
        <v>442</v>
      </c>
    </row>
    <row r="20" spans="2:11" x14ac:dyDescent="0.2">
      <c r="B20" s="91">
        <v>41655</v>
      </c>
      <c r="C20" s="109" t="s">
        <v>449</v>
      </c>
      <c r="D20" s="210" t="s">
        <v>441</v>
      </c>
      <c r="E20" s="75" t="s">
        <v>904</v>
      </c>
      <c r="F20" s="75">
        <v>1</v>
      </c>
      <c r="G20" s="75"/>
      <c r="H20" s="75">
        <v>73.0167</v>
      </c>
      <c r="I20" s="66"/>
      <c r="J20" s="113">
        <v>2.761141509354802E-4</v>
      </c>
      <c r="K20" s="67" t="s">
        <v>442</v>
      </c>
    </row>
    <row r="21" spans="2:11" x14ac:dyDescent="0.2">
      <c r="B21" s="91">
        <v>41655</v>
      </c>
      <c r="C21" s="109" t="s">
        <v>450</v>
      </c>
      <c r="D21" s="210" t="s">
        <v>441</v>
      </c>
      <c r="E21" s="75" t="s">
        <v>907</v>
      </c>
      <c r="F21" s="75">
        <v>1</v>
      </c>
      <c r="G21" s="75"/>
      <c r="H21" s="75">
        <v>216.9333</v>
      </c>
      <c r="I21" s="66"/>
      <c r="J21" s="113">
        <v>8.2832464866571913E-3</v>
      </c>
      <c r="K21" s="67" t="s">
        <v>442</v>
      </c>
    </row>
    <row r="22" spans="2:11" x14ac:dyDescent="0.2">
      <c r="B22" s="91">
        <v>41655</v>
      </c>
      <c r="C22" s="109" t="s">
        <v>451</v>
      </c>
      <c r="D22" s="210" t="s">
        <v>441</v>
      </c>
      <c r="E22" s="75" t="s">
        <v>908</v>
      </c>
      <c r="F22" s="75">
        <v>1</v>
      </c>
      <c r="G22" s="75"/>
      <c r="H22" s="75">
        <v>212.2</v>
      </c>
      <c r="I22" s="66"/>
      <c r="J22" s="113">
        <v>3.237393882668119E-4</v>
      </c>
      <c r="K22" s="67" t="s">
        <v>442</v>
      </c>
    </row>
    <row r="23" spans="2:11" x14ac:dyDescent="0.2">
      <c r="B23" s="91">
        <v>41655</v>
      </c>
      <c r="C23" s="109" t="s">
        <v>452</v>
      </c>
      <c r="D23" s="210" t="s">
        <v>441</v>
      </c>
      <c r="E23" s="75" t="s">
        <v>907</v>
      </c>
      <c r="F23" s="75">
        <v>1</v>
      </c>
      <c r="G23" s="75"/>
      <c r="H23" s="75">
        <v>291.98329999999999</v>
      </c>
      <c r="I23" s="66"/>
      <c r="J23" s="113">
        <v>4.4545944828522626E-4</v>
      </c>
      <c r="K23" s="67" t="s">
        <v>442</v>
      </c>
    </row>
    <row r="24" spans="2:11" x14ac:dyDescent="0.2">
      <c r="B24" s="91">
        <v>41655</v>
      </c>
      <c r="C24" s="109" t="s">
        <v>453</v>
      </c>
      <c r="D24" s="210" t="s">
        <v>441</v>
      </c>
      <c r="E24" s="75" t="s">
        <v>907</v>
      </c>
      <c r="F24" s="75">
        <v>1</v>
      </c>
      <c r="G24" s="75"/>
      <c r="H24" s="75">
        <v>50.116700000000002</v>
      </c>
      <c r="I24" s="66"/>
      <c r="J24" s="113">
        <v>7.6459706880072252E-5</v>
      </c>
      <c r="K24" s="67" t="s">
        <v>442</v>
      </c>
    </row>
    <row r="25" spans="2:11" x14ac:dyDescent="0.2">
      <c r="B25" s="91">
        <v>41655</v>
      </c>
      <c r="C25" s="109" t="s">
        <v>454</v>
      </c>
      <c r="D25" s="210" t="s">
        <v>441</v>
      </c>
      <c r="E25" s="75" t="s">
        <v>906</v>
      </c>
      <c r="F25" s="75">
        <v>1</v>
      </c>
      <c r="G25" s="75"/>
      <c r="H25" s="75">
        <v>137.91669999999999</v>
      </c>
      <c r="I25" s="66"/>
      <c r="J25" s="113">
        <v>1.8816393387600109E-2</v>
      </c>
      <c r="K25" s="67" t="s">
        <v>442</v>
      </c>
    </row>
    <row r="26" spans="2:11" x14ac:dyDescent="0.2">
      <c r="B26" s="91">
        <v>41655</v>
      </c>
      <c r="C26" s="109" t="s">
        <v>455</v>
      </c>
      <c r="D26" s="210" t="s">
        <v>441</v>
      </c>
      <c r="E26" s="75" t="s">
        <v>906</v>
      </c>
      <c r="F26" s="75">
        <v>1</v>
      </c>
      <c r="G26" s="75"/>
      <c r="H26" s="75">
        <v>77.900000000000006</v>
      </c>
      <c r="I26" s="66"/>
      <c r="J26" s="113">
        <v>1.8073012843544015E-2</v>
      </c>
      <c r="K26" s="67" t="s">
        <v>442</v>
      </c>
    </row>
    <row r="27" spans="2:11" x14ac:dyDescent="0.2">
      <c r="B27" s="91">
        <v>41655</v>
      </c>
      <c r="C27" s="109" t="s">
        <v>864</v>
      </c>
      <c r="D27" s="210" t="s">
        <v>441</v>
      </c>
      <c r="E27" s="75" t="s">
        <v>907</v>
      </c>
      <c r="F27" s="75">
        <v>23.43</v>
      </c>
      <c r="G27" s="75"/>
      <c r="H27" s="75">
        <v>1236.3237999999999</v>
      </c>
      <c r="I27" s="66"/>
      <c r="J27" s="113">
        <v>9.942317177639404E-3</v>
      </c>
      <c r="K27" s="67" t="s">
        <v>442</v>
      </c>
    </row>
    <row r="28" spans="2:11" x14ac:dyDescent="0.2">
      <c r="B28" s="91">
        <v>41655</v>
      </c>
      <c r="C28" s="109" t="s">
        <v>456</v>
      </c>
      <c r="D28" s="210" t="s">
        <v>441</v>
      </c>
      <c r="E28" s="75" t="s">
        <v>907</v>
      </c>
      <c r="F28" s="75">
        <v>16.170000000000002</v>
      </c>
      <c r="G28" s="75"/>
      <c r="H28" s="75">
        <v>663.24</v>
      </c>
      <c r="I28" s="66"/>
      <c r="J28" s="113">
        <v>0.12806456663241622</v>
      </c>
      <c r="K28" s="67" t="s">
        <v>442</v>
      </c>
    </row>
    <row r="29" spans="2:11" x14ac:dyDescent="0.2">
      <c r="B29" s="91">
        <v>41655</v>
      </c>
      <c r="C29" s="109" t="s">
        <v>457</v>
      </c>
      <c r="D29" s="210" t="s">
        <v>441</v>
      </c>
      <c r="E29" s="75" t="s">
        <v>907</v>
      </c>
      <c r="F29" s="75">
        <v>16.170000000000002</v>
      </c>
      <c r="G29" s="75"/>
      <c r="H29" s="75">
        <v>945.13649999999996</v>
      </c>
      <c r="I29" s="66"/>
      <c r="J29" s="113">
        <v>1.5493363113695533E-3</v>
      </c>
      <c r="K29" s="67" t="s">
        <v>442</v>
      </c>
    </row>
    <row r="30" spans="2:11" x14ac:dyDescent="0.2">
      <c r="B30" s="91">
        <v>41655</v>
      </c>
      <c r="C30" s="109" t="s">
        <v>458</v>
      </c>
      <c r="D30" s="210" t="s">
        <v>441</v>
      </c>
      <c r="E30" s="75" t="s">
        <v>907</v>
      </c>
      <c r="F30" s="75">
        <v>45.87</v>
      </c>
      <c r="G30" s="75"/>
      <c r="H30" s="75">
        <v>4877.5084999999999</v>
      </c>
      <c r="I30" s="66"/>
      <c r="J30" s="113">
        <v>7.4412894347604865E-3</v>
      </c>
      <c r="K30" s="67" t="s">
        <v>442</v>
      </c>
    </row>
    <row r="31" spans="2:11" x14ac:dyDescent="0.2">
      <c r="B31" s="91">
        <v>41655</v>
      </c>
      <c r="C31" s="109" t="s">
        <v>459</v>
      </c>
      <c r="D31" s="210" t="s">
        <v>460</v>
      </c>
      <c r="E31" s="75" t="s">
        <v>86</v>
      </c>
      <c r="F31" s="75">
        <v>5</v>
      </c>
      <c r="G31" s="75"/>
      <c r="H31" s="75">
        <v>3450.1664999999998</v>
      </c>
      <c r="I31" s="66"/>
      <c r="J31" s="113">
        <v>6.0554926231815402E-3</v>
      </c>
      <c r="K31" s="67" t="s">
        <v>442</v>
      </c>
    </row>
    <row r="32" spans="2:11" x14ac:dyDescent="0.2">
      <c r="B32" s="91">
        <v>41655</v>
      </c>
      <c r="C32" s="109" t="s">
        <v>461</v>
      </c>
      <c r="D32" s="210" t="s">
        <v>441</v>
      </c>
      <c r="E32" s="75" t="s">
        <v>907</v>
      </c>
      <c r="F32" s="75">
        <v>7.92</v>
      </c>
      <c r="G32" s="75"/>
      <c r="H32" s="75">
        <v>485.23230000000001</v>
      </c>
      <c r="I32" s="66"/>
      <c r="J32" s="113">
        <v>0.82826005778788248</v>
      </c>
      <c r="K32" s="67" t="s">
        <v>442</v>
      </c>
    </row>
    <row r="33" spans="2:11" x14ac:dyDescent="0.2">
      <c r="B33" s="91">
        <v>41655</v>
      </c>
      <c r="C33" s="109" t="s">
        <v>462</v>
      </c>
      <c r="D33" s="210" t="s">
        <v>441</v>
      </c>
      <c r="E33" s="75" t="s">
        <v>87</v>
      </c>
      <c r="F33" s="75">
        <v>43</v>
      </c>
      <c r="G33" s="75"/>
      <c r="H33" s="75">
        <v>86</v>
      </c>
      <c r="I33" s="66"/>
      <c r="J33" s="113">
        <v>1.3120446461331679E-4</v>
      </c>
      <c r="K33" s="67" t="s">
        <v>442</v>
      </c>
    </row>
    <row r="34" spans="2:11" x14ac:dyDescent="0.2">
      <c r="B34" s="91">
        <v>41655</v>
      </c>
      <c r="C34" s="109" t="s">
        <v>463</v>
      </c>
      <c r="D34" s="210" t="s">
        <v>441</v>
      </c>
      <c r="E34" s="75" t="s">
        <v>907</v>
      </c>
      <c r="F34" s="75">
        <v>67.98</v>
      </c>
      <c r="G34" s="75"/>
      <c r="H34" s="75">
        <v>5823.6223</v>
      </c>
      <c r="I34" s="66"/>
      <c r="J34" s="113">
        <v>1.8173230780262273E-2</v>
      </c>
      <c r="K34" s="67" t="s">
        <v>442</v>
      </c>
    </row>
    <row r="35" spans="2:11" x14ac:dyDescent="0.2">
      <c r="B35" s="91">
        <v>41655</v>
      </c>
      <c r="C35" s="109" t="s">
        <v>464</v>
      </c>
      <c r="D35" s="210" t="s">
        <v>441</v>
      </c>
      <c r="E35" s="75" t="s">
        <v>904</v>
      </c>
      <c r="F35" s="75">
        <v>0</v>
      </c>
      <c r="G35" s="75"/>
      <c r="H35" s="75">
        <v>0</v>
      </c>
      <c r="I35" s="66"/>
      <c r="J35" s="113">
        <v>0</v>
      </c>
      <c r="K35" s="67" t="s">
        <v>442</v>
      </c>
    </row>
    <row r="36" spans="2:11" x14ac:dyDescent="0.2">
      <c r="B36" s="91">
        <v>41655</v>
      </c>
      <c r="C36" s="109" t="s">
        <v>465</v>
      </c>
      <c r="D36" s="210" t="s">
        <v>441</v>
      </c>
      <c r="E36" s="75" t="s">
        <v>904</v>
      </c>
      <c r="F36" s="75">
        <v>1</v>
      </c>
      <c r="G36" s="75"/>
      <c r="H36" s="75">
        <v>178.11670000000001</v>
      </c>
      <c r="I36" s="66"/>
      <c r="J36" s="113">
        <v>2.717407704905903E-4</v>
      </c>
      <c r="K36" s="67" t="s">
        <v>442</v>
      </c>
    </row>
    <row r="37" spans="2:11" x14ac:dyDescent="0.2">
      <c r="B37" s="91">
        <v>41655</v>
      </c>
      <c r="C37" s="109" t="s">
        <v>466</v>
      </c>
      <c r="D37" s="210" t="s">
        <v>441</v>
      </c>
      <c r="E37" s="75" t="s">
        <v>906</v>
      </c>
      <c r="F37" s="75">
        <v>34.32</v>
      </c>
      <c r="G37" s="75"/>
      <c r="H37" s="75">
        <v>3290.7148999999999</v>
      </c>
      <c r="I37" s="66"/>
      <c r="J37" s="113">
        <v>1.7464118096223218E-2</v>
      </c>
      <c r="K37" s="67" t="s">
        <v>442</v>
      </c>
    </row>
    <row r="38" spans="2:11" x14ac:dyDescent="0.2">
      <c r="B38" s="91">
        <v>41655</v>
      </c>
      <c r="C38" s="109" t="s">
        <v>467</v>
      </c>
      <c r="D38" s="210" t="s">
        <v>441</v>
      </c>
      <c r="E38" s="75" t="s">
        <v>907</v>
      </c>
      <c r="F38" s="75">
        <v>1</v>
      </c>
      <c r="G38" s="75"/>
      <c r="H38" s="75">
        <v>48.3</v>
      </c>
      <c r="I38" s="66"/>
      <c r="J38" s="113">
        <v>1.0885973403634517E-2</v>
      </c>
      <c r="K38" s="67" t="s">
        <v>442</v>
      </c>
    </row>
    <row r="39" spans="2:11" x14ac:dyDescent="0.2">
      <c r="B39" s="91">
        <v>41655</v>
      </c>
      <c r="C39" s="109" t="s">
        <v>468</v>
      </c>
      <c r="D39" s="210" t="s">
        <v>460</v>
      </c>
      <c r="E39" s="75" t="s">
        <v>86</v>
      </c>
      <c r="F39" s="75">
        <v>1</v>
      </c>
      <c r="G39" s="75"/>
      <c r="H39" s="75">
        <v>107.1</v>
      </c>
      <c r="I39" s="66"/>
      <c r="J39" s="113">
        <v>2.2028241761008018E-2</v>
      </c>
      <c r="K39" s="67" t="s">
        <v>442</v>
      </c>
    </row>
    <row r="40" spans="2:11" x14ac:dyDescent="0.2">
      <c r="B40" s="91">
        <v>41655</v>
      </c>
      <c r="C40" s="109" t="s">
        <v>469</v>
      </c>
      <c r="D40" s="210" t="s">
        <v>441</v>
      </c>
      <c r="E40" s="75" t="s">
        <v>906</v>
      </c>
      <c r="F40" s="75">
        <v>1</v>
      </c>
      <c r="G40" s="75"/>
      <c r="H40" s="75">
        <v>67.033299999999997</v>
      </c>
      <c r="I40" s="66"/>
      <c r="J40" s="113">
        <v>1.0226823532283544E-4</v>
      </c>
      <c r="K40" s="67" t="s">
        <v>442</v>
      </c>
    </row>
    <row r="41" spans="2:11" x14ac:dyDescent="0.2">
      <c r="B41" s="91">
        <v>41655</v>
      </c>
      <c r="C41" s="109" t="s">
        <v>470</v>
      </c>
      <c r="D41" s="210" t="s">
        <v>441</v>
      </c>
      <c r="E41" s="75" t="s">
        <v>907</v>
      </c>
      <c r="F41" s="75">
        <v>0.66</v>
      </c>
      <c r="G41" s="75"/>
      <c r="H41" s="75">
        <v>43.945</v>
      </c>
      <c r="I41" s="66"/>
      <c r="J41" s="113">
        <v>6.7043955784095425E-5</v>
      </c>
      <c r="K41" s="67" t="s">
        <v>442</v>
      </c>
    </row>
    <row r="42" spans="2:11" x14ac:dyDescent="0.2">
      <c r="B42" s="91">
        <v>41655</v>
      </c>
      <c r="C42" s="109" t="s">
        <v>471</v>
      </c>
      <c r="D42" s="210" t="s">
        <v>460</v>
      </c>
      <c r="E42" s="75" t="s">
        <v>907</v>
      </c>
      <c r="F42" s="75">
        <v>1</v>
      </c>
      <c r="G42" s="75"/>
      <c r="H42" s="75">
        <v>60.2</v>
      </c>
      <c r="I42" s="66"/>
      <c r="J42" s="113">
        <v>9.1843125229321767E-5</v>
      </c>
      <c r="K42" s="67" t="s">
        <v>442</v>
      </c>
    </row>
    <row r="43" spans="2:11" x14ac:dyDescent="0.2">
      <c r="B43" s="91">
        <v>41655</v>
      </c>
      <c r="C43" s="109" t="s">
        <v>472</v>
      </c>
      <c r="D43" s="210" t="s">
        <v>441</v>
      </c>
      <c r="E43" s="75" t="s">
        <v>904</v>
      </c>
      <c r="F43" s="75">
        <v>1</v>
      </c>
      <c r="G43" s="75"/>
      <c r="H43" s="75">
        <v>89.283299999999997</v>
      </c>
      <c r="I43" s="66"/>
      <c r="J43" s="113">
        <v>2.60348691121043E-2</v>
      </c>
      <c r="K43" s="67" t="s">
        <v>442</v>
      </c>
    </row>
    <row r="44" spans="2:11" x14ac:dyDescent="0.2">
      <c r="B44" s="91">
        <v>41655</v>
      </c>
      <c r="C44" s="109" t="s">
        <v>473</v>
      </c>
      <c r="D44" s="210" t="s">
        <v>441</v>
      </c>
      <c r="E44" s="75" t="s">
        <v>907</v>
      </c>
      <c r="F44" s="75">
        <v>5.61</v>
      </c>
      <c r="G44" s="75"/>
      <c r="H44" s="75">
        <v>581.94380000000001</v>
      </c>
      <c r="I44" s="66"/>
      <c r="J44" s="113">
        <v>1.5444399438261816E-3</v>
      </c>
      <c r="K44" s="67" t="s">
        <v>442</v>
      </c>
    </row>
    <row r="45" spans="2:11" x14ac:dyDescent="0.2">
      <c r="B45" s="91">
        <v>41655</v>
      </c>
      <c r="C45" s="109" t="s">
        <v>474</v>
      </c>
      <c r="D45" s="210" t="s">
        <v>441</v>
      </c>
      <c r="E45" s="75" t="s">
        <v>906</v>
      </c>
      <c r="F45" s="75">
        <v>1</v>
      </c>
      <c r="G45" s="75"/>
      <c r="H45" s="75">
        <v>107.2667</v>
      </c>
      <c r="I45" s="66"/>
      <c r="J45" s="113">
        <v>1.6364965051554964E-4</v>
      </c>
      <c r="K45" s="67" t="s">
        <v>442</v>
      </c>
    </row>
    <row r="46" spans="2:11" x14ac:dyDescent="0.2">
      <c r="B46" s="91">
        <v>41655</v>
      </c>
      <c r="C46" s="109" t="s">
        <v>475</v>
      </c>
      <c r="D46" s="210" t="s">
        <v>441</v>
      </c>
      <c r="E46" s="75" t="s">
        <v>907</v>
      </c>
      <c r="F46" s="75">
        <v>16.829999999999998</v>
      </c>
      <c r="G46" s="75"/>
      <c r="H46" s="75">
        <v>1732.3674000000001</v>
      </c>
      <c r="I46" s="66"/>
      <c r="J46" s="113">
        <v>2.1584488123326098E-2</v>
      </c>
      <c r="K46" s="67" t="s">
        <v>442</v>
      </c>
    </row>
    <row r="47" spans="2:11" x14ac:dyDescent="0.2">
      <c r="B47" s="91">
        <v>41655</v>
      </c>
      <c r="C47" s="109" t="s">
        <v>476</v>
      </c>
      <c r="D47" s="210" t="s">
        <v>441</v>
      </c>
      <c r="E47" s="75" t="s">
        <v>906</v>
      </c>
      <c r="F47" s="75">
        <v>1</v>
      </c>
      <c r="G47" s="75"/>
      <c r="H47" s="75">
        <v>360.75</v>
      </c>
      <c r="I47" s="66"/>
      <c r="J47" s="113">
        <v>5.5037221638667478E-4</v>
      </c>
      <c r="K47" s="67" t="s">
        <v>442</v>
      </c>
    </row>
    <row r="48" spans="2:11" x14ac:dyDescent="0.2">
      <c r="B48" s="91">
        <v>41655</v>
      </c>
      <c r="C48" s="109" t="s">
        <v>447</v>
      </c>
      <c r="D48" s="210" t="s">
        <v>441</v>
      </c>
      <c r="E48" s="75" t="s">
        <v>907</v>
      </c>
      <c r="F48" s="75">
        <v>22.11</v>
      </c>
      <c r="G48" s="75"/>
      <c r="H48" s="75">
        <v>4257.6496999999999</v>
      </c>
      <c r="I48" s="66"/>
      <c r="J48" s="113">
        <v>8.1115268461879386E-2</v>
      </c>
      <c r="K48" s="67" t="s">
        <v>442</v>
      </c>
    </row>
    <row r="49" spans="2:11" x14ac:dyDescent="0.2">
      <c r="B49" s="91">
        <v>41655</v>
      </c>
      <c r="C49" s="109" t="s">
        <v>477</v>
      </c>
      <c r="D49" s="210" t="s">
        <v>441</v>
      </c>
      <c r="E49" s="75" t="s">
        <v>907</v>
      </c>
      <c r="F49" s="75">
        <v>1</v>
      </c>
      <c r="G49" s="75"/>
      <c r="H49" s="75">
        <v>106.2167</v>
      </c>
      <c r="I49" s="66"/>
      <c r="J49" s="113">
        <v>1.6204773554061961E-4</v>
      </c>
      <c r="K49" s="67" t="s">
        <v>442</v>
      </c>
    </row>
    <row r="50" spans="2:11" x14ac:dyDescent="0.2">
      <c r="B50" s="91">
        <v>41655</v>
      </c>
      <c r="C50" s="109" t="s">
        <v>478</v>
      </c>
      <c r="D50" s="210" t="s">
        <v>441</v>
      </c>
      <c r="E50" s="75" t="s">
        <v>907</v>
      </c>
      <c r="F50" s="75">
        <v>46.86</v>
      </c>
      <c r="G50" s="75"/>
      <c r="H50" s="75">
        <v>2054.8110000000001</v>
      </c>
      <c r="I50" s="66"/>
      <c r="J50" s="113">
        <v>1.3998727621819914E-2</v>
      </c>
      <c r="K50" s="67" t="s">
        <v>442</v>
      </c>
    </row>
    <row r="51" spans="2:11" x14ac:dyDescent="0.2">
      <c r="B51" s="91">
        <v>41655</v>
      </c>
      <c r="C51" s="109" t="s">
        <v>447</v>
      </c>
      <c r="D51" s="210" t="s">
        <v>441</v>
      </c>
      <c r="E51" s="75" t="s">
        <v>904</v>
      </c>
      <c r="F51" s="75">
        <v>1</v>
      </c>
      <c r="G51" s="75"/>
      <c r="H51" s="75">
        <v>80.583299999999994</v>
      </c>
      <c r="I51" s="66"/>
      <c r="J51" s="113">
        <v>8.1115268461879386E-2</v>
      </c>
      <c r="K51" s="67" t="s">
        <v>442</v>
      </c>
    </row>
    <row r="52" spans="2:11" x14ac:dyDescent="0.2">
      <c r="B52" s="91">
        <v>41655</v>
      </c>
      <c r="C52" s="109" t="s">
        <v>479</v>
      </c>
      <c r="D52" s="210" t="s">
        <v>441</v>
      </c>
      <c r="E52" s="75" t="s">
        <v>904</v>
      </c>
      <c r="F52" s="75">
        <v>2047.5893179908862</v>
      </c>
      <c r="G52" s="75"/>
      <c r="H52" s="75">
        <v>363816.22697395436</v>
      </c>
      <c r="I52" s="66"/>
      <c r="J52" s="113">
        <v>0.55505015439249561</v>
      </c>
      <c r="K52" s="67" t="s">
        <v>442</v>
      </c>
    </row>
    <row r="53" spans="2:11" x14ac:dyDescent="0.2">
      <c r="B53" s="91">
        <v>41655</v>
      </c>
      <c r="C53" s="109" t="s">
        <v>480</v>
      </c>
      <c r="D53" s="210" t="s">
        <v>441</v>
      </c>
      <c r="E53" s="75" t="s">
        <v>904</v>
      </c>
      <c r="F53" s="75">
        <v>2495.6659962831905</v>
      </c>
      <c r="G53" s="75"/>
      <c r="H53" s="75">
        <v>443430.61305176554</v>
      </c>
      <c r="I53" s="66"/>
      <c r="J53" s="113">
        <v>0.68803621464709519</v>
      </c>
      <c r="K53" s="67" t="s">
        <v>442</v>
      </c>
    </row>
    <row r="54" spans="2:11" x14ac:dyDescent="0.2">
      <c r="B54" s="91">
        <v>41655</v>
      </c>
      <c r="C54" s="109" t="s">
        <v>481</v>
      </c>
      <c r="D54" s="210" t="s">
        <v>441</v>
      </c>
      <c r="E54" s="75" t="s">
        <v>904</v>
      </c>
      <c r="F54" s="75">
        <v>1775.3524604770755</v>
      </c>
      <c r="G54" s="75"/>
      <c r="H54" s="75">
        <v>315445.10808127344</v>
      </c>
      <c r="I54" s="66"/>
      <c r="J54" s="113">
        <v>0.48267573484992488</v>
      </c>
      <c r="K54" s="67" t="s">
        <v>442</v>
      </c>
    </row>
    <row r="55" spans="2:11" x14ac:dyDescent="0.2">
      <c r="B55" s="91">
        <v>41655</v>
      </c>
      <c r="C55" s="109" t="s">
        <v>482</v>
      </c>
      <c r="D55" s="210" t="s">
        <v>441</v>
      </c>
      <c r="E55" s="75" t="s">
        <v>904</v>
      </c>
      <c r="F55" s="75">
        <v>1706.0822280491841</v>
      </c>
      <c r="G55" s="75"/>
      <c r="H55" s="75">
        <v>303137.15434167662</v>
      </c>
      <c r="I55" s="66"/>
      <c r="J55" s="113">
        <v>0.46271228377645601</v>
      </c>
      <c r="K55" s="67" t="s">
        <v>442</v>
      </c>
    </row>
    <row r="56" spans="2:11" x14ac:dyDescent="0.2">
      <c r="B56" s="91">
        <v>41655</v>
      </c>
      <c r="C56" s="109" t="s">
        <v>483</v>
      </c>
      <c r="D56" s="210" t="s">
        <v>441</v>
      </c>
      <c r="E56" s="75" t="s">
        <v>904</v>
      </c>
      <c r="F56" s="75">
        <v>1619.3733357093761</v>
      </c>
      <c r="G56" s="75"/>
      <c r="H56" s="75">
        <v>287730.69476553804</v>
      </c>
      <c r="I56" s="66"/>
      <c r="J56" s="113">
        <v>0.43897153208755918</v>
      </c>
      <c r="K56" s="67" t="s">
        <v>442</v>
      </c>
    </row>
    <row r="57" spans="2:11" x14ac:dyDescent="0.2">
      <c r="B57" s="91">
        <v>41655</v>
      </c>
      <c r="C57" s="109" t="s">
        <v>484</v>
      </c>
      <c r="D57" s="210" t="s">
        <v>441</v>
      </c>
      <c r="E57" s="75" t="s">
        <v>904</v>
      </c>
      <c r="F57" s="75">
        <v>896.63776380438378</v>
      </c>
      <c r="G57" s="75"/>
      <c r="H57" s="75">
        <v>159314.84176219293</v>
      </c>
      <c r="I57" s="66"/>
      <c r="J57" s="113">
        <v>0.24305602928330008</v>
      </c>
      <c r="K57" s="67" t="s">
        <v>442</v>
      </c>
    </row>
    <row r="58" spans="2:11" x14ac:dyDescent="0.2">
      <c r="B58" s="91">
        <v>41655</v>
      </c>
      <c r="C58" s="109" t="s">
        <v>461</v>
      </c>
      <c r="D58" s="210" t="s">
        <v>441</v>
      </c>
      <c r="E58" s="75" t="s">
        <v>904</v>
      </c>
      <c r="F58" s="75">
        <v>3052.734299024974</v>
      </c>
      <c r="G58" s="75"/>
      <c r="H58" s="75">
        <v>542410.66060796322</v>
      </c>
      <c r="I58" s="66"/>
      <c r="J58" s="113">
        <v>0.82826005778788248</v>
      </c>
      <c r="K58" s="67" t="s">
        <v>442</v>
      </c>
    </row>
    <row r="59" spans="2:11" x14ac:dyDescent="0.2">
      <c r="B59" s="91">
        <v>41655</v>
      </c>
      <c r="C59" s="109" t="s">
        <v>485</v>
      </c>
      <c r="D59" s="210" t="s">
        <v>441</v>
      </c>
      <c r="E59" s="75" t="s">
        <v>904</v>
      </c>
      <c r="F59" s="75">
        <v>2458.851047580255</v>
      </c>
      <c r="G59" s="75"/>
      <c r="H59" s="75">
        <v>436889.32295239932</v>
      </c>
      <c r="I59" s="66"/>
      <c r="J59" s="113">
        <v>0.67269792819362628</v>
      </c>
      <c r="K59" s="67" t="s">
        <v>442</v>
      </c>
    </row>
    <row r="60" spans="2:11" x14ac:dyDescent="0.2">
      <c r="B60" s="91">
        <v>41655</v>
      </c>
      <c r="C60" s="109" t="s">
        <v>486</v>
      </c>
      <c r="D60" s="210" t="s">
        <v>441</v>
      </c>
      <c r="E60" s="75" t="s">
        <v>904</v>
      </c>
      <c r="F60" s="75">
        <v>2975.7135510806752</v>
      </c>
      <c r="G60" s="75"/>
      <c r="H60" s="75">
        <v>528725.59316323674</v>
      </c>
      <c r="I60" s="66"/>
      <c r="J60" s="113">
        <v>0.81091468515617782</v>
      </c>
      <c r="K60" s="67" t="s">
        <v>442</v>
      </c>
    </row>
    <row r="61" spans="2:11" x14ac:dyDescent="0.2">
      <c r="B61" s="91">
        <v>41655</v>
      </c>
      <c r="C61" s="109" t="s">
        <v>487</v>
      </c>
      <c r="D61" s="210" t="s">
        <v>441</v>
      </c>
      <c r="E61" s="75" t="s">
        <v>907</v>
      </c>
      <c r="F61" s="75">
        <v>10.08</v>
      </c>
      <c r="G61" s="75"/>
      <c r="H61" s="75">
        <v>0</v>
      </c>
      <c r="I61" s="66"/>
      <c r="J61" s="113">
        <v>0</v>
      </c>
      <c r="K61" s="67" t="s">
        <v>442</v>
      </c>
    </row>
    <row r="62" spans="2:11" x14ac:dyDescent="0.2">
      <c r="B62" s="91">
        <v>41655</v>
      </c>
      <c r="C62" s="109" t="s">
        <v>488</v>
      </c>
      <c r="D62" s="210" t="s">
        <v>441</v>
      </c>
      <c r="E62" s="75" t="s">
        <v>906</v>
      </c>
      <c r="F62" s="75">
        <v>1</v>
      </c>
      <c r="G62" s="75"/>
      <c r="H62" s="75">
        <v>167.36670000000001</v>
      </c>
      <c r="I62" s="66"/>
      <c r="J62" s="113">
        <v>2.553402124139257E-4</v>
      </c>
      <c r="K62" s="67" t="s">
        <v>442</v>
      </c>
    </row>
    <row r="63" spans="2:11" x14ac:dyDescent="0.2">
      <c r="B63" s="91">
        <v>41655</v>
      </c>
      <c r="C63" s="109" t="s">
        <v>489</v>
      </c>
      <c r="D63" s="210" t="s">
        <v>441</v>
      </c>
      <c r="E63" s="75" t="s">
        <v>906</v>
      </c>
      <c r="F63" s="75">
        <v>15.18</v>
      </c>
      <c r="G63" s="75"/>
      <c r="H63" s="75">
        <v>3856.2255</v>
      </c>
      <c r="I63" s="66"/>
      <c r="J63" s="113">
        <v>5.8831860715781378E-3</v>
      </c>
      <c r="K63" s="67" t="s">
        <v>442</v>
      </c>
    </row>
    <row r="64" spans="2:11" x14ac:dyDescent="0.2">
      <c r="B64" s="91">
        <v>41655</v>
      </c>
      <c r="C64" s="109" t="s">
        <v>440</v>
      </c>
      <c r="D64" s="210" t="s">
        <v>441</v>
      </c>
      <c r="E64" s="75" t="s">
        <v>906</v>
      </c>
      <c r="F64" s="75">
        <v>0</v>
      </c>
      <c r="G64" s="75"/>
      <c r="H64" s="75">
        <v>0</v>
      </c>
      <c r="I64" s="66"/>
      <c r="J64" s="113">
        <v>7.990884920716651E-2</v>
      </c>
      <c r="K64" s="67" t="s">
        <v>442</v>
      </c>
    </row>
    <row r="65" spans="2:11" x14ac:dyDescent="0.2">
      <c r="B65" s="91">
        <v>41655</v>
      </c>
      <c r="C65" s="109" t="s">
        <v>490</v>
      </c>
      <c r="D65" s="210" t="s">
        <v>441</v>
      </c>
      <c r="E65" s="75" t="s">
        <v>907</v>
      </c>
      <c r="F65" s="75">
        <v>29.37</v>
      </c>
      <c r="G65" s="75"/>
      <c r="H65" s="75">
        <v>4713.8850000000002</v>
      </c>
      <c r="I65" s="66"/>
      <c r="J65" s="113">
        <v>7.4326845577684869E-3</v>
      </c>
      <c r="K65" s="67" t="s">
        <v>442</v>
      </c>
    </row>
    <row r="66" spans="2:11" x14ac:dyDescent="0.2">
      <c r="B66" s="91">
        <v>41655</v>
      </c>
      <c r="C66" s="109" t="s">
        <v>491</v>
      </c>
      <c r="D66" s="210" t="s">
        <v>441</v>
      </c>
      <c r="E66" s="75" t="s">
        <v>906</v>
      </c>
      <c r="F66" s="75">
        <v>1</v>
      </c>
      <c r="G66" s="75"/>
      <c r="H66" s="75">
        <v>98.7333</v>
      </c>
      <c r="I66" s="66"/>
      <c r="J66" s="113">
        <v>1.506308112326278E-4</v>
      </c>
      <c r="K66" s="67" t="s">
        <v>442</v>
      </c>
    </row>
    <row r="67" spans="2:11" x14ac:dyDescent="0.2">
      <c r="B67" s="91">
        <v>41655</v>
      </c>
      <c r="C67" s="109" t="s">
        <v>440</v>
      </c>
      <c r="D67" s="210" t="s">
        <v>441</v>
      </c>
      <c r="E67" s="75" t="s">
        <v>906</v>
      </c>
      <c r="F67" s="75">
        <v>236</v>
      </c>
      <c r="G67" s="75"/>
      <c r="H67" s="75">
        <v>9066.3412000000008</v>
      </c>
      <c r="I67" s="66"/>
      <c r="J67" s="113">
        <v>7.990884920716651E-2</v>
      </c>
      <c r="K67" s="67" t="s">
        <v>442</v>
      </c>
    </row>
    <row r="68" spans="2:11" x14ac:dyDescent="0.2">
      <c r="B68" s="91">
        <v>41655</v>
      </c>
      <c r="C68" s="109" t="s">
        <v>440</v>
      </c>
      <c r="D68" s="210" t="s">
        <v>441</v>
      </c>
      <c r="E68" s="75" t="s">
        <v>906</v>
      </c>
      <c r="F68" s="75">
        <v>1</v>
      </c>
      <c r="G68" s="75"/>
      <c r="H68" s="75">
        <v>54.333300000000001</v>
      </c>
      <c r="I68" s="66"/>
      <c r="J68" s="113">
        <v>7.990884920716651E-2</v>
      </c>
      <c r="K68" s="67" t="s">
        <v>442</v>
      </c>
    </row>
    <row r="69" spans="2:11" x14ac:dyDescent="0.2">
      <c r="B69" s="91">
        <v>41655</v>
      </c>
      <c r="C69" s="109" t="s">
        <v>492</v>
      </c>
      <c r="D69" s="210" t="s">
        <v>441</v>
      </c>
      <c r="E69" s="75" t="s">
        <v>907</v>
      </c>
      <c r="F69" s="75">
        <v>0.33</v>
      </c>
      <c r="G69" s="75"/>
      <c r="H69" s="75">
        <v>36.052500000000002</v>
      </c>
      <c r="I69" s="66"/>
      <c r="J69" s="113">
        <v>2.6650647516917366E-4</v>
      </c>
      <c r="K69" s="67" t="s">
        <v>442</v>
      </c>
    </row>
    <row r="70" spans="2:11" x14ac:dyDescent="0.2">
      <c r="B70" s="91">
        <v>41655</v>
      </c>
      <c r="C70" s="109" t="s">
        <v>493</v>
      </c>
      <c r="D70" s="210" t="s">
        <v>441</v>
      </c>
      <c r="E70" s="75" t="s">
        <v>907</v>
      </c>
      <c r="F70" s="75">
        <v>15.18</v>
      </c>
      <c r="G70" s="75"/>
      <c r="H70" s="75">
        <v>845.77949999999998</v>
      </c>
      <c r="I70" s="66"/>
      <c r="J70" s="113">
        <v>1.2903493776560322E-3</v>
      </c>
      <c r="K70" s="67" t="s">
        <v>442</v>
      </c>
    </row>
    <row r="71" spans="2:11" x14ac:dyDescent="0.2">
      <c r="B71" s="91">
        <v>41655</v>
      </c>
      <c r="C71" s="109" t="s">
        <v>494</v>
      </c>
      <c r="D71" s="210" t="s">
        <v>441</v>
      </c>
      <c r="E71" s="75" t="s">
        <v>907</v>
      </c>
      <c r="F71" s="75">
        <v>10.89</v>
      </c>
      <c r="G71" s="75"/>
      <c r="H71" s="75">
        <v>656.66700000000003</v>
      </c>
      <c r="I71" s="66"/>
      <c r="J71" s="113">
        <v>4.1255301003637876E-2</v>
      </c>
      <c r="K71" s="67" t="s">
        <v>442</v>
      </c>
    </row>
    <row r="72" spans="2:11" x14ac:dyDescent="0.2">
      <c r="B72" s="91">
        <v>41655</v>
      </c>
      <c r="C72" s="109" t="s">
        <v>495</v>
      </c>
      <c r="D72" s="210" t="s">
        <v>441</v>
      </c>
      <c r="E72" s="75" t="s">
        <v>907</v>
      </c>
      <c r="F72" s="75">
        <v>28.05</v>
      </c>
      <c r="G72" s="75"/>
      <c r="H72" s="75">
        <v>3558.6109000000001</v>
      </c>
      <c r="I72" s="66"/>
      <c r="J72" s="113">
        <v>2.3968116247155648E-2</v>
      </c>
      <c r="K72" s="67" t="s">
        <v>442</v>
      </c>
    </row>
    <row r="73" spans="2:11" x14ac:dyDescent="0.2">
      <c r="B73" s="91">
        <v>41655</v>
      </c>
      <c r="C73" s="109" t="s">
        <v>801</v>
      </c>
      <c r="D73" s="210" t="s">
        <v>460</v>
      </c>
      <c r="E73" s="75" t="s">
        <v>904</v>
      </c>
      <c r="F73" s="75">
        <v>13</v>
      </c>
      <c r="G73" s="75"/>
      <c r="H73" s="75">
        <v>1581.0171</v>
      </c>
      <c r="I73" s="66"/>
      <c r="J73" s="113">
        <v>2.4120523505813808E-3</v>
      </c>
      <c r="K73" s="67" t="s">
        <v>442</v>
      </c>
    </row>
    <row r="74" spans="2:11" x14ac:dyDescent="0.2">
      <c r="B74" s="91">
        <v>41655</v>
      </c>
      <c r="C74" s="109" t="s">
        <v>457</v>
      </c>
      <c r="D74" s="210" t="s">
        <v>441</v>
      </c>
      <c r="E74" s="75" t="s">
        <v>907</v>
      </c>
      <c r="F74" s="75">
        <v>1</v>
      </c>
      <c r="G74" s="75"/>
      <c r="H74" s="75">
        <v>70.400000000000006</v>
      </c>
      <c r="I74" s="66"/>
      <c r="J74" s="113">
        <v>1.5493363113695533E-3</v>
      </c>
      <c r="K74" s="67" t="s">
        <v>442</v>
      </c>
    </row>
    <row r="75" spans="2:11" x14ac:dyDescent="0.2">
      <c r="B75" s="91">
        <v>41655</v>
      </c>
      <c r="C75" s="109" t="s">
        <v>496</v>
      </c>
      <c r="D75" s="210" t="s">
        <v>441</v>
      </c>
      <c r="E75" s="75" t="s">
        <v>907</v>
      </c>
      <c r="F75" s="75">
        <v>33.659999999999997</v>
      </c>
      <c r="G75" s="75"/>
      <c r="H75" s="75">
        <v>7291.3181000000004</v>
      </c>
      <c r="I75" s="66"/>
      <c r="J75" s="113">
        <v>1.158179660104155E-2</v>
      </c>
      <c r="K75" s="67" t="s">
        <v>442</v>
      </c>
    </row>
    <row r="76" spans="2:11" x14ac:dyDescent="0.2">
      <c r="B76" s="91">
        <v>41655</v>
      </c>
      <c r="C76" s="109" t="s">
        <v>497</v>
      </c>
      <c r="D76" s="210" t="s">
        <v>460</v>
      </c>
      <c r="E76" s="75" t="s">
        <v>907</v>
      </c>
      <c r="F76" s="75">
        <v>1111</v>
      </c>
      <c r="G76" s="75"/>
      <c r="H76" s="75">
        <v>4499.55</v>
      </c>
      <c r="I76" s="66"/>
      <c r="J76" s="113">
        <v>6.8646633575680186E-3</v>
      </c>
      <c r="K76" s="67" t="s">
        <v>442</v>
      </c>
    </row>
    <row r="77" spans="2:11" x14ac:dyDescent="0.2">
      <c r="B77" s="91">
        <v>41655</v>
      </c>
      <c r="C77" s="109" t="s">
        <v>496</v>
      </c>
      <c r="D77" s="210" t="s">
        <v>441</v>
      </c>
      <c r="E77" s="75" t="s">
        <v>906</v>
      </c>
      <c r="F77" s="75">
        <v>1</v>
      </c>
      <c r="G77" s="75"/>
      <c r="H77" s="75">
        <v>300.14999999999998</v>
      </c>
      <c r="I77" s="66"/>
      <c r="J77" s="113">
        <v>1.158179660104155E-2</v>
      </c>
      <c r="K77" s="67" t="s">
        <v>442</v>
      </c>
    </row>
    <row r="78" spans="2:11" x14ac:dyDescent="0.2">
      <c r="B78" s="91">
        <v>41655</v>
      </c>
      <c r="C78" s="109" t="s">
        <v>497</v>
      </c>
      <c r="D78" s="210" t="s">
        <v>460</v>
      </c>
      <c r="E78" s="75" t="s">
        <v>907</v>
      </c>
      <c r="F78" s="75">
        <v>0</v>
      </c>
      <c r="G78" s="75"/>
      <c r="H78" s="75">
        <v>0</v>
      </c>
      <c r="I78" s="66"/>
      <c r="J78" s="113">
        <v>6.8646633575680186E-3</v>
      </c>
      <c r="K78" s="67" t="s">
        <v>442</v>
      </c>
    </row>
    <row r="79" spans="2:11" x14ac:dyDescent="0.2">
      <c r="B79" s="91">
        <v>41655</v>
      </c>
      <c r="C79" s="109" t="s">
        <v>490</v>
      </c>
      <c r="D79" s="210" t="s">
        <v>441</v>
      </c>
      <c r="E79" s="75" t="s">
        <v>906</v>
      </c>
      <c r="F79" s="75">
        <v>1</v>
      </c>
      <c r="G79" s="75"/>
      <c r="H79" s="75">
        <v>157.98330000000001</v>
      </c>
      <c r="I79" s="66"/>
      <c r="J79" s="113">
        <v>7.4326845577684869E-3</v>
      </c>
      <c r="K79" s="67" t="s">
        <v>442</v>
      </c>
    </row>
    <row r="80" spans="2:11" x14ac:dyDescent="0.2">
      <c r="B80" s="91">
        <v>41655</v>
      </c>
      <c r="C80" s="109" t="s">
        <v>498</v>
      </c>
      <c r="D80" s="210" t="s">
        <v>441</v>
      </c>
      <c r="E80" s="75" t="s">
        <v>907</v>
      </c>
      <c r="F80" s="75">
        <v>17.82</v>
      </c>
      <c r="G80" s="75"/>
      <c r="H80" s="75">
        <v>1182.6546000000001</v>
      </c>
      <c r="I80" s="66"/>
      <c r="J80" s="113">
        <v>2.1171886392189979E-2</v>
      </c>
      <c r="K80" s="67" t="s">
        <v>442</v>
      </c>
    </row>
    <row r="81" spans="2:11" x14ac:dyDescent="0.2">
      <c r="B81" s="91">
        <v>41655</v>
      </c>
      <c r="C81" s="109" t="s">
        <v>499</v>
      </c>
      <c r="D81" s="210" t="s">
        <v>441</v>
      </c>
      <c r="E81" s="75" t="s">
        <v>907</v>
      </c>
      <c r="F81" s="75">
        <v>18.48</v>
      </c>
      <c r="G81" s="75"/>
      <c r="H81" s="75">
        <v>1312.3886</v>
      </c>
      <c r="I81" s="66"/>
      <c r="J81" s="113">
        <v>3.0747649113492623E-2</v>
      </c>
      <c r="K81" s="67" t="s">
        <v>442</v>
      </c>
    </row>
    <row r="82" spans="2:11" x14ac:dyDescent="0.2">
      <c r="B82" s="91">
        <v>41655</v>
      </c>
      <c r="C82" s="109" t="s">
        <v>475</v>
      </c>
      <c r="D82" s="210" t="s">
        <v>441</v>
      </c>
      <c r="E82" s="75" t="s">
        <v>907</v>
      </c>
      <c r="F82" s="75">
        <v>25.41</v>
      </c>
      <c r="G82" s="75"/>
      <c r="H82" s="75">
        <v>8125.2718000000004</v>
      </c>
      <c r="I82" s="66"/>
      <c r="J82" s="113">
        <v>2.1584488123326098E-2</v>
      </c>
      <c r="K82" s="67" t="s">
        <v>442</v>
      </c>
    </row>
    <row r="83" spans="2:11" x14ac:dyDescent="0.2">
      <c r="B83" s="91">
        <v>41655</v>
      </c>
      <c r="C83" s="109" t="s">
        <v>500</v>
      </c>
      <c r="D83" s="210" t="s">
        <v>441</v>
      </c>
      <c r="E83" s="75" t="s">
        <v>907</v>
      </c>
      <c r="F83" s="75">
        <v>1</v>
      </c>
      <c r="G83" s="75"/>
      <c r="H83" s="75">
        <v>109.4333</v>
      </c>
      <c r="I83" s="66"/>
      <c r="J83" s="113">
        <v>1.6695508764381955E-4</v>
      </c>
      <c r="K83" s="67" t="s">
        <v>442</v>
      </c>
    </row>
    <row r="84" spans="2:11" x14ac:dyDescent="0.2">
      <c r="B84" s="91">
        <v>41655</v>
      </c>
      <c r="C84" s="109" t="s">
        <v>501</v>
      </c>
      <c r="D84" s="210" t="s">
        <v>441</v>
      </c>
      <c r="E84" s="75" t="s">
        <v>907</v>
      </c>
      <c r="F84" s="75">
        <v>52.47</v>
      </c>
      <c r="G84" s="75"/>
      <c r="H84" s="75">
        <v>2383.0142000000001</v>
      </c>
      <c r="I84" s="66"/>
      <c r="J84" s="113">
        <v>2.4399233826951989E-2</v>
      </c>
      <c r="K84" s="67" t="s">
        <v>442</v>
      </c>
    </row>
    <row r="85" spans="2:11" x14ac:dyDescent="0.2">
      <c r="B85" s="91">
        <v>41655</v>
      </c>
      <c r="C85" s="109" t="s">
        <v>502</v>
      </c>
      <c r="D85" s="210" t="s">
        <v>441</v>
      </c>
      <c r="E85" s="75" t="s">
        <v>907</v>
      </c>
      <c r="F85" s="75">
        <v>680.79</v>
      </c>
      <c r="G85" s="75"/>
      <c r="H85" s="75">
        <v>30193.036499999998</v>
      </c>
      <c r="I85" s="66"/>
      <c r="J85" s="113">
        <v>9.4119507586593029E-2</v>
      </c>
      <c r="K85" s="67" t="s">
        <v>442</v>
      </c>
    </row>
    <row r="86" spans="2:11" x14ac:dyDescent="0.2">
      <c r="B86" s="91">
        <v>41655</v>
      </c>
      <c r="C86" s="109" t="s">
        <v>503</v>
      </c>
      <c r="D86" s="210" t="s">
        <v>441</v>
      </c>
      <c r="E86" s="75" t="s">
        <v>907</v>
      </c>
      <c r="F86" s="75">
        <v>34.65</v>
      </c>
      <c r="G86" s="75"/>
      <c r="H86" s="75">
        <v>2338.875</v>
      </c>
      <c r="I86" s="66"/>
      <c r="J86" s="113">
        <v>2.1025924629137615E-2</v>
      </c>
      <c r="K86" s="67" t="s">
        <v>442</v>
      </c>
    </row>
    <row r="87" spans="2:11" x14ac:dyDescent="0.2">
      <c r="B87" s="91">
        <v>41655</v>
      </c>
      <c r="C87" s="109" t="s">
        <v>440</v>
      </c>
      <c r="D87" s="210" t="s">
        <v>441</v>
      </c>
      <c r="E87" s="75" t="s">
        <v>906</v>
      </c>
      <c r="F87" s="75">
        <v>0</v>
      </c>
      <c r="G87" s="75"/>
      <c r="H87" s="75">
        <v>0</v>
      </c>
      <c r="I87" s="66"/>
      <c r="J87" s="113">
        <v>7.990884920716651E-2</v>
      </c>
      <c r="K87" s="67" t="s">
        <v>442</v>
      </c>
    </row>
    <row r="88" spans="2:11" x14ac:dyDescent="0.2">
      <c r="B88" s="91">
        <v>41655</v>
      </c>
      <c r="C88" s="109" t="s">
        <v>504</v>
      </c>
      <c r="D88" s="210" t="s">
        <v>441</v>
      </c>
      <c r="E88" s="75" t="s">
        <v>907</v>
      </c>
      <c r="F88" s="75">
        <v>41.91</v>
      </c>
      <c r="G88" s="75"/>
      <c r="H88" s="75">
        <v>22007.640899999999</v>
      </c>
      <c r="I88" s="66"/>
      <c r="J88" s="113">
        <v>3.3575590019612016E-2</v>
      </c>
      <c r="K88" s="67" t="s">
        <v>442</v>
      </c>
    </row>
    <row r="89" spans="2:11" x14ac:dyDescent="0.2">
      <c r="B89" s="91">
        <v>41655</v>
      </c>
      <c r="C89" s="109" t="s">
        <v>856</v>
      </c>
      <c r="D89" s="210" t="s">
        <v>441</v>
      </c>
      <c r="E89" s="75" t="s">
        <v>907</v>
      </c>
      <c r="F89" s="75">
        <v>0</v>
      </c>
      <c r="G89" s="75"/>
      <c r="H89" s="75">
        <v>0</v>
      </c>
      <c r="I89" s="66"/>
      <c r="J89" s="113">
        <v>7.0296865357520714E-3</v>
      </c>
      <c r="K89" s="67" t="s">
        <v>442</v>
      </c>
    </row>
    <row r="90" spans="2:11" x14ac:dyDescent="0.2">
      <c r="B90" s="91">
        <v>41655</v>
      </c>
      <c r="C90" s="109" t="s">
        <v>865</v>
      </c>
      <c r="D90" s="210" t="s">
        <v>441</v>
      </c>
      <c r="E90" s="75" t="s">
        <v>907</v>
      </c>
      <c r="F90" s="75">
        <v>36.299999999999997</v>
      </c>
      <c r="G90" s="75"/>
      <c r="H90" s="75">
        <v>7874.0762000000004</v>
      </c>
      <c r="I90" s="66"/>
      <c r="J90" s="113">
        <v>8.7010582097761066E-2</v>
      </c>
      <c r="K90" s="67" t="s">
        <v>442</v>
      </c>
    </row>
    <row r="91" spans="2:11" x14ac:dyDescent="0.2">
      <c r="B91" s="91">
        <v>41655</v>
      </c>
      <c r="C91" s="109" t="s">
        <v>505</v>
      </c>
      <c r="D91" s="210" t="s">
        <v>441</v>
      </c>
      <c r="E91" s="75" t="s">
        <v>907</v>
      </c>
      <c r="F91" s="75">
        <v>104</v>
      </c>
      <c r="G91" s="75"/>
      <c r="H91" s="75">
        <v>6954.1368000000002</v>
      </c>
      <c r="I91" s="66"/>
      <c r="J91" s="113">
        <v>1.0609462740601908E-2</v>
      </c>
      <c r="K91" s="67" t="s">
        <v>442</v>
      </c>
    </row>
    <row r="92" spans="2:11" x14ac:dyDescent="0.2">
      <c r="B92" s="91">
        <v>41655</v>
      </c>
      <c r="C92" s="109" t="s">
        <v>864</v>
      </c>
      <c r="D92" s="210" t="s">
        <v>441</v>
      </c>
      <c r="E92" s="75" t="s">
        <v>907</v>
      </c>
      <c r="F92" s="75">
        <v>34.65</v>
      </c>
      <c r="G92" s="75"/>
      <c r="H92" s="75">
        <v>2816.4663</v>
      </c>
      <c r="I92" s="66"/>
      <c r="J92" s="113">
        <v>9.942317177639404E-3</v>
      </c>
      <c r="K92" s="67" t="s">
        <v>442</v>
      </c>
    </row>
    <row r="93" spans="2:11" x14ac:dyDescent="0.2">
      <c r="B93" s="91">
        <v>41655</v>
      </c>
      <c r="C93" s="109" t="s">
        <v>506</v>
      </c>
      <c r="D93" s="210" t="s">
        <v>441</v>
      </c>
      <c r="E93" s="75" t="s">
        <v>906</v>
      </c>
      <c r="F93" s="75">
        <v>78</v>
      </c>
      <c r="G93" s="75"/>
      <c r="H93" s="75">
        <v>15118.9974</v>
      </c>
      <c r="I93" s="66"/>
      <c r="J93" s="113">
        <v>2.3066046039036378E-2</v>
      </c>
      <c r="K93" s="67" t="s">
        <v>442</v>
      </c>
    </row>
    <row r="94" spans="2:11" x14ac:dyDescent="0.2">
      <c r="B94" s="91">
        <v>41655</v>
      </c>
      <c r="C94" s="109" t="s">
        <v>507</v>
      </c>
      <c r="D94" s="210" t="s">
        <v>441</v>
      </c>
      <c r="E94" s="75" t="s">
        <v>907</v>
      </c>
      <c r="F94" s="75">
        <v>15.18</v>
      </c>
      <c r="G94" s="75"/>
      <c r="H94" s="75">
        <v>1170.3779999999999</v>
      </c>
      <c r="I94" s="66"/>
      <c r="J94" s="113">
        <v>1.785567661455866E-3</v>
      </c>
      <c r="K94" s="67" t="s">
        <v>442</v>
      </c>
    </row>
    <row r="95" spans="2:11" x14ac:dyDescent="0.2">
      <c r="B95" s="91">
        <v>41655</v>
      </c>
      <c r="C95" s="109" t="s">
        <v>508</v>
      </c>
      <c r="D95" s="210" t="s">
        <v>441</v>
      </c>
      <c r="E95" s="75" t="s">
        <v>907</v>
      </c>
      <c r="F95" s="75">
        <v>20.46</v>
      </c>
      <c r="G95" s="75"/>
      <c r="H95" s="75">
        <v>670.06500000000005</v>
      </c>
      <c r="I95" s="66"/>
      <c r="J95" s="113">
        <v>1.0222734835014201E-3</v>
      </c>
      <c r="K95" s="67" t="s">
        <v>442</v>
      </c>
    </row>
    <row r="96" spans="2:11" x14ac:dyDescent="0.2">
      <c r="B96" s="91">
        <v>41655</v>
      </c>
      <c r="C96" s="109" t="s">
        <v>509</v>
      </c>
      <c r="D96" s="210" t="s">
        <v>441</v>
      </c>
      <c r="E96" s="75" t="s">
        <v>907</v>
      </c>
      <c r="F96" s="75">
        <v>1</v>
      </c>
      <c r="G96" s="75"/>
      <c r="H96" s="75">
        <v>75.2333</v>
      </c>
      <c r="I96" s="66"/>
      <c r="J96" s="113">
        <v>7.18090120685223E-4</v>
      </c>
      <c r="K96" s="67" t="s">
        <v>442</v>
      </c>
    </row>
    <row r="97" spans="2:11" x14ac:dyDescent="0.2">
      <c r="B97" s="91">
        <v>41655</v>
      </c>
      <c r="C97" s="109" t="s">
        <v>510</v>
      </c>
      <c r="D97" s="210" t="s">
        <v>441</v>
      </c>
      <c r="E97" s="75" t="s">
        <v>87</v>
      </c>
      <c r="F97" s="75">
        <v>43</v>
      </c>
      <c r="G97" s="75"/>
      <c r="H97" s="75">
        <v>6096.6818999999996</v>
      </c>
      <c r="I97" s="66"/>
      <c r="J97" s="113">
        <v>9.3858820944809438E-3</v>
      </c>
      <c r="K97" s="67" t="s">
        <v>442</v>
      </c>
    </row>
    <row r="98" spans="2:11" x14ac:dyDescent="0.2">
      <c r="B98" s="91">
        <v>41655</v>
      </c>
      <c r="C98" s="109" t="s">
        <v>502</v>
      </c>
      <c r="D98" s="210" t="s">
        <v>441</v>
      </c>
      <c r="E98" s="75" t="s">
        <v>907</v>
      </c>
      <c r="F98" s="75">
        <v>132</v>
      </c>
      <c r="G98" s="75"/>
      <c r="H98" s="75">
        <v>28362.380399999998</v>
      </c>
      <c r="I98" s="66"/>
      <c r="J98" s="113">
        <v>9.4119507586593029E-2</v>
      </c>
      <c r="K98" s="67" t="s">
        <v>442</v>
      </c>
    </row>
    <row r="99" spans="2:11" x14ac:dyDescent="0.2">
      <c r="B99" s="91">
        <v>41655</v>
      </c>
      <c r="C99" s="109" t="s">
        <v>472</v>
      </c>
      <c r="D99" s="210" t="s">
        <v>441</v>
      </c>
      <c r="E99" s="75" t="s">
        <v>907</v>
      </c>
      <c r="F99" s="75">
        <v>66</v>
      </c>
      <c r="G99" s="75"/>
      <c r="H99" s="75">
        <v>12372.8022</v>
      </c>
      <c r="I99" s="66"/>
      <c r="J99" s="113">
        <v>2.60348691121043E-2</v>
      </c>
      <c r="K99" s="67" t="s">
        <v>442</v>
      </c>
    </row>
    <row r="100" spans="2:11" x14ac:dyDescent="0.2">
      <c r="B100" s="91">
        <v>41655</v>
      </c>
      <c r="C100" s="109" t="s">
        <v>511</v>
      </c>
      <c r="D100" s="210" t="s">
        <v>441</v>
      </c>
      <c r="E100" s="75" t="s">
        <v>907</v>
      </c>
      <c r="F100" s="75">
        <v>12.54</v>
      </c>
      <c r="G100" s="75"/>
      <c r="H100" s="75">
        <v>643.71960000000001</v>
      </c>
      <c r="I100" s="66"/>
      <c r="J100" s="113">
        <v>2.3668769752183752E-3</v>
      </c>
      <c r="K100" s="67" t="s">
        <v>442</v>
      </c>
    </row>
    <row r="101" spans="2:11" x14ac:dyDescent="0.2">
      <c r="B101" s="91">
        <v>41655</v>
      </c>
      <c r="C101" s="109" t="s">
        <v>512</v>
      </c>
      <c r="D101" s="210" t="s">
        <v>441</v>
      </c>
      <c r="E101" s="75" t="s">
        <v>906</v>
      </c>
      <c r="F101" s="75">
        <v>1</v>
      </c>
      <c r="G101" s="75"/>
      <c r="H101" s="75">
        <v>179.11670000000001</v>
      </c>
      <c r="I101" s="66"/>
      <c r="J101" s="113">
        <v>2.7326640380004747E-4</v>
      </c>
      <c r="K101" s="67" t="s">
        <v>442</v>
      </c>
    </row>
    <row r="102" spans="2:11" x14ac:dyDescent="0.2">
      <c r="B102" s="91">
        <v>41655</v>
      </c>
      <c r="C102" s="109" t="s">
        <v>475</v>
      </c>
      <c r="D102" s="210" t="s">
        <v>441</v>
      </c>
      <c r="E102" s="75" t="s">
        <v>907</v>
      </c>
      <c r="F102" s="75">
        <v>16.829999999999998</v>
      </c>
      <c r="G102" s="75"/>
      <c r="H102" s="75">
        <v>4290.2480999999998</v>
      </c>
      <c r="I102" s="66"/>
      <c r="J102" s="113">
        <v>2.1584488123326098E-2</v>
      </c>
      <c r="K102" s="67" t="s">
        <v>442</v>
      </c>
    </row>
    <row r="103" spans="2:11" x14ac:dyDescent="0.2">
      <c r="B103" s="91">
        <v>41655</v>
      </c>
      <c r="C103" s="109" t="s">
        <v>509</v>
      </c>
      <c r="D103" s="210" t="s">
        <v>441</v>
      </c>
      <c r="E103" s="75" t="s">
        <v>907</v>
      </c>
      <c r="F103" s="75">
        <v>1</v>
      </c>
      <c r="G103" s="75"/>
      <c r="H103" s="75">
        <v>165.4</v>
      </c>
      <c r="I103" s="66"/>
      <c r="J103" s="113">
        <v>7.18090120685223E-4</v>
      </c>
      <c r="K103" s="67" t="s">
        <v>442</v>
      </c>
    </row>
    <row r="104" spans="2:11" x14ac:dyDescent="0.2">
      <c r="B104" s="91">
        <v>41655</v>
      </c>
      <c r="C104" s="109" t="s">
        <v>513</v>
      </c>
      <c r="D104" s="210" t="s">
        <v>441</v>
      </c>
      <c r="E104" s="75" t="s">
        <v>907</v>
      </c>
      <c r="F104" s="75">
        <v>26.4</v>
      </c>
      <c r="G104" s="75"/>
      <c r="H104" s="75">
        <v>2141.4809</v>
      </c>
      <c r="I104" s="66"/>
      <c r="J104" s="113">
        <v>1.8962484371793788E-2</v>
      </c>
      <c r="K104" s="67" t="s">
        <v>442</v>
      </c>
    </row>
    <row r="105" spans="2:11" x14ac:dyDescent="0.2">
      <c r="B105" s="91">
        <v>41655</v>
      </c>
      <c r="C105" s="109" t="s">
        <v>514</v>
      </c>
      <c r="D105" s="210" t="s">
        <v>441</v>
      </c>
      <c r="E105" s="75" t="s">
        <v>904</v>
      </c>
      <c r="F105" s="75">
        <v>1</v>
      </c>
      <c r="G105" s="75"/>
      <c r="H105" s="75">
        <v>195.33330000000001</v>
      </c>
      <c r="I105" s="66"/>
      <c r="J105" s="113">
        <v>5.3705229337013159E-3</v>
      </c>
      <c r="K105" s="67" t="s">
        <v>442</v>
      </c>
    </row>
    <row r="106" spans="2:11" x14ac:dyDescent="0.2">
      <c r="B106" s="91">
        <v>41655</v>
      </c>
      <c r="C106" s="109" t="s">
        <v>515</v>
      </c>
      <c r="D106" s="210" t="s">
        <v>441</v>
      </c>
      <c r="E106" s="75" t="s">
        <v>907</v>
      </c>
      <c r="F106" s="75">
        <v>33.99</v>
      </c>
      <c r="G106" s="75"/>
      <c r="H106" s="75">
        <v>660.53790000000004</v>
      </c>
      <c r="I106" s="66"/>
      <c r="J106" s="113">
        <v>1.0077386223988907E-3</v>
      </c>
      <c r="K106" s="67" t="s">
        <v>442</v>
      </c>
    </row>
    <row r="107" spans="2:11" x14ac:dyDescent="0.2">
      <c r="B107" s="91">
        <v>41655</v>
      </c>
      <c r="C107" s="109" t="s">
        <v>516</v>
      </c>
      <c r="D107" s="210" t="s">
        <v>441</v>
      </c>
      <c r="E107" s="75" t="s">
        <v>907</v>
      </c>
      <c r="F107" s="75">
        <v>20.46</v>
      </c>
      <c r="G107" s="75"/>
      <c r="H107" s="75">
        <v>1606.4517000000001</v>
      </c>
      <c r="I107" s="66"/>
      <c r="J107" s="113">
        <v>2.4508562235541001E-3</v>
      </c>
      <c r="K107" s="67" t="s">
        <v>442</v>
      </c>
    </row>
    <row r="108" spans="2:11" x14ac:dyDescent="0.2">
      <c r="B108" s="91">
        <v>41655</v>
      </c>
      <c r="C108" s="109" t="s">
        <v>857</v>
      </c>
      <c r="D108" s="210" t="s">
        <v>441</v>
      </c>
      <c r="E108" s="75" t="s">
        <v>907</v>
      </c>
      <c r="F108" s="75">
        <v>20.46</v>
      </c>
      <c r="G108" s="75"/>
      <c r="H108" s="75">
        <v>809.53470000000004</v>
      </c>
      <c r="I108" s="66"/>
      <c r="J108" s="113">
        <v>1.235053103481419E-3</v>
      </c>
      <c r="K108" s="67" t="s">
        <v>442</v>
      </c>
    </row>
    <row r="109" spans="2:11" x14ac:dyDescent="0.2">
      <c r="B109" s="91">
        <v>41655</v>
      </c>
      <c r="C109" s="109" t="s">
        <v>499</v>
      </c>
      <c r="D109" s="210" t="s">
        <v>441</v>
      </c>
      <c r="E109" s="75" t="s">
        <v>907</v>
      </c>
      <c r="F109" s="75">
        <v>18.48</v>
      </c>
      <c r="G109" s="75"/>
      <c r="H109" s="75">
        <v>2941.0920000000001</v>
      </c>
      <c r="I109" s="66"/>
      <c r="J109" s="113">
        <v>3.0747649113492623E-2</v>
      </c>
      <c r="K109" s="67" t="s">
        <v>442</v>
      </c>
    </row>
    <row r="110" spans="2:11" x14ac:dyDescent="0.2">
      <c r="B110" s="91">
        <v>41655</v>
      </c>
      <c r="C110" s="109" t="s">
        <v>517</v>
      </c>
      <c r="D110" s="210" t="s">
        <v>441</v>
      </c>
      <c r="E110" s="75" t="s">
        <v>907</v>
      </c>
      <c r="F110" s="75">
        <v>43.89</v>
      </c>
      <c r="G110" s="75"/>
      <c r="H110" s="75">
        <v>3018.1705000000002</v>
      </c>
      <c r="I110" s="66"/>
      <c r="J110" s="113">
        <v>2.3358152336011583E-2</v>
      </c>
      <c r="K110" s="67" t="s">
        <v>442</v>
      </c>
    </row>
    <row r="111" spans="2:11" x14ac:dyDescent="0.2">
      <c r="B111" s="91">
        <v>41655</v>
      </c>
      <c r="C111" s="109" t="s">
        <v>518</v>
      </c>
      <c r="D111" s="210" t="s">
        <v>441</v>
      </c>
      <c r="E111" s="75" t="s">
        <v>907</v>
      </c>
      <c r="F111" s="75">
        <v>20.13</v>
      </c>
      <c r="G111" s="75"/>
      <c r="H111" s="75">
        <v>1689.5772999999999</v>
      </c>
      <c r="I111" s="66"/>
      <c r="J111" s="113">
        <v>6.7912096059975693E-3</v>
      </c>
      <c r="K111" s="67" t="s">
        <v>442</v>
      </c>
    </row>
    <row r="112" spans="2:11" x14ac:dyDescent="0.2">
      <c r="B112" s="91">
        <v>41655</v>
      </c>
      <c r="C112" s="109" t="s">
        <v>519</v>
      </c>
      <c r="D112" s="210" t="s">
        <v>460</v>
      </c>
      <c r="E112" s="75" t="s">
        <v>907</v>
      </c>
      <c r="F112" s="75">
        <v>85.14</v>
      </c>
      <c r="G112" s="75"/>
      <c r="H112" s="75">
        <v>10409.7868</v>
      </c>
      <c r="I112" s="66"/>
      <c r="J112" s="113">
        <v>1.5881517486427583E-2</v>
      </c>
      <c r="K112" s="67" t="s">
        <v>442</v>
      </c>
    </row>
    <row r="113" spans="2:11" x14ac:dyDescent="0.2">
      <c r="B113" s="91">
        <v>41655</v>
      </c>
      <c r="C113" s="109" t="s">
        <v>509</v>
      </c>
      <c r="D113" s="210" t="s">
        <v>441</v>
      </c>
      <c r="E113" s="75" t="s">
        <v>904</v>
      </c>
      <c r="F113" s="75">
        <v>1</v>
      </c>
      <c r="G113" s="75"/>
      <c r="H113" s="75">
        <v>230.05</v>
      </c>
      <c r="I113" s="66"/>
      <c r="J113" s="113">
        <v>7.18090120685223E-4</v>
      </c>
      <c r="K113" s="67" t="s">
        <v>442</v>
      </c>
    </row>
    <row r="114" spans="2:11" x14ac:dyDescent="0.2">
      <c r="B114" s="91">
        <v>41655</v>
      </c>
      <c r="C114" s="109" t="s">
        <v>463</v>
      </c>
      <c r="D114" s="210" t="s">
        <v>441</v>
      </c>
      <c r="E114" s="75" t="s">
        <v>907</v>
      </c>
      <c r="F114" s="75">
        <v>40.590000000000003</v>
      </c>
      <c r="G114" s="75"/>
      <c r="H114" s="75">
        <v>1963.8780999999999</v>
      </c>
      <c r="I114" s="66"/>
      <c r="J114" s="113">
        <v>1.8173230780262273E-2</v>
      </c>
      <c r="K114" s="67" t="s">
        <v>442</v>
      </c>
    </row>
    <row r="115" spans="2:11" x14ac:dyDescent="0.2">
      <c r="B115" s="91">
        <v>41655</v>
      </c>
      <c r="C115" s="109" t="s">
        <v>520</v>
      </c>
      <c r="D115" s="210" t="s">
        <v>441</v>
      </c>
      <c r="E115" s="75" t="s">
        <v>907</v>
      </c>
      <c r="F115" s="75">
        <v>17.489999999999998</v>
      </c>
      <c r="G115" s="75"/>
      <c r="H115" s="75">
        <v>3396.2658999999999</v>
      </c>
      <c r="I115" s="66"/>
      <c r="J115" s="113">
        <v>1.0438960250386939E-2</v>
      </c>
      <c r="K115" s="67" t="s">
        <v>442</v>
      </c>
    </row>
    <row r="116" spans="2:11" x14ac:dyDescent="0.2">
      <c r="B116" s="91">
        <v>41655</v>
      </c>
      <c r="C116" s="109" t="s">
        <v>521</v>
      </c>
      <c r="D116" s="210" t="s">
        <v>441</v>
      </c>
      <c r="E116" s="75" t="s">
        <v>904</v>
      </c>
      <c r="F116" s="75">
        <v>1</v>
      </c>
      <c r="G116" s="75"/>
      <c r="H116" s="75">
        <v>75.416700000000006</v>
      </c>
      <c r="I116" s="66"/>
      <c r="J116" s="113">
        <v>1.1505822960933871E-4</v>
      </c>
      <c r="K116" s="67" t="s">
        <v>442</v>
      </c>
    </row>
    <row r="117" spans="2:11" x14ac:dyDescent="0.2">
      <c r="B117" s="91">
        <v>41655</v>
      </c>
      <c r="C117" s="109" t="s">
        <v>494</v>
      </c>
      <c r="D117" s="210" t="s">
        <v>441</v>
      </c>
      <c r="E117" s="75" t="s">
        <v>907</v>
      </c>
      <c r="F117" s="75">
        <v>38.61</v>
      </c>
      <c r="G117" s="75"/>
      <c r="H117" s="75">
        <v>5126.7632000000003</v>
      </c>
      <c r="I117" s="66"/>
      <c r="J117" s="113">
        <v>4.1255301003637876E-2</v>
      </c>
      <c r="K117" s="67" t="s">
        <v>442</v>
      </c>
    </row>
    <row r="118" spans="2:11" x14ac:dyDescent="0.2">
      <c r="B118" s="91">
        <v>41655</v>
      </c>
      <c r="C118" s="109" t="s">
        <v>522</v>
      </c>
      <c r="D118" s="210" t="s">
        <v>441</v>
      </c>
      <c r="E118" s="75" t="s">
        <v>907</v>
      </c>
      <c r="F118" s="75">
        <v>16.170000000000002</v>
      </c>
      <c r="G118" s="75"/>
      <c r="H118" s="75">
        <v>2318.5079999999998</v>
      </c>
      <c r="I118" s="66"/>
      <c r="J118" s="113">
        <v>3.5371930330429287E-3</v>
      </c>
      <c r="K118" s="67" t="s">
        <v>442</v>
      </c>
    </row>
    <row r="119" spans="2:11" x14ac:dyDescent="0.2">
      <c r="B119" s="91">
        <v>41655</v>
      </c>
      <c r="C119" s="109" t="s">
        <v>494</v>
      </c>
      <c r="D119" s="210" t="s">
        <v>441</v>
      </c>
      <c r="E119" s="75" t="s">
        <v>907</v>
      </c>
      <c r="F119" s="75">
        <v>38.94</v>
      </c>
      <c r="G119" s="75"/>
      <c r="H119" s="75">
        <v>11010.935299999999</v>
      </c>
      <c r="I119" s="66"/>
      <c r="J119" s="113">
        <v>4.1255301003637876E-2</v>
      </c>
      <c r="K119" s="67" t="s">
        <v>442</v>
      </c>
    </row>
    <row r="120" spans="2:11" x14ac:dyDescent="0.2">
      <c r="B120" s="91">
        <v>41655</v>
      </c>
      <c r="C120" s="109" t="s">
        <v>459</v>
      </c>
      <c r="D120" s="210" t="s">
        <v>460</v>
      </c>
      <c r="E120" s="75" t="s">
        <v>904</v>
      </c>
      <c r="F120" s="75">
        <v>1</v>
      </c>
      <c r="G120" s="75"/>
      <c r="H120" s="75">
        <v>519</v>
      </c>
      <c r="I120" s="66"/>
      <c r="J120" s="113">
        <v>6.0554926231815402E-3</v>
      </c>
      <c r="K120" s="67" t="s">
        <v>442</v>
      </c>
    </row>
    <row r="121" spans="2:11" x14ac:dyDescent="0.2">
      <c r="B121" s="91">
        <v>41655</v>
      </c>
      <c r="C121" s="109" t="s">
        <v>523</v>
      </c>
      <c r="D121" s="210" t="s">
        <v>441</v>
      </c>
      <c r="E121" s="75" t="s">
        <v>907</v>
      </c>
      <c r="F121" s="75">
        <v>55.77</v>
      </c>
      <c r="G121" s="75"/>
      <c r="H121" s="75">
        <v>3375.9421000000002</v>
      </c>
      <c r="I121" s="66"/>
      <c r="J121" s="113">
        <v>1.3582532871676694E-2</v>
      </c>
      <c r="K121" s="67" t="s">
        <v>442</v>
      </c>
    </row>
    <row r="122" spans="2:11" x14ac:dyDescent="0.2">
      <c r="B122" s="91">
        <v>41655</v>
      </c>
      <c r="C122" s="109" t="s">
        <v>473</v>
      </c>
      <c r="D122" s="210" t="s">
        <v>441</v>
      </c>
      <c r="E122" s="75" t="s">
        <v>907</v>
      </c>
      <c r="F122" s="75">
        <v>1</v>
      </c>
      <c r="G122" s="75"/>
      <c r="H122" s="75">
        <v>430.38330000000002</v>
      </c>
      <c r="I122" s="66"/>
      <c r="J122" s="113">
        <v>1.5444399438261816E-3</v>
      </c>
      <c r="K122" s="67" t="s">
        <v>442</v>
      </c>
    </row>
    <row r="123" spans="2:11" x14ac:dyDescent="0.2">
      <c r="B123" s="91">
        <v>41655</v>
      </c>
      <c r="C123" s="109" t="s">
        <v>524</v>
      </c>
      <c r="D123" s="210" t="s">
        <v>441</v>
      </c>
      <c r="E123" s="75" t="s">
        <v>907</v>
      </c>
      <c r="F123" s="75">
        <v>45.54</v>
      </c>
      <c r="G123" s="75"/>
      <c r="H123" s="75">
        <v>6093.2520000000004</v>
      </c>
      <c r="I123" s="66"/>
      <c r="J123" s="113">
        <v>1.5562848845591415E-2</v>
      </c>
      <c r="K123" s="67" t="s">
        <v>442</v>
      </c>
    </row>
    <row r="124" spans="2:11" x14ac:dyDescent="0.2">
      <c r="B124" s="91">
        <v>41655</v>
      </c>
      <c r="C124" s="109" t="s">
        <v>456</v>
      </c>
      <c r="D124" s="210" t="s">
        <v>441</v>
      </c>
      <c r="E124" s="75" t="s">
        <v>907</v>
      </c>
      <c r="F124" s="75">
        <v>143.22</v>
      </c>
      <c r="G124" s="75"/>
      <c r="H124" s="75">
        <v>35232.037400000001</v>
      </c>
      <c r="I124" s="66"/>
      <c r="J124" s="113">
        <v>0.12806456663241622</v>
      </c>
      <c r="K124" s="67" t="s">
        <v>442</v>
      </c>
    </row>
    <row r="125" spans="2:11" x14ac:dyDescent="0.2">
      <c r="B125" s="91">
        <v>41655</v>
      </c>
      <c r="C125" s="109" t="s">
        <v>513</v>
      </c>
      <c r="D125" s="210" t="s">
        <v>441</v>
      </c>
      <c r="E125" s="75" t="s">
        <v>907</v>
      </c>
      <c r="F125" s="75">
        <v>16.829999999999998</v>
      </c>
      <c r="G125" s="75"/>
      <c r="H125" s="75">
        <v>1475.991</v>
      </c>
      <c r="I125" s="66"/>
      <c r="J125" s="113">
        <v>1.8962484371793788E-2</v>
      </c>
      <c r="K125" s="67" t="s">
        <v>442</v>
      </c>
    </row>
    <row r="126" spans="2:11" x14ac:dyDescent="0.2">
      <c r="B126" s="91">
        <v>41655</v>
      </c>
      <c r="C126" s="109" t="s">
        <v>856</v>
      </c>
      <c r="D126" s="210" t="s">
        <v>441</v>
      </c>
      <c r="E126" s="75" t="s">
        <v>907</v>
      </c>
      <c r="F126" s="75">
        <v>43.89</v>
      </c>
      <c r="G126" s="75"/>
      <c r="H126" s="75">
        <v>4607.7169999999996</v>
      </c>
      <c r="I126" s="66"/>
      <c r="J126" s="113">
        <v>7.0296865357520714E-3</v>
      </c>
      <c r="K126" s="67" t="s">
        <v>442</v>
      </c>
    </row>
    <row r="127" spans="2:11" x14ac:dyDescent="0.2">
      <c r="B127" s="91">
        <v>41655</v>
      </c>
      <c r="C127" s="109" t="s">
        <v>525</v>
      </c>
      <c r="D127" s="210" t="s">
        <v>441</v>
      </c>
      <c r="E127" s="75" t="s">
        <v>907</v>
      </c>
      <c r="F127" s="75">
        <v>1</v>
      </c>
      <c r="G127" s="75"/>
      <c r="H127" s="75">
        <v>161.15</v>
      </c>
      <c r="I127" s="66"/>
      <c r="J127" s="113">
        <v>2.4585580781902327E-4</v>
      </c>
      <c r="K127" s="67" t="s">
        <v>442</v>
      </c>
    </row>
    <row r="128" spans="2:11" x14ac:dyDescent="0.2">
      <c r="B128" s="91">
        <v>41655</v>
      </c>
      <c r="C128" s="109" t="s">
        <v>456</v>
      </c>
      <c r="D128" s="210" t="s">
        <v>441</v>
      </c>
      <c r="E128" s="75" t="s">
        <v>907</v>
      </c>
      <c r="F128" s="75">
        <v>66.989999999999995</v>
      </c>
      <c r="G128" s="75"/>
      <c r="H128" s="75">
        <v>10624.3038</v>
      </c>
      <c r="I128" s="66"/>
      <c r="J128" s="113">
        <v>0.12806456663241622</v>
      </c>
      <c r="K128" s="67" t="s">
        <v>442</v>
      </c>
    </row>
    <row r="129" spans="2:11" x14ac:dyDescent="0.2">
      <c r="B129" s="91">
        <v>41655</v>
      </c>
      <c r="C129" s="109" t="s">
        <v>526</v>
      </c>
      <c r="D129" s="210" t="s">
        <v>441</v>
      </c>
      <c r="E129" s="75" t="s">
        <v>907</v>
      </c>
      <c r="F129" s="75">
        <v>25.41</v>
      </c>
      <c r="G129" s="75"/>
      <c r="H129" s="75">
        <v>3788.6309999999999</v>
      </c>
      <c r="I129" s="66"/>
      <c r="J129" s="113">
        <v>1.3078508327288012E-2</v>
      </c>
      <c r="K129" s="67" t="s">
        <v>442</v>
      </c>
    </row>
    <row r="130" spans="2:11" x14ac:dyDescent="0.2">
      <c r="B130" s="91">
        <v>41655</v>
      </c>
      <c r="C130" s="109" t="s">
        <v>527</v>
      </c>
      <c r="D130" s="210" t="s">
        <v>441</v>
      </c>
      <c r="E130" s="75" t="s">
        <v>907</v>
      </c>
      <c r="F130" s="75">
        <v>21.45</v>
      </c>
      <c r="G130" s="75"/>
      <c r="H130" s="75">
        <v>1792.5056999999999</v>
      </c>
      <c r="I130" s="66"/>
      <c r="J130" s="113">
        <v>4.3753608694889357E-3</v>
      </c>
      <c r="K130" s="67" t="s">
        <v>442</v>
      </c>
    </row>
    <row r="131" spans="2:11" x14ac:dyDescent="0.2">
      <c r="B131" s="91">
        <v>41655</v>
      </c>
      <c r="C131" s="109" t="s">
        <v>528</v>
      </c>
      <c r="D131" s="210" t="s">
        <v>441</v>
      </c>
      <c r="E131" s="75" t="s">
        <v>907</v>
      </c>
      <c r="F131" s="75">
        <v>1</v>
      </c>
      <c r="G131" s="75"/>
      <c r="H131" s="75">
        <v>52.2333</v>
      </c>
      <c r="I131" s="66"/>
      <c r="J131" s="113">
        <v>7.9688862342869299E-5</v>
      </c>
      <c r="K131" s="67" t="s">
        <v>442</v>
      </c>
    </row>
    <row r="132" spans="2:11" x14ac:dyDescent="0.2">
      <c r="B132" s="91">
        <v>41655</v>
      </c>
      <c r="C132" s="109" t="s">
        <v>529</v>
      </c>
      <c r="D132" s="210" t="s">
        <v>441</v>
      </c>
      <c r="E132" s="75" t="s">
        <v>907</v>
      </c>
      <c r="F132" s="75">
        <v>15.51</v>
      </c>
      <c r="G132" s="75"/>
      <c r="H132" s="75">
        <v>1236.9224999999999</v>
      </c>
      <c r="I132" s="66"/>
      <c r="J132" s="113">
        <v>1.8870901672170387E-3</v>
      </c>
      <c r="K132" s="67" t="s">
        <v>442</v>
      </c>
    </row>
    <row r="133" spans="2:11" x14ac:dyDescent="0.2">
      <c r="B133" s="91">
        <v>41655</v>
      </c>
      <c r="C133" s="109" t="s">
        <v>492</v>
      </c>
      <c r="D133" s="210" t="s">
        <v>441</v>
      </c>
      <c r="E133" s="75" t="s">
        <v>907</v>
      </c>
      <c r="F133" s="75">
        <v>1</v>
      </c>
      <c r="G133" s="75"/>
      <c r="H133" s="75">
        <v>138.63329999999999</v>
      </c>
      <c r="I133" s="66"/>
      <c r="J133" s="113">
        <v>2.6650647516917366E-4</v>
      </c>
      <c r="K133" s="67" t="s">
        <v>442</v>
      </c>
    </row>
    <row r="134" spans="2:11" x14ac:dyDescent="0.2">
      <c r="B134" s="91">
        <v>41655</v>
      </c>
      <c r="C134" s="109" t="s">
        <v>503</v>
      </c>
      <c r="D134" s="210" t="s">
        <v>441</v>
      </c>
      <c r="E134" s="75" t="s">
        <v>907</v>
      </c>
      <c r="F134" s="75">
        <v>34.65</v>
      </c>
      <c r="G134" s="75"/>
      <c r="H134" s="75">
        <v>911.87369999999999</v>
      </c>
      <c r="I134" s="66"/>
      <c r="J134" s="113">
        <v>2.1025924629137615E-2</v>
      </c>
      <c r="K134" s="67" t="s">
        <v>442</v>
      </c>
    </row>
    <row r="135" spans="2:11" x14ac:dyDescent="0.2">
      <c r="B135" s="91">
        <v>41655</v>
      </c>
      <c r="C135" s="109" t="s">
        <v>530</v>
      </c>
      <c r="D135" s="210" t="s">
        <v>441</v>
      </c>
      <c r="E135" s="75" t="s">
        <v>907</v>
      </c>
      <c r="F135" s="75">
        <v>29.37</v>
      </c>
      <c r="G135" s="75"/>
      <c r="H135" s="75">
        <v>2676.585</v>
      </c>
      <c r="I135" s="66"/>
      <c r="J135" s="113">
        <v>4.0834872315934252E-3</v>
      </c>
      <c r="K135" s="67" t="s">
        <v>442</v>
      </c>
    </row>
    <row r="136" spans="2:11" x14ac:dyDescent="0.2">
      <c r="B136" s="91">
        <v>41655</v>
      </c>
      <c r="C136" s="109" t="s">
        <v>456</v>
      </c>
      <c r="D136" s="210" t="s">
        <v>441</v>
      </c>
      <c r="E136" s="75" t="s">
        <v>904</v>
      </c>
      <c r="F136" s="75">
        <v>1</v>
      </c>
      <c r="G136" s="75"/>
      <c r="H136" s="75">
        <v>41.216700000000003</v>
      </c>
      <c r="I136" s="66"/>
      <c r="J136" s="113">
        <v>0.12806456663241622</v>
      </c>
      <c r="K136" s="67" t="s">
        <v>442</v>
      </c>
    </row>
    <row r="137" spans="2:11" x14ac:dyDescent="0.2">
      <c r="B137" s="91">
        <v>41655</v>
      </c>
      <c r="C137" s="109" t="s">
        <v>531</v>
      </c>
      <c r="D137" s="210" t="s">
        <v>441</v>
      </c>
      <c r="E137" s="75" t="s">
        <v>907</v>
      </c>
      <c r="F137" s="75">
        <v>46.53</v>
      </c>
      <c r="G137" s="75"/>
      <c r="H137" s="75">
        <v>3962.8065999999999</v>
      </c>
      <c r="I137" s="66"/>
      <c r="J137" s="113">
        <v>6.0457897478967239E-3</v>
      </c>
      <c r="K137" s="67" t="s">
        <v>442</v>
      </c>
    </row>
    <row r="138" spans="2:11" x14ac:dyDescent="0.2">
      <c r="B138" s="91">
        <v>41655</v>
      </c>
      <c r="C138" s="109" t="s">
        <v>513</v>
      </c>
      <c r="D138" s="210" t="s">
        <v>441</v>
      </c>
      <c r="E138" s="75" t="s">
        <v>907</v>
      </c>
      <c r="F138" s="75">
        <v>26.4</v>
      </c>
      <c r="G138" s="75"/>
      <c r="H138" s="75">
        <v>4450.1608999999999</v>
      </c>
      <c r="I138" s="66"/>
      <c r="J138" s="113">
        <v>1.8962484371793788E-2</v>
      </c>
      <c r="K138" s="67" t="s">
        <v>442</v>
      </c>
    </row>
    <row r="139" spans="2:11" x14ac:dyDescent="0.2">
      <c r="B139" s="91">
        <v>41655</v>
      </c>
      <c r="C139" s="109" t="s">
        <v>501</v>
      </c>
      <c r="D139" s="210" t="s">
        <v>441</v>
      </c>
      <c r="E139" s="75" t="s">
        <v>907</v>
      </c>
      <c r="F139" s="75">
        <v>52.47</v>
      </c>
      <c r="G139" s="75"/>
      <c r="H139" s="75">
        <v>13609.8418</v>
      </c>
      <c r="I139" s="66"/>
      <c r="J139" s="113">
        <v>2.4399233826951989E-2</v>
      </c>
      <c r="K139" s="67" t="s">
        <v>442</v>
      </c>
    </row>
    <row r="140" spans="2:11" x14ac:dyDescent="0.2">
      <c r="B140" s="91">
        <v>41655</v>
      </c>
      <c r="C140" s="109" t="s">
        <v>532</v>
      </c>
      <c r="D140" s="210" t="s">
        <v>441</v>
      </c>
      <c r="E140" s="75" t="s">
        <v>907</v>
      </c>
      <c r="F140" s="75">
        <v>18.149999999999999</v>
      </c>
      <c r="G140" s="75"/>
      <c r="H140" s="75">
        <v>2309.8906000000002</v>
      </c>
      <c r="I140" s="66"/>
      <c r="J140" s="113">
        <v>3.5240460405620132E-3</v>
      </c>
      <c r="K140" s="67" t="s">
        <v>442</v>
      </c>
    </row>
    <row r="141" spans="2:11" x14ac:dyDescent="0.2">
      <c r="B141" s="91">
        <v>41655</v>
      </c>
      <c r="C141" s="109" t="s">
        <v>533</v>
      </c>
      <c r="D141" s="210" t="s">
        <v>441</v>
      </c>
      <c r="E141" s="75" t="s">
        <v>907</v>
      </c>
      <c r="F141" s="75">
        <v>30.69</v>
      </c>
      <c r="G141" s="75"/>
      <c r="H141" s="75">
        <v>3353.9045000000001</v>
      </c>
      <c r="I141" s="66"/>
      <c r="J141" s="113">
        <v>5.1168284219383024E-3</v>
      </c>
      <c r="K141" s="67" t="s">
        <v>442</v>
      </c>
    </row>
    <row r="142" spans="2:11" x14ac:dyDescent="0.2">
      <c r="B142" s="91">
        <v>41655</v>
      </c>
      <c r="C142" s="109" t="s">
        <v>534</v>
      </c>
      <c r="D142" s="210" t="s">
        <v>441</v>
      </c>
      <c r="E142" s="75" t="s">
        <v>907</v>
      </c>
      <c r="F142" s="75">
        <v>120.78</v>
      </c>
      <c r="G142" s="75"/>
      <c r="H142" s="75">
        <v>10783.278</v>
      </c>
      <c r="I142" s="66"/>
      <c r="J142" s="113">
        <v>4.2021657890461056E-2</v>
      </c>
      <c r="K142" s="67" t="s">
        <v>442</v>
      </c>
    </row>
    <row r="143" spans="2:11" x14ac:dyDescent="0.2">
      <c r="B143" s="91">
        <v>41655</v>
      </c>
      <c r="C143" s="109" t="s">
        <v>447</v>
      </c>
      <c r="D143" s="210" t="s">
        <v>441</v>
      </c>
      <c r="E143" s="75" t="s">
        <v>905</v>
      </c>
      <c r="F143" s="75">
        <v>1</v>
      </c>
      <c r="G143" s="75"/>
      <c r="H143" s="75">
        <v>293.8</v>
      </c>
      <c r="I143" s="66"/>
      <c r="J143" s="113">
        <v>8.1115268461879386E-2</v>
      </c>
      <c r="K143" s="67" t="s">
        <v>442</v>
      </c>
    </row>
    <row r="144" spans="2:11" x14ac:dyDescent="0.2">
      <c r="B144" s="91">
        <v>41655</v>
      </c>
      <c r="C144" s="109" t="s">
        <v>535</v>
      </c>
      <c r="D144" s="210" t="s">
        <v>441</v>
      </c>
      <c r="E144" s="75" t="s">
        <v>907</v>
      </c>
      <c r="F144" s="75">
        <v>13.2</v>
      </c>
      <c r="G144" s="75"/>
      <c r="H144" s="75">
        <v>1297.7804000000001</v>
      </c>
      <c r="I144" s="66"/>
      <c r="J144" s="113">
        <v>1.9799370066006525E-3</v>
      </c>
      <c r="K144" s="67" t="s">
        <v>442</v>
      </c>
    </row>
    <row r="145" spans="2:11" x14ac:dyDescent="0.2">
      <c r="B145" s="91">
        <v>41655</v>
      </c>
      <c r="C145" s="109" t="s">
        <v>511</v>
      </c>
      <c r="D145" s="210" t="s">
        <v>441</v>
      </c>
      <c r="E145" s="75" t="s">
        <v>907</v>
      </c>
      <c r="F145" s="75">
        <v>12.54</v>
      </c>
      <c r="G145" s="75"/>
      <c r="H145" s="75">
        <v>907.6866</v>
      </c>
      <c r="I145" s="66"/>
      <c r="J145" s="113">
        <v>2.3668769752183752E-3</v>
      </c>
      <c r="K145" s="67" t="s">
        <v>442</v>
      </c>
    </row>
    <row r="146" spans="2:11" x14ac:dyDescent="0.2">
      <c r="B146" s="91">
        <v>41655</v>
      </c>
      <c r="C146" s="109" t="s">
        <v>495</v>
      </c>
      <c r="D146" s="210" t="s">
        <v>441</v>
      </c>
      <c r="E146" s="75" t="s">
        <v>907</v>
      </c>
      <c r="F146" s="75">
        <v>28.05</v>
      </c>
      <c r="G146" s="75"/>
      <c r="H146" s="75">
        <v>9301.8484000000008</v>
      </c>
      <c r="I146" s="66"/>
      <c r="J146" s="113">
        <v>2.3968116247155648E-2</v>
      </c>
      <c r="K146" s="67" t="s">
        <v>442</v>
      </c>
    </row>
    <row r="147" spans="2:11" x14ac:dyDescent="0.2">
      <c r="B147" s="91">
        <v>41655</v>
      </c>
      <c r="C147" s="109" t="s">
        <v>536</v>
      </c>
      <c r="D147" s="210" t="s">
        <v>441</v>
      </c>
      <c r="E147" s="75" t="s">
        <v>906</v>
      </c>
      <c r="F147" s="75">
        <v>1</v>
      </c>
      <c r="G147" s="75"/>
      <c r="H147" s="75">
        <v>73.716700000000003</v>
      </c>
      <c r="I147" s="66"/>
      <c r="J147" s="113">
        <v>1.1246465298326152E-4</v>
      </c>
      <c r="K147" s="67" t="s">
        <v>442</v>
      </c>
    </row>
    <row r="148" spans="2:11" x14ac:dyDescent="0.2">
      <c r="B148" s="91">
        <v>41655</v>
      </c>
      <c r="C148" s="109" t="s">
        <v>517</v>
      </c>
      <c r="D148" s="210" t="s">
        <v>441</v>
      </c>
      <c r="E148" s="75" t="s">
        <v>907</v>
      </c>
      <c r="F148" s="75">
        <v>89.43</v>
      </c>
      <c r="G148" s="75"/>
      <c r="H148" s="75">
        <v>6564.6475</v>
      </c>
      <c r="I148" s="66"/>
      <c r="J148" s="113">
        <v>2.3358152336011583E-2</v>
      </c>
      <c r="K148" s="67" t="s">
        <v>442</v>
      </c>
    </row>
    <row r="149" spans="2:11" x14ac:dyDescent="0.2">
      <c r="B149" s="91">
        <v>41655</v>
      </c>
      <c r="C149" s="109" t="s">
        <v>503</v>
      </c>
      <c r="D149" s="210" t="s">
        <v>441</v>
      </c>
      <c r="E149" s="75" t="s">
        <v>907</v>
      </c>
      <c r="F149" s="75">
        <v>30.03</v>
      </c>
      <c r="G149" s="75"/>
      <c r="H149" s="75">
        <v>10531.0195</v>
      </c>
      <c r="I149" s="66"/>
      <c r="J149" s="113">
        <v>2.1025924629137615E-2</v>
      </c>
      <c r="K149" s="67" t="s">
        <v>442</v>
      </c>
    </row>
    <row r="150" spans="2:11" x14ac:dyDescent="0.2">
      <c r="B150" s="91">
        <v>41655</v>
      </c>
      <c r="C150" s="109" t="s">
        <v>445</v>
      </c>
      <c r="D150" s="210" t="s">
        <v>441</v>
      </c>
      <c r="E150" s="75" t="s">
        <v>907</v>
      </c>
      <c r="F150" s="75">
        <v>40.590000000000003</v>
      </c>
      <c r="G150" s="75"/>
      <c r="H150" s="75">
        <v>5374.116</v>
      </c>
      <c r="I150" s="66"/>
      <c r="J150" s="113">
        <v>9.7619435347855825E-3</v>
      </c>
      <c r="K150" s="67" t="s">
        <v>442</v>
      </c>
    </row>
    <row r="151" spans="2:11" x14ac:dyDescent="0.2">
      <c r="B151" s="91">
        <v>41655</v>
      </c>
      <c r="C151" s="109" t="s">
        <v>537</v>
      </c>
      <c r="D151" s="210" t="s">
        <v>441</v>
      </c>
      <c r="E151" s="75" t="s">
        <v>907</v>
      </c>
      <c r="F151" s="75">
        <v>20.79</v>
      </c>
      <c r="G151" s="75"/>
      <c r="H151" s="75">
        <v>2002.7692999999999</v>
      </c>
      <c r="I151" s="66"/>
      <c r="J151" s="113">
        <v>3.0554915552382239E-3</v>
      </c>
      <c r="K151" s="67" t="s">
        <v>442</v>
      </c>
    </row>
    <row r="152" spans="2:11" x14ac:dyDescent="0.2">
      <c r="B152" s="91">
        <v>41655</v>
      </c>
      <c r="C152" s="109" t="s">
        <v>538</v>
      </c>
      <c r="D152" s="210" t="s">
        <v>441</v>
      </c>
      <c r="E152" s="75" t="s">
        <v>907</v>
      </c>
      <c r="F152" s="75">
        <v>61.05</v>
      </c>
      <c r="G152" s="75"/>
      <c r="H152" s="75">
        <v>23374.011999999999</v>
      </c>
      <c r="I152" s="66"/>
      <c r="J152" s="113">
        <v>3.5660171282851649E-2</v>
      </c>
      <c r="K152" s="67" t="s">
        <v>442</v>
      </c>
    </row>
    <row r="153" spans="2:11" x14ac:dyDescent="0.2">
      <c r="B153" s="91">
        <v>41655</v>
      </c>
      <c r="C153" s="109" t="s">
        <v>468</v>
      </c>
      <c r="D153" s="210" t="s">
        <v>460</v>
      </c>
      <c r="E153" s="75" t="s">
        <v>906</v>
      </c>
      <c r="F153" s="75">
        <v>31.35</v>
      </c>
      <c r="G153" s="75"/>
      <c r="H153" s="75">
        <v>14331.6525</v>
      </c>
      <c r="I153" s="66"/>
      <c r="J153" s="113">
        <v>2.2028241761008018E-2</v>
      </c>
      <c r="K153" s="67" t="s">
        <v>442</v>
      </c>
    </row>
    <row r="154" spans="2:11" x14ac:dyDescent="0.2">
      <c r="B154" s="91">
        <v>41655</v>
      </c>
      <c r="C154" s="109" t="s">
        <v>539</v>
      </c>
      <c r="D154" s="210" t="s">
        <v>441</v>
      </c>
      <c r="E154" s="75" t="s">
        <v>907</v>
      </c>
      <c r="F154" s="75">
        <v>60.39</v>
      </c>
      <c r="G154" s="75"/>
      <c r="H154" s="75">
        <v>6921.8140000000003</v>
      </c>
      <c r="I154" s="66"/>
      <c r="J154" s="113">
        <v>1.0560150000266987E-2</v>
      </c>
      <c r="K154" s="67" t="s">
        <v>442</v>
      </c>
    </row>
    <row r="155" spans="2:11" x14ac:dyDescent="0.2">
      <c r="B155" s="91">
        <v>41655</v>
      </c>
      <c r="C155" s="109" t="s">
        <v>540</v>
      </c>
      <c r="D155" s="210" t="s">
        <v>441</v>
      </c>
      <c r="E155" s="75" t="s">
        <v>907</v>
      </c>
      <c r="F155" s="75">
        <v>48.18</v>
      </c>
      <c r="G155" s="75"/>
      <c r="H155" s="75">
        <v>5255.6333999999997</v>
      </c>
      <c r="I155" s="66"/>
      <c r="J155" s="113">
        <v>8.0181693773356492E-3</v>
      </c>
      <c r="K155" s="67" t="s">
        <v>442</v>
      </c>
    </row>
    <row r="156" spans="2:11" x14ac:dyDescent="0.2">
      <c r="B156" s="91">
        <v>41655</v>
      </c>
      <c r="C156" s="109" t="s">
        <v>463</v>
      </c>
      <c r="D156" s="210" t="s">
        <v>441</v>
      </c>
      <c r="E156" s="75" t="s">
        <v>907</v>
      </c>
      <c r="F156" s="75">
        <v>40.590000000000003</v>
      </c>
      <c r="G156" s="75"/>
      <c r="H156" s="75">
        <v>4069.8254000000002</v>
      </c>
      <c r="I156" s="66"/>
      <c r="J156" s="113">
        <v>1.8173230780262273E-2</v>
      </c>
      <c r="K156" s="67" t="s">
        <v>442</v>
      </c>
    </row>
    <row r="157" spans="2:11" x14ac:dyDescent="0.2">
      <c r="B157" s="91">
        <v>41655</v>
      </c>
      <c r="C157" s="109" t="s">
        <v>440</v>
      </c>
      <c r="D157" s="210" t="s">
        <v>441</v>
      </c>
      <c r="E157" s="75" t="s">
        <v>907</v>
      </c>
      <c r="F157" s="75">
        <v>114.84</v>
      </c>
      <c r="G157" s="75"/>
      <c r="H157" s="75">
        <v>19333.313999999998</v>
      </c>
      <c r="I157" s="66"/>
      <c r="J157" s="113">
        <v>7.990884920716651E-2</v>
      </c>
      <c r="K157" s="67" t="s">
        <v>442</v>
      </c>
    </row>
    <row r="158" spans="2:11" x14ac:dyDescent="0.2">
      <c r="B158" s="91">
        <v>41655</v>
      </c>
      <c r="C158" s="109" t="s">
        <v>541</v>
      </c>
      <c r="D158" s="210" t="s">
        <v>441</v>
      </c>
      <c r="E158" s="75" t="s">
        <v>906</v>
      </c>
      <c r="F158" s="75">
        <v>18.149999999999999</v>
      </c>
      <c r="G158" s="75"/>
      <c r="H158" s="75">
        <v>1490.115</v>
      </c>
      <c r="I158" s="66"/>
      <c r="J158" s="113">
        <v>2.273369078921774E-3</v>
      </c>
      <c r="K158" s="67" t="s">
        <v>442</v>
      </c>
    </row>
    <row r="159" spans="2:11" x14ac:dyDescent="0.2">
      <c r="B159" s="91">
        <v>41655</v>
      </c>
      <c r="C159" s="109" t="s">
        <v>542</v>
      </c>
      <c r="D159" s="210" t="s">
        <v>441</v>
      </c>
      <c r="E159" s="75" t="s">
        <v>907</v>
      </c>
      <c r="F159" s="75">
        <v>18.48</v>
      </c>
      <c r="G159" s="75"/>
      <c r="H159" s="75">
        <v>1498.1125999999999</v>
      </c>
      <c r="I159" s="66"/>
      <c r="J159" s="113">
        <v>2.2855704838774886E-3</v>
      </c>
      <c r="K159" s="67" t="s">
        <v>442</v>
      </c>
    </row>
    <row r="160" spans="2:11" x14ac:dyDescent="0.2">
      <c r="B160" s="91">
        <v>41655</v>
      </c>
      <c r="C160" s="109" t="s">
        <v>447</v>
      </c>
      <c r="D160" s="210" t="s">
        <v>441</v>
      </c>
      <c r="E160" s="75" t="s">
        <v>907</v>
      </c>
      <c r="F160" s="75">
        <v>108.24</v>
      </c>
      <c r="G160" s="75"/>
      <c r="H160" s="75">
        <v>26893.417300000001</v>
      </c>
      <c r="I160" s="66"/>
      <c r="J160" s="113">
        <v>8.1115268461879386E-2</v>
      </c>
      <c r="K160" s="67" t="s">
        <v>442</v>
      </c>
    </row>
    <row r="161" spans="2:11" x14ac:dyDescent="0.2">
      <c r="B161" s="91">
        <v>41655</v>
      </c>
      <c r="C161" s="109" t="s">
        <v>498</v>
      </c>
      <c r="D161" s="210" t="s">
        <v>441</v>
      </c>
      <c r="E161" s="75" t="s">
        <v>907</v>
      </c>
      <c r="F161" s="75">
        <v>31.02</v>
      </c>
      <c r="G161" s="75"/>
      <c r="H161" s="75">
        <v>1356.0920000000001</v>
      </c>
      <c r="I161" s="66"/>
      <c r="J161" s="113">
        <v>2.1171886392189979E-2</v>
      </c>
      <c r="K161" s="67" t="s">
        <v>442</v>
      </c>
    </row>
    <row r="162" spans="2:11" x14ac:dyDescent="0.2">
      <c r="B162" s="91">
        <v>41655</v>
      </c>
      <c r="C162" s="109" t="s">
        <v>543</v>
      </c>
      <c r="D162" s="210" t="s">
        <v>441</v>
      </c>
      <c r="E162" s="75" t="s">
        <v>907</v>
      </c>
      <c r="F162" s="75">
        <v>31.68</v>
      </c>
      <c r="G162" s="75"/>
      <c r="H162" s="75">
        <v>5623.7290999999996</v>
      </c>
      <c r="I162" s="66"/>
      <c r="J162" s="113">
        <v>8.579748438323603E-3</v>
      </c>
      <c r="K162" s="67" t="s">
        <v>442</v>
      </c>
    </row>
    <row r="163" spans="2:11" x14ac:dyDescent="0.2">
      <c r="B163" s="91">
        <v>41655</v>
      </c>
      <c r="C163" s="109" t="s">
        <v>456</v>
      </c>
      <c r="D163" s="210" t="s">
        <v>441</v>
      </c>
      <c r="E163" s="75" t="s">
        <v>907</v>
      </c>
      <c r="F163" s="75">
        <v>159.72</v>
      </c>
      <c r="G163" s="75"/>
      <c r="H163" s="75">
        <v>30721.773300000001</v>
      </c>
      <c r="I163" s="66"/>
      <c r="J163" s="113">
        <v>0.12806456663241622</v>
      </c>
      <c r="K163" s="67" t="s">
        <v>442</v>
      </c>
    </row>
    <row r="164" spans="2:11" x14ac:dyDescent="0.2">
      <c r="B164" s="91">
        <v>41655</v>
      </c>
      <c r="C164" s="109" t="s">
        <v>482</v>
      </c>
      <c r="D164" s="210" t="s">
        <v>441</v>
      </c>
      <c r="E164" s="75" t="s">
        <v>907</v>
      </c>
      <c r="F164" s="75">
        <v>1.92</v>
      </c>
      <c r="G164" s="75"/>
      <c r="H164" s="75">
        <v>154.7841</v>
      </c>
      <c r="I164" s="66"/>
      <c r="J164" s="113">
        <v>0.46271228377645601</v>
      </c>
      <c r="K164" s="67" t="s">
        <v>442</v>
      </c>
    </row>
    <row r="165" spans="2:11" x14ac:dyDescent="0.2">
      <c r="B165" s="91">
        <v>41655</v>
      </c>
      <c r="C165" s="109" t="s">
        <v>513</v>
      </c>
      <c r="D165" s="210" t="s">
        <v>441</v>
      </c>
      <c r="E165" s="75" t="s">
        <v>907</v>
      </c>
      <c r="F165" s="75">
        <v>13.53</v>
      </c>
      <c r="G165" s="75"/>
      <c r="H165" s="75">
        <v>4361.6215000000002</v>
      </c>
      <c r="I165" s="66"/>
      <c r="J165" s="113">
        <v>1.8962484371793788E-2</v>
      </c>
      <c r="K165" s="67" t="s">
        <v>442</v>
      </c>
    </row>
    <row r="166" spans="2:11" x14ac:dyDescent="0.2">
      <c r="B166" s="91">
        <v>41655</v>
      </c>
      <c r="C166" s="109" t="s">
        <v>440</v>
      </c>
      <c r="D166" s="210" t="s">
        <v>441</v>
      </c>
      <c r="E166" s="75" t="s">
        <v>907</v>
      </c>
      <c r="F166" s="75">
        <v>37.619999999999997</v>
      </c>
      <c r="G166" s="75"/>
      <c r="H166" s="75">
        <v>3648.5117</v>
      </c>
      <c r="I166" s="66"/>
      <c r="J166" s="113">
        <v>7.990884920716651E-2</v>
      </c>
      <c r="K166" s="67" t="s">
        <v>442</v>
      </c>
    </row>
    <row r="167" spans="2:11" x14ac:dyDescent="0.2">
      <c r="B167" s="91">
        <v>41655</v>
      </c>
      <c r="C167" s="109" t="s">
        <v>510</v>
      </c>
      <c r="D167" s="210" t="s">
        <v>441</v>
      </c>
      <c r="E167" s="75" t="s">
        <v>907</v>
      </c>
      <c r="F167" s="75">
        <v>13.86</v>
      </c>
      <c r="G167" s="75"/>
      <c r="H167" s="75">
        <v>55.44</v>
      </c>
      <c r="I167" s="66"/>
      <c r="J167" s="113">
        <v>9.3858820944809438E-3</v>
      </c>
      <c r="K167" s="67" t="s">
        <v>442</v>
      </c>
    </row>
    <row r="168" spans="2:11" x14ac:dyDescent="0.2">
      <c r="B168" s="91">
        <v>41655</v>
      </c>
      <c r="C168" s="109" t="s">
        <v>544</v>
      </c>
      <c r="D168" s="210" t="s">
        <v>441</v>
      </c>
      <c r="E168" s="75" t="s">
        <v>907</v>
      </c>
      <c r="F168" s="75">
        <v>33.33</v>
      </c>
      <c r="G168" s="75"/>
      <c r="H168" s="75">
        <v>12630.9601</v>
      </c>
      <c r="I168" s="66"/>
      <c r="J168" s="113">
        <v>1.9270213458984494E-2</v>
      </c>
      <c r="K168" s="67" t="s">
        <v>442</v>
      </c>
    </row>
    <row r="169" spans="2:11" x14ac:dyDescent="0.2">
      <c r="B169" s="91">
        <v>41655</v>
      </c>
      <c r="C169" s="109" t="s">
        <v>800</v>
      </c>
      <c r="D169" s="210" t="s">
        <v>441</v>
      </c>
      <c r="E169" s="75" t="s">
        <v>907</v>
      </c>
      <c r="F169" s="75">
        <v>24.09</v>
      </c>
      <c r="G169" s="75"/>
      <c r="H169" s="75">
        <v>9489.8531999999996</v>
      </c>
      <c r="I169" s="66"/>
      <c r="J169" s="113">
        <v>1.4478036143778733E-2</v>
      </c>
      <c r="K169" s="67" t="s">
        <v>442</v>
      </c>
    </row>
    <row r="170" spans="2:11" x14ac:dyDescent="0.2">
      <c r="B170" s="91">
        <v>41655</v>
      </c>
      <c r="C170" s="109" t="s">
        <v>498</v>
      </c>
      <c r="D170" s="210" t="s">
        <v>441</v>
      </c>
      <c r="E170" s="75" t="s">
        <v>907</v>
      </c>
      <c r="F170" s="75">
        <v>16.829999999999998</v>
      </c>
      <c r="G170" s="75"/>
      <c r="H170" s="75">
        <v>660.57749999999999</v>
      </c>
      <c r="I170" s="66"/>
      <c r="J170" s="113">
        <v>2.1171886392189979E-2</v>
      </c>
      <c r="K170" s="67" t="s">
        <v>442</v>
      </c>
    </row>
    <row r="171" spans="2:11" x14ac:dyDescent="0.2">
      <c r="B171" s="91">
        <v>41655</v>
      </c>
      <c r="C171" s="109" t="s">
        <v>455</v>
      </c>
      <c r="D171" s="210" t="s">
        <v>441</v>
      </c>
      <c r="E171" s="75" t="s">
        <v>904</v>
      </c>
      <c r="F171" s="75">
        <v>92</v>
      </c>
      <c r="G171" s="75"/>
      <c r="H171" s="75">
        <v>11768.3364</v>
      </c>
      <c r="I171" s="66"/>
      <c r="J171" s="113">
        <v>1.8073012843544015E-2</v>
      </c>
      <c r="K171" s="67" t="s">
        <v>442</v>
      </c>
    </row>
    <row r="172" spans="2:11" x14ac:dyDescent="0.2">
      <c r="B172" s="91">
        <v>41655</v>
      </c>
      <c r="C172" s="109" t="s">
        <v>545</v>
      </c>
      <c r="D172" s="210" t="s">
        <v>460</v>
      </c>
      <c r="E172" s="75" t="s">
        <v>907</v>
      </c>
      <c r="F172" s="75">
        <v>21.45</v>
      </c>
      <c r="G172" s="75"/>
      <c r="H172" s="75">
        <v>6239.8050000000003</v>
      </c>
      <c r="I172" s="66"/>
      <c r="J172" s="113">
        <v>9.51965435251741E-3</v>
      </c>
      <c r="K172" s="67" t="s">
        <v>442</v>
      </c>
    </row>
    <row r="173" spans="2:11" x14ac:dyDescent="0.2">
      <c r="B173" s="91">
        <v>41655</v>
      </c>
      <c r="C173" s="109" t="s">
        <v>472</v>
      </c>
      <c r="D173" s="210" t="s">
        <v>441</v>
      </c>
      <c r="E173" s="75" t="s">
        <v>907</v>
      </c>
      <c r="F173" s="75">
        <v>33.33</v>
      </c>
      <c r="G173" s="75"/>
      <c r="H173" s="75">
        <v>4602.8729999999996</v>
      </c>
      <c r="I173" s="66"/>
      <c r="J173" s="113">
        <v>2.60348691121043E-2</v>
      </c>
      <c r="K173" s="67" t="s">
        <v>442</v>
      </c>
    </row>
    <row r="174" spans="2:11" x14ac:dyDescent="0.2">
      <c r="B174" s="91">
        <v>41655</v>
      </c>
      <c r="C174" s="109" t="s">
        <v>526</v>
      </c>
      <c r="D174" s="210" t="s">
        <v>441</v>
      </c>
      <c r="E174" s="75" t="s">
        <v>907</v>
      </c>
      <c r="F174" s="75">
        <v>13.2</v>
      </c>
      <c r="G174" s="75"/>
      <c r="H174" s="75">
        <v>1421.8604</v>
      </c>
      <c r="I174" s="66"/>
      <c r="J174" s="113">
        <v>1.3078508327288012E-2</v>
      </c>
      <c r="K174" s="67" t="s">
        <v>442</v>
      </c>
    </row>
    <row r="175" spans="2:11" x14ac:dyDescent="0.2">
      <c r="B175" s="91">
        <v>41655</v>
      </c>
      <c r="C175" s="109" t="s">
        <v>546</v>
      </c>
      <c r="D175" s="210" t="s">
        <v>441</v>
      </c>
      <c r="E175" s="75" t="s">
        <v>907</v>
      </c>
      <c r="F175" s="75">
        <v>35.97</v>
      </c>
      <c r="G175" s="75"/>
      <c r="H175" s="75">
        <v>8792.8665000000001</v>
      </c>
      <c r="I175" s="66"/>
      <c r="J175" s="113">
        <v>1.3414690018010102E-2</v>
      </c>
      <c r="K175" s="67" t="s">
        <v>442</v>
      </c>
    </row>
    <row r="176" spans="2:11" x14ac:dyDescent="0.2">
      <c r="B176" s="91">
        <v>41655</v>
      </c>
      <c r="C176" s="109" t="s">
        <v>547</v>
      </c>
      <c r="D176" s="210" t="s">
        <v>441</v>
      </c>
      <c r="E176" s="75" t="s">
        <v>87</v>
      </c>
      <c r="F176" s="75">
        <v>0</v>
      </c>
      <c r="G176" s="75"/>
      <c r="H176" s="75">
        <v>0</v>
      </c>
      <c r="I176" s="66"/>
      <c r="J176" s="113">
        <v>0</v>
      </c>
      <c r="K176" s="67" t="s">
        <v>442</v>
      </c>
    </row>
    <row r="177" spans="2:11" x14ac:dyDescent="0.2">
      <c r="B177" s="91">
        <v>41655</v>
      </c>
      <c r="C177" s="109" t="s">
        <v>485</v>
      </c>
      <c r="D177" s="210" t="s">
        <v>441</v>
      </c>
      <c r="E177" s="75" t="s">
        <v>907</v>
      </c>
      <c r="F177" s="75">
        <v>26.4</v>
      </c>
      <c r="G177" s="75"/>
      <c r="H177" s="75">
        <v>4040.9609</v>
      </c>
      <c r="I177" s="66"/>
      <c r="J177" s="113">
        <v>0.67269792819362628</v>
      </c>
      <c r="K177" s="67" t="s">
        <v>442</v>
      </c>
    </row>
    <row r="178" spans="2:11" x14ac:dyDescent="0.2">
      <c r="B178" s="91">
        <v>41655</v>
      </c>
      <c r="C178" s="109" t="s">
        <v>454</v>
      </c>
      <c r="D178" s="210" t="s">
        <v>441</v>
      </c>
      <c r="E178" s="75" t="s">
        <v>907</v>
      </c>
      <c r="F178" s="75">
        <v>28.71</v>
      </c>
      <c r="G178" s="75"/>
      <c r="H178" s="75">
        <v>2499.6849999999999</v>
      </c>
      <c r="I178" s="66"/>
      <c r="J178" s="113">
        <v>1.8816393387600109E-2</v>
      </c>
      <c r="K178" s="67" t="s">
        <v>442</v>
      </c>
    </row>
    <row r="179" spans="2:11" x14ac:dyDescent="0.2">
      <c r="B179" s="91">
        <v>41655</v>
      </c>
      <c r="C179" s="109" t="s">
        <v>548</v>
      </c>
      <c r="D179" s="210" t="s">
        <v>441</v>
      </c>
      <c r="E179" s="75" t="s">
        <v>907</v>
      </c>
      <c r="F179" s="75">
        <v>15.18</v>
      </c>
      <c r="G179" s="75"/>
      <c r="H179" s="75">
        <v>6469.7160000000003</v>
      </c>
      <c r="I179" s="66"/>
      <c r="J179" s="113">
        <v>9.8704142323280172E-3</v>
      </c>
      <c r="K179" s="67" t="s">
        <v>442</v>
      </c>
    </row>
    <row r="180" spans="2:11" x14ac:dyDescent="0.2">
      <c r="B180" s="91">
        <v>41655</v>
      </c>
      <c r="C180" s="109" t="s">
        <v>549</v>
      </c>
      <c r="D180" s="210" t="s">
        <v>441</v>
      </c>
      <c r="E180" s="75" t="s">
        <v>907</v>
      </c>
      <c r="F180" s="75">
        <v>28.38</v>
      </c>
      <c r="G180" s="75"/>
      <c r="H180" s="75">
        <v>1767.1288999999999</v>
      </c>
      <c r="I180" s="66"/>
      <c r="J180" s="113">
        <v>1.6458545720560425E-2</v>
      </c>
      <c r="K180" s="67" t="s">
        <v>442</v>
      </c>
    </row>
    <row r="181" spans="2:11" x14ac:dyDescent="0.2">
      <c r="B181" s="91">
        <v>41655</v>
      </c>
      <c r="C181" s="109" t="s">
        <v>495</v>
      </c>
      <c r="D181" s="210" t="s">
        <v>441</v>
      </c>
      <c r="E181" s="75" t="s">
        <v>907</v>
      </c>
      <c r="F181" s="75">
        <v>24.42</v>
      </c>
      <c r="G181" s="75"/>
      <c r="H181" s="75">
        <v>2849.8139999999999</v>
      </c>
      <c r="I181" s="66"/>
      <c r="J181" s="113">
        <v>2.3968116247155648E-2</v>
      </c>
      <c r="K181" s="67" t="s">
        <v>442</v>
      </c>
    </row>
    <row r="182" spans="2:11" x14ac:dyDescent="0.2">
      <c r="B182" s="91">
        <v>41655</v>
      </c>
      <c r="C182" s="109" t="s">
        <v>550</v>
      </c>
      <c r="D182" s="210" t="s">
        <v>441</v>
      </c>
      <c r="E182" s="75" t="s">
        <v>907</v>
      </c>
      <c r="F182" s="75">
        <v>17.489999999999998</v>
      </c>
      <c r="G182" s="75"/>
      <c r="H182" s="75">
        <v>4211.0096000000003</v>
      </c>
      <c r="I182" s="66"/>
      <c r="J182" s="113">
        <v>8.1615586175016082E-3</v>
      </c>
      <c r="K182" s="67" t="s">
        <v>442</v>
      </c>
    </row>
    <row r="183" spans="2:11" x14ac:dyDescent="0.2">
      <c r="B183" s="91">
        <v>41655</v>
      </c>
      <c r="C183" s="109" t="s">
        <v>551</v>
      </c>
      <c r="D183" s="210" t="s">
        <v>441</v>
      </c>
      <c r="E183" s="75" t="s">
        <v>907</v>
      </c>
      <c r="F183" s="75">
        <v>33</v>
      </c>
      <c r="G183" s="75"/>
      <c r="H183" s="75">
        <v>4418.1489000000001</v>
      </c>
      <c r="I183" s="66"/>
      <c r="J183" s="113">
        <v>6.7404751279815647E-3</v>
      </c>
      <c r="K183" s="67" t="s">
        <v>442</v>
      </c>
    </row>
    <row r="184" spans="2:11" x14ac:dyDescent="0.2">
      <c r="B184" s="91">
        <v>41655</v>
      </c>
      <c r="C184" s="109" t="s">
        <v>463</v>
      </c>
      <c r="D184" s="210" t="s">
        <v>441</v>
      </c>
      <c r="E184" s="75" t="s">
        <v>904</v>
      </c>
      <c r="F184" s="75">
        <v>1</v>
      </c>
      <c r="G184" s="75"/>
      <c r="H184" s="75">
        <v>54.6</v>
      </c>
      <c r="I184" s="66"/>
      <c r="J184" s="113">
        <v>1.8173230780262273E-2</v>
      </c>
      <c r="K184" s="67" t="s">
        <v>442</v>
      </c>
    </row>
    <row r="185" spans="2:11" x14ac:dyDescent="0.2">
      <c r="B185" s="91">
        <v>41655</v>
      </c>
      <c r="C185" s="109" t="s">
        <v>518</v>
      </c>
      <c r="D185" s="210" t="s">
        <v>441</v>
      </c>
      <c r="E185" s="75" t="s">
        <v>907</v>
      </c>
      <c r="F185" s="75">
        <v>39.93</v>
      </c>
      <c r="G185" s="75"/>
      <c r="H185" s="75">
        <v>2761.8263000000002</v>
      </c>
      <c r="I185" s="66"/>
      <c r="J185" s="113">
        <v>6.7912096059975693E-3</v>
      </c>
      <c r="K185" s="67" t="s">
        <v>442</v>
      </c>
    </row>
    <row r="186" spans="2:11" x14ac:dyDescent="0.2">
      <c r="B186" s="91">
        <v>41655</v>
      </c>
      <c r="C186" s="109" t="s">
        <v>552</v>
      </c>
      <c r="D186" s="210" t="s">
        <v>441</v>
      </c>
      <c r="E186" s="75" t="s">
        <v>907</v>
      </c>
      <c r="F186" s="75">
        <v>26.07</v>
      </c>
      <c r="G186" s="75"/>
      <c r="H186" s="75">
        <v>2674.7820000000002</v>
      </c>
      <c r="I186" s="66"/>
      <c r="J186" s="113">
        <v>4.0807365147364737E-3</v>
      </c>
      <c r="K186" s="67" t="s">
        <v>442</v>
      </c>
    </row>
    <row r="187" spans="2:11" x14ac:dyDescent="0.2">
      <c r="B187" s="91">
        <v>41655</v>
      </c>
      <c r="C187" s="109" t="s">
        <v>514</v>
      </c>
      <c r="D187" s="210" t="s">
        <v>441</v>
      </c>
      <c r="E187" s="75" t="s">
        <v>907</v>
      </c>
      <c r="F187" s="75">
        <v>23.1</v>
      </c>
      <c r="G187" s="75"/>
      <c r="H187" s="75">
        <v>3324.8591999999999</v>
      </c>
      <c r="I187" s="66"/>
      <c r="J187" s="113">
        <v>5.3705229337013159E-3</v>
      </c>
      <c r="K187" s="67" t="s">
        <v>442</v>
      </c>
    </row>
    <row r="188" spans="2:11" x14ac:dyDescent="0.2">
      <c r="B188" s="91">
        <v>41655</v>
      </c>
      <c r="C188" s="109" t="s">
        <v>553</v>
      </c>
      <c r="D188" s="210" t="s">
        <v>441</v>
      </c>
      <c r="E188" s="75" t="s">
        <v>907</v>
      </c>
      <c r="F188" s="75">
        <v>18.809999999999999</v>
      </c>
      <c r="G188" s="75"/>
      <c r="H188" s="75">
        <v>3016.8099000000002</v>
      </c>
      <c r="I188" s="66"/>
      <c r="J188" s="113">
        <v>4.6025456717401604E-3</v>
      </c>
      <c r="K188" s="67" t="s">
        <v>442</v>
      </c>
    </row>
    <row r="189" spans="2:11" x14ac:dyDescent="0.2">
      <c r="B189" s="91">
        <v>41655</v>
      </c>
      <c r="C189" s="109" t="s">
        <v>478</v>
      </c>
      <c r="D189" s="210" t="s">
        <v>441</v>
      </c>
      <c r="E189" s="75" t="s">
        <v>907</v>
      </c>
      <c r="F189" s="75">
        <v>15.84</v>
      </c>
      <c r="G189" s="75"/>
      <c r="H189" s="75">
        <v>7120.8720000000003</v>
      </c>
      <c r="I189" s="66"/>
      <c r="J189" s="113">
        <v>1.3998727621819914E-2</v>
      </c>
      <c r="K189" s="67" t="s">
        <v>442</v>
      </c>
    </row>
    <row r="190" spans="2:11" x14ac:dyDescent="0.2">
      <c r="B190" s="91">
        <v>41655</v>
      </c>
      <c r="C190" s="109" t="s">
        <v>554</v>
      </c>
      <c r="D190" s="210" t="s">
        <v>441</v>
      </c>
      <c r="E190" s="75" t="s">
        <v>907</v>
      </c>
      <c r="F190" s="75">
        <v>17.82</v>
      </c>
      <c r="G190" s="75"/>
      <c r="H190" s="75">
        <v>933.17460000000005</v>
      </c>
      <c r="I190" s="66"/>
      <c r="J190" s="113">
        <v>1.4236822532993729E-3</v>
      </c>
      <c r="K190" s="67" t="s">
        <v>442</v>
      </c>
    </row>
    <row r="191" spans="2:11" x14ac:dyDescent="0.2">
      <c r="B191" s="91">
        <v>41655</v>
      </c>
      <c r="C191" s="109" t="s">
        <v>481</v>
      </c>
      <c r="D191" s="210" t="s">
        <v>441</v>
      </c>
      <c r="E191" s="75" t="s">
        <v>907</v>
      </c>
      <c r="F191" s="75">
        <v>5.94</v>
      </c>
      <c r="G191" s="75"/>
      <c r="H191" s="75">
        <v>932.18380000000002</v>
      </c>
      <c r="I191" s="66"/>
      <c r="J191" s="113">
        <v>0.48267573484992488</v>
      </c>
      <c r="K191" s="67" t="s">
        <v>442</v>
      </c>
    </row>
    <row r="192" spans="2:11" x14ac:dyDescent="0.2">
      <c r="B192" s="91">
        <v>41655</v>
      </c>
      <c r="C192" s="109" t="s">
        <v>499</v>
      </c>
      <c r="D192" s="210" t="s">
        <v>441</v>
      </c>
      <c r="E192" s="75" t="s">
        <v>904</v>
      </c>
      <c r="F192" s="75">
        <v>0</v>
      </c>
      <c r="G192" s="75"/>
      <c r="H192" s="75">
        <v>0</v>
      </c>
      <c r="I192" s="66"/>
      <c r="J192" s="113">
        <v>3.0747649113492623E-2</v>
      </c>
      <c r="K192" s="67" t="s">
        <v>442</v>
      </c>
    </row>
    <row r="193" spans="2:11" x14ac:dyDescent="0.2">
      <c r="B193" s="91">
        <v>41655</v>
      </c>
      <c r="C193" s="109" t="s">
        <v>480</v>
      </c>
      <c r="D193" s="210" t="s">
        <v>441</v>
      </c>
      <c r="E193" s="75" t="s">
        <v>907</v>
      </c>
      <c r="F193" s="75">
        <v>58.41</v>
      </c>
      <c r="G193" s="75"/>
      <c r="H193" s="75">
        <v>7553.3883999999998</v>
      </c>
      <c r="I193" s="66"/>
      <c r="J193" s="113">
        <v>0.68803621464709519</v>
      </c>
      <c r="K193" s="67" t="s">
        <v>442</v>
      </c>
    </row>
    <row r="194" spans="2:11" x14ac:dyDescent="0.2">
      <c r="B194" s="91">
        <v>41655</v>
      </c>
      <c r="C194" s="109" t="s">
        <v>555</v>
      </c>
      <c r="D194" s="210" t="s">
        <v>441</v>
      </c>
      <c r="E194" s="75" t="s">
        <v>907</v>
      </c>
      <c r="F194" s="75">
        <v>36.630000000000003</v>
      </c>
      <c r="G194" s="75"/>
      <c r="H194" s="75">
        <v>7430.3954999999996</v>
      </c>
      <c r="I194" s="66"/>
      <c r="J194" s="113">
        <v>1.6519167675491695E-2</v>
      </c>
      <c r="K194" s="67" t="s">
        <v>442</v>
      </c>
    </row>
    <row r="195" spans="2:11" x14ac:dyDescent="0.2">
      <c r="B195" s="91">
        <v>41655</v>
      </c>
      <c r="C195" s="109" t="s">
        <v>556</v>
      </c>
      <c r="D195" s="210" t="s">
        <v>441</v>
      </c>
      <c r="E195" s="75" t="s">
        <v>907</v>
      </c>
      <c r="F195" s="75">
        <v>28.38</v>
      </c>
      <c r="G195" s="75"/>
      <c r="H195" s="75">
        <v>2338.9859000000001</v>
      </c>
      <c r="I195" s="66"/>
      <c r="J195" s="113">
        <v>3.5684347993906623E-3</v>
      </c>
      <c r="K195" s="67" t="s">
        <v>442</v>
      </c>
    </row>
    <row r="196" spans="2:11" x14ac:dyDescent="0.2">
      <c r="B196" s="91">
        <v>41655</v>
      </c>
      <c r="C196" s="109" t="s">
        <v>557</v>
      </c>
      <c r="D196" s="210" t="s">
        <v>441</v>
      </c>
      <c r="E196" s="75" t="s">
        <v>907</v>
      </c>
      <c r="F196" s="75">
        <v>31.02</v>
      </c>
      <c r="G196" s="75"/>
      <c r="H196" s="75">
        <v>4054.8319999999999</v>
      </c>
      <c r="I196" s="66"/>
      <c r="J196" s="113">
        <v>6.1861867634528432E-3</v>
      </c>
      <c r="K196" s="67" t="s">
        <v>442</v>
      </c>
    </row>
    <row r="197" spans="2:11" x14ac:dyDescent="0.2">
      <c r="B197" s="91">
        <v>41655</v>
      </c>
      <c r="C197" s="109" t="s">
        <v>558</v>
      </c>
      <c r="D197" s="210" t="s">
        <v>441</v>
      </c>
      <c r="E197" s="75" t="s">
        <v>906</v>
      </c>
      <c r="F197" s="75">
        <v>1</v>
      </c>
      <c r="G197" s="75"/>
      <c r="H197" s="75">
        <v>181.88329999999999</v>
      </c>
      <c r="I197" s="66"/>
      <c r="J197" s="113">
        <v>2.650887178653949E-2</v>
      </c>
      <c r="K197" s="67" t="s">
        <v>442</v>
      </c>
    </row>
    <row r="198" spans="2:11" x14ac:dyDescent="0.2">
      <c r="B198" s="91">
        <v>41655</v>
      </c>
      <c r="C198" s="109" t="s">
        <v>523</v>
      </c>
      <c r="D198" s="210" t="s">
        <v>441</v>
      </c>
      <c r="E198" s="75" t="s">
        <v>907</v>
      </c>
      <c r="F198" s="75">
        <v>55.77</v>
      </c>
      <c r="G198" s="75"/>
      <c r="H198" s="75">
        <v>5519.3729000000003</v>
      </c>
      <c r="I198" s="66"/>
      <c r="J198" s="113">
        <v>1.3582532871676694E-2</v>
      </c>
      <c r="K198" s="67" t="s">
        <v>442</v>
      </c>
    </row>
    <row r="199" spans="2:11" x14ac:dyDescent="0.2">
      <c r="B199" s="91">
        <v>41655</v>
      </c>
      <c r="C199" s="109" t="s">
        <v>466</v>
      </c>
      <c r="D199" s="210" t="s">
        <v>441</v>
      </c>
      <c r="E199" s="75" t="s">
        <v>907</v>
      </c>
      <c r="F199" s="75">
        <v>42.57</v>
      </c>
      <c r="G199" s="75"/>
      <c r="H199" s="75">
        <v>8156.4120000000003</v>
      </c>
      <c r="I199" s="66"/>
      <c r="J199" s="113">
        <v>1.7464118096223218E-2</v>
      </c>
      <c r="K199" s="67" t="s">
        <v>442</v>
      </c>
    </row>
    <row r="200" spans="2:11" x14ac:dyDescent="0.2">
      <c r="B200" s="91">
        <v>41655</v>
      </c>
      <c r="C200" s="109" t="s">
        <v>559</v>
      </c>
      <c r="D200" s="210" t="s">
        <v>441</v>
      </c>
      <c r="E200" s="75" t="s">
        <v>907</v>
      </c>
      <c r="F200" s="75">
        <v>31.02</v>
      </c>
      <c r="G200" s="75"/>
      <c r="H200" s="75">
        <v>4958.5469999999996</v>
      </c>
      <c r="I200" s="66"/>
      <c r="J200" s="113">
        <v>7.5649244697089313E-3</v>
      </c>
      <c r="K200" s="67" t="s">
        <v>442</v>
      </c>
    </row>
    <row r="201" spans="2:11" x14ac:dyDescent="0.2">
      <c r="B201" s="91">
        <v>41655</v>
      </c>
      <c r="C201" s="109" t="s">
        <v>454</v>
      </c>
      <c r="D201" s="210" t="s">
        <v>441</v>
      </c>
      <c r="E201" s="75" t="s">
        <v>907</v>
      </c>
      <c r="F201" s="75">
        <v>7.92</v>
      </c>
      <c r="G201" s="75"/>
      <c r="H201" s="75">
        <v>774.18</v>
      </c>
      <c r="I201" s="66"/>
      <c r="J201" s="113">
        <v>1.8816393387600109E-2</v>
      </c>
      <c r="K201" s="67" t="s">
        <v>442</v>
      </c>
    </row>
    <row r="202" spans="2:11" x14ac:dyDescent="0.2">
      <c r="B202" s="91">
        <v>41655</v>
      </c>
      <c r="C202" s="109" t="s">
        <v>450</v>
      </c>
      <c r="D202" s="210" t="s">
        <v>441</v>
      </c>
      <c r="E202" s="75" t="s">
        <v>907</v>
      </c>
      <c r="F202" s="75">
        <v>24.42</v>
      </c>
      <c r="G202" s="75"/>
      <c r="H202" s="75">
        <v>5212.4489999999996</v>
      </c>
      <c r="I202" s="66"/>
      <c r="J202" s="113">
        <v>8.2832464866571913E-3</v>
      </c>
      <c r="K202" s="67" t="s">
        <v>442</v>
      </c>
    </row>
    <row r="203" spans="2:11" x14ac:dyDescent="0.2">
      <c r="B203" s="91">
        <v>41655</v>
      </c>
      <c r="C203" s="109" t="s">
        <v>499</v>
      </c>
      <c r="D203" s="210" t="s">
        <v>441</v>
      </c>
      <c r="E203" s="75" t="s">
        <v>907</v>
      </c>
      <c r="F203" s="75">
        <v>42.24</v>
      </c>
      <c r="G203" s="75"/>
      <c r="H203" s="75">
        <v>15900.542600000001</v>
      </c>
      <c r="I203" s="66"/>
      <c r="J203" s="113">
        <v>3.0747649113492623E-2</v>
      </c>
      <c r="K203" s="67" t="s">
        <v>442</v>
      </c>
    </row>
    <row r="204" spans="2:11" x14ac:dyDescent="0.2">
      <c r="B204" s="91">
        <v>41655</v>
      </c>
      <c r="C204" s="109" t="s">
        <v>447</v>
      </c>
      <c r="D204" s="210" t="s">
        <v>441</v>
      </c>
      <c r="E204" s="75" t="s">
        <v>907</v>
      </c>
      <c r="F204" s="75">
        <v>90.09</v>
      </c>
      <c r="G204" s="75"/>
      <c r="H204" s="75">
        <v>20562.9431</v>
      </c>
      <c r="I204" s="66"/>
      <c r="J204" s="113">
        <v>8.1115268461879386E-2</v>
      </c>
      <c r="K204" s="67" t="s">
        <v>442</v>
      </c>
    </row>
    <row r="205" spans="2:11" x14ac:dyDescent="0.2">
      <c r="B205" s="91">
        <v>41655</v>
      </c>
      <c r="C205" s="109" t="s">
        <v>864</v>
      </c>
      <c r="D205" s="210" t="s">
        <v>441</v>
      </c>
      <c r="E205" s="75" t="s">
        <v>907</v>
      </c>
      <c r="F205" s="75">
        <v>23.43</v>
      </c>
      <c r="G205" s="75"/>
      <c r="H205" s="75">
        <v>2464.0558000000001</v>
      </c>
      <c r="I205" s="66"/>
      <c r="J205" s="113">
        <v>9.942317177639404E-3</v>
      </c>
      <c r="K205" s="67" t="s">
        <v>442</v>
      </c>
    </row>
    <row r="206" spans="2:11" x14ac:dyDescent="0.2">
      <c r="B206" s="91">
        <v>41655</v>
      </c>
      <c r="C206" s="109" t="s">
        <v>555</v>
      </c>
      <c r="D206" s="210" t="s">
        <v>441</v>
      </c>
      <c r="E206" s="75" t="s">
        <v>907</v>
      </c>
      <c r="F206" s="75">
        <v>28.71</v>
      </c>
      <c r="G206" s="75"/>
      <c r="H206" s="75">
        <v>3397.3490000000002</v>
      </c>
      <c r="I206" s="66"/>
      <c r="J206" s="113">
        <v>1.6519167675491695E-2</v>
      </c>
      <c r="K206" s="67" t="s">
        <v>442</v>
      </c>
    </row>
    <row r="207" spans="2:11" x14ac:dyDescent="0.2">
      <c r="B207" s="91">
        <v>41655</v>
      </c>
      <c r="C207" s="109" t="s">
        <v>560</v>
      </c>
      <c r="D207" s="210" t="s">
        <v>441</v>
      </c>
      <c r="E207" s="75" t="s">
        <v>907</v>
      </c>
      <c r="F207" s="75">
        <v>38.28</v>
      </c>
      <c r="G207" s="75"/>
      <c r="H207" s="75">
        <v>4530.4380000000001</v>
      </c>
      <c r="I207" s="66"/>
      <c r="J207" s="113">
        <v>6.9117871192305317E-3</v>
      </c>
      <c r="K207" s="67" t="s">
        <v>442</v>
      </c>
    </row>
    <row r="208" spans="2:11" x14ac:dyDescent="0.2">
      <c r="B208" s="91">
        <v>41655</v>
      </c>
      <c r="C208" s="109" t="s">
        <v>561</v>
      </c>
      <c r="D208" s="210" t="s">
        <v>441</v>
      </c>
      <c r="E208" s="75" t="s">
        <v>907</v>
      </c>
      <c r="F208" s="75">
        <v>24.42</v>
      </c>
      <c r="G208" s="75"/>
      <c r="H208" s="75">
        <v>6968.2470000000003</v>
      </c>
      <c r="I208" s="66"/>
      <c r="J208" s="113">
        <v>1.0630989731725011E-2</v>
      </c>
      <c r="K208" s="67" t="s">
        <v>442</v>
      </c>
    </row>
    <row r="209" spans="2:11" x14ac:dyDescent="0.2">
      <c r="B209" s="91">
        <v>41655</v>
      </c>
      <c r="C209" s="109" t="s">
        <v>502</v>
      </c>
      <c r="D209" s="210" t="s">
        <v>441</v>
      </c>
      <c r="E209" s="75" t="s">
        <v>907</v>
      </c>
      <c r="F209" s="75">
        <v>36.96</v>
      </c>
      <c r="G209" s="75"/>
      <c r="H209" s="75">
        <v>3136.6732000000002</v>
      </c>
      <c r="I209" s="66"/>
      <c r="J209" s="113">
        <v>9.4119507586593029E-2</v>
      </c>
      <c r="K209" s="67" t="s">
        <v>442</v>
      </c>
    </row>
    <row r="210" spans="2:11" x14ac:dyDescent="0.2">
      <c r="B210" s="91">
        <v>41655</v>
      </c>
      <c r="C210" s="109" t="s">
        <v>562</v>
      </c>
      <c r="D210" s="210" t="s">
        <v>441</v>
      </c>
      <c r="E210" s="75" t="s">
        <v>907</v>
      </c>
      <c r="F210" s="75">
        <v>12.41</v>
      </c>
      <c r="G210" s="75"/>
      <c r="H210" s="75">
        <v>3162.0680000000002</v>
      </c>
      <c r="I210" s="66"/>
      <c r="J210" s="113">
        <v>4.8241562675686214E-3</v>
      </c>
      <c r="K210" s="67" t="s">
        <v>442</v>
      </c>
    </row>
    <row r="211" spans="2:11" x14ac:dyDescent="0.2">
      <c r="B211" s="91">
        <v>41655</v>
      </c>
      <c r="C211" s="109" t="s">
        <v>563</v>
      </c>
      <c r="D211" s="210" t="s">
        <v>441</v>
      </c>
      <c r="E211" s="75" t="s">
        <v>907</v>
      </c>
      <c r="F211" s="75">
        <v>49.17</v>
      </c>
      <c r="G211" s="75"/>
      <c r="H211" s="75">
        <v>5611.1180999999997</v>
      </c>
      <c r="I211" s="66"/>
      <c r="J211" s="113">
        <v>8.5605086766580383E-3</v>
      </c>
      <c r="K211" s="67" t="s">
        <v>442</v>
      </c>
    </row>
    <row r="212" spans="2:11" x14ac:dyDescent="0.2">
      <c r="B212" s="91">
        <v>41655</v>
      </c>
      <c r="C212" s="109" t="s">
        <v>564</v>
      </c>
      <c r="D212" s="210" t="s">
        <v>441</v>
      </c>
      <c r="E212" s="75" t="s">
        <v>906</v>
      </c>
      <c r="F212" s="75">
        <v>88.77</v>
      </c>
      <c r="G212" s="75"/>
      <c r="H212" s="75">
        <v>7407.8564999999999</v>
      </c>
      <c r="I212" s="66"/>
      <c r="J212" s="113">
        <v>1.1301672628078824E-2</v>
      </c>
      <c r="K212" s="67" t="s">
        <v>442</v>
      </c>
    </row>
    <row r="213" spans="2:11" x14ac:dyDescent="0.2">
      <c r="B213" s="91">
        <v>41655</v>
      </c>
      <c r="C213" s="109" t="s">
        <v>565</v>
      </c>
      <c r="D213" s="210" t="s">
        <v>441</v>
      </c>
      <c r="E213" s="75" t="s">
        <v>904</v>
      </c>
      <c r="F213" s="75">
        <v>144</v>
      </c>
      <c r="G213" s="75"/>
      <c r="H213" s="75">
        <v>55161.604800000001</v>
      </c>
      <c r="I213" s="66"/>
      <c r="J213" s="113">
        <v>8.4156381685992626E-2</v>
      </c>
      <c r="K213" s="67" t="s">
        <v>442</v>
      </c>
    </row>
    <row r="214" spans="2:11" x14ac:dyDescent="0.2">
      <c r="B214" s="91">
        <v>41655</v>
      </c>
      <c r="C214" s="109" t="s">
        <v>454</v>
      </c>
      <c r="D214" s="210" t="s">
        <v>441</v>
      </c>
      <c r="E214" s="75" t="s">
        <v>907</v>
      </c>
      <c r="F214" s="75">
        <v>45.87</v>
      </c>
      <c r="G214" s="75"/>
      <c r="H214" s="75">
        <v>5056.4014999999999</v>
      </c>
      <c r="I214" s="66"/>
      <c r="J214" s="113">
        <v>1.8816393387600109E-2</v>
      </c>
      <c r="K214" s="67" t="s">
        <v>442</v>
      </c>
    </row>
    <row r="215" spans="2:11" x14ac:dyDescent="0.2">
      <c r="B215" s="91">
        <v>41655</v>
      </c>
      <c r="C215" s="109" t="s">
        <v>566</v>
      </c>
      <c r="D215" s="210" t="s">
        <v>460</v>
      </c>
      <c r="E215" s="75" t="s">
        <v>907</v>
      </c>
      <c r="F215" s="75">
        <v>21.78</v>
      </c>
      <c r="G215" s="75"/>
      <c r="H215" s="75">
        <v>5344.8119999999999</v>
      </c>
      <c r="I215" s="66"/>
      <c r="J215" s="113">
        <v>8.1542232199864062E-3</v>
      </c>
      <c r="K215" s="67" t="s">
        <v>442</v>
      </c>
    </row>
    <row r="216" spans="2:11" x14ac:dyDescent="0.2">
      <c r="B216" s="91">
        <v>41655</v>
      </c>
      <c r="C216" s="109" t="s">
        <v>527</v>
      </c>
      <c r="D216" s="210" t="s">
        <v>441</v>
      </c>
      <c r="E216" s="75" t="s">
        <v>907</v>
      </c>
      <c r="F216" s="75">
        <v>19.47</v>
      </c>
      <c r="G216" s="75"/>
      <c r="H216" s="75">
        <v>1075.3924</v>
      </c>
      <c r="I216" s="66"/>
      <c r="J216" s="113">
        <v>4.3753608694889357E-3</v>
      </c>
      <c r="K216" s="67" t="s">
        <v>442</v>
      </c>
    </row>
    <row r="217" spans="2:11" x14ac:dyDescent="0.2">
      <c r="B217" s="91">
        <v>41655</v>
      </c>
      <c r="C217" s="109" t="s">
        <v>440</v>
      </c>
      <c r="D217" s="210" t="s">
        <v>441</v>
      </c>
      <c r="E217" s="75" t="s">
        <v>907</v>
      </c>
      <c r="F217" s="75">
        <v>65.34</v>
      </c>
      <c r="G217" s="75"/>
      <c r="H217" s="75">
        <v>14496.770200000001</v>
      </c>
      <c r="I217" s="66"/>
      <c r="J217" s="113">
        <v>7.990884920716651E-2</v>
      </c>
      <c r="K217" s="67" t="s">
        <v>442</v>
      </c>
    </row>
    <row r="218" spans="2:11" x14ac:dyDescent="0.2">
      <c r="B218" s="91">
        <v>41655</v>
      </c>
      <c r="C218" s="109" t="s">
        <v>558</v>
      </c>
      <c r="D218" s="210" t="s">
        <v>441</v>
      </c>
      <c r="E218" s="75" t="s">
        <v>907</v>
      </c>
      <c r="F218" s="75">
        <v>38.28</v>
      </c>
      <c r="G218" s="75"/>
      <c r="H218" s="75">
        <v>14201.2407</v>
      </c>
      <c r="I218" s="66"/>
      <c r="J218" s="113">
        <v>2.650887178653949E-2</v>
      </c>
      <c r="K218" s="67" t="s">
        <v>442</v>
      </c>
    </row>
    <row r="219" spans="2:11" x14ac:dyDescent="0.2">
      <c r="B219" s="91">
        <v>41655</v>
      </c>
      <c r="C219" s="109" t="s">
        <v>567</v>
      </c>
      <c r="D219" s="210" t="s">
        <v>441</v>
      </c>
      <c r="E219" s="75" t="s">
        <v>907</v>
      </c>
      <c r="F219" s="75">
        <v>16.5</v>
      </c>
      <c r="G219" s="75"/>
      <c r="H219" s="75">
        <v>3141.3245000000002</v>
      </c>
      <c r="I219" s="66"/>
      <c r="J219" s="113">
        <v>4.7925092930138965E-3</v>
      </c>
      <c r="K219" s="67" t="s">
        <v>442</v>
      </c>
    </row>
    <row r="220" spans="2:11" x14ac:dyDescent="0.2">
      <c r="B220" s="91">
        <v>41655</v>
      </c>
      <c r="C220" s="109" t="s">
        <v>568</v>
      </c>
      <c r="D220" s="210" t="s">
        <v>441</v>
      </c>
      <c r="E220" s="75" t="s">
        <v>907</v>
      </c>
      <c r="F220" s="75">
        <v>31.02</v>
      </c>
      <c r="G220" s="75"/>
      <c r="H220" s="75">
        <v>8433.82</v>
      </c>
      <c r="I220" s="66"/>
      <c r="J220" s="113">
        <v>1.2866916717966087E-2</v>
      </c>
      <c r="K220" s="67" t="s">
        <v>442</v>
      </c>
    </row>
    <row r="221" spans="2:11" x14ac:dyDescent="0.2">
      <c r="B221" s="91">
        <v>41655</v>
      </c>
      <c r="C221" s="109" t="s">
        <v>569</v>
      </c>
      <c r="D221" s="210" t="s">
        <v>441</v>
      </c>
      <c r="E221" s="75" t="s">
        <v>906</v>
      </c>
      <c r="F221" s="75">
        <v>99</v>
      </c>
      <c r="G221" s="75"/>
      <c r="H221" s="75">
        <v>17820</v>
      </c>
      <c r="I221" s="66"/>
      <c r="J221" s="113">
        <v>2.7186785574526806E-2</v>
      </c>
      <c r="K221" s="67" t="s">
        <v>442</v>
      </c>
    </row>
    <row r="222" spans="2:11" x14ac:dyDescent="0.2">
      <c r="B222" s="91">
        <v>41655</v>
      </c>
      <c r="C222" s="109" t="s">
        <v>498</v>
      </c>
      <c r="D222" s="210" t="s">
        <v>441</v>
      </c>
      <c r="E222" s="75" t="s">
        <v>907</v>
      </c>
      <c r="F222" s="75">
        <v>31.02</v>
      </c>
      <c r="G222" s="75"/>
      <c r="H222" s="75">
        <v>10678.117</v>
      </c>
      <c r="I222" s="66"/>
      <c r="J222" s="113">
        <v>2.1171886392189979E-2</v>
      </c>
      <c r="K222" s="67" t="s">
        <v>442</v>
      </c>
    </row>
    <row r="223" spans="2:11" x14ac:dyDescent="0.2">
      <c r="B223" s="91">
        <v>41655</v>
      </c>
      <c r="C223" s="109" t="s">
        <v>570</v>
      </c>
      <c r="D223" s="210" t="s">
        <v>441</v>
      </c>
      <c r="E223" s="75" t="s">
        <v>907</v>
      </c>
      <c r="F223" s="75">
        <v>29.04</v>
      </c>
      <c r="G223" s="75"/>
      <c r="H223" s="75">
        <v>4766.4309999999996</v>
      </c>
      <c r="I223" s="66"/>
      <c r="J223" s="113">
        <v>7.2718259008292575E-3</v>
      </c>
      <c r="K223" s="67" t="s">
        <v>442</v>
      </c>
    </row>
    <row r="224" spans="2:11" x14ac:dyDescent="0.2">
      <c r="B224" s="91">
        <v>41655</v>
      </c>
      <c r="C224" s="109" t="s">
        <v>550</v>
      </c>
      <c r="D224" s="210" t="s">
        <v>441</v>
      </c>
      <c r="E224" s="75" t="s">
        <v>907</v>
      </c>
      <c r="F224" s="75">
        <v>14.52</v>
      </c>
      <c r="G224" s="75"/>
      <c r="H224" s="75">
        <v>1138.6105</v>
      </c>
      <c r="I224" s="66"/>
      <c r="J224" s="113">
        <v>8.1615586175016082E-3</v>
      </c>
      <c r="K224" s="67" t="s">
        <v>442</v>
      </c>
    </row>
    <row r="225" spans="2:11" x14ac:dyDescent="0.2">
      <c r="B225" s="91">
        <v>41655</v>
      </c>
      <c r="C225" s="109" t="s">
        <v>571</v>
      </c>
      <c r="D225" s="210" t="s">
        <v>441</v>
      </c>
      <c r="E225" s="75" t="s">
        <v>908</v>
      </c>
      <c r="F225" s="75">
        <v>1</v>
      </c>
      <c r="G225" s="75"/>
      <c r="H225" s="75">
        <v>181.2167</v>
      </c>
      <c r="I225" s="66"/>
      <c r="J225" s="113">
        <v>2.7647023374990752E-4</v>
      </c>
      <c r="K225" s="67" t="s">
        <v>442</v>
      </c>
    </row>
    <row r="226" spans="2:11" x14ac:dyDescent="0.2">
      <c r="B226" s="91">
        <v>41655</v>
      </c>
      <c r="C226" s="109" t="s">
        <v>572</v>
      </c>
      <c r="D226" s="210" t="s">
        <v>441</v>
      </c>
      <c r="E226" s="75" t="s">
        <v>907</v>
      </c>
      <c r="F226" s="75">
        <v>14.85</v>
      </c>
      <c r="G226" s="75"/>
      <c r="H226" s="75">
        <v>921.93700000000001</v>
      </c>
      <c r="I226" s="66"/>
      <c r="J226" s="113">
        <v>1.4065377964210168E-3</v>
      </c>
      <c r="K226" s="67" t="s">
        <v>442</v>
      </c>
    </row>
    <row r="227" spans="2:11" x14ac:dyDescent="0.2">
      <c r="B227" s="91">
        <v>41655</v>
      </c>
      <c r="C227" s="109" t="s">
        <v>486</v>
      </c>
      <c r="D227" s="210" t="s">
        <v>441</v>
      </c>
      <c r="E227" s="75" t="s">
        <v>907</v>
      </c>
      <c r="F227" s="75">
        <v>17.82</v>
      </c>
      <c r="G227" s="75"/>
      <c r="H227" s="75">
        <v>2801.0064000000002</v>
      </c>
      <c r="I227" s="66"/>
      <c r="J227" s="113">
        <v>0.81091468515617782</v>
      </c>
      <c r="K227" s="67" t="s">
        <v>442</v>
      </c>
    </row>
    <row r="228" spans="2:11" x14ac:dyDescent="0.2">
      <c r="B228" s="91">
        <v>41655</v>
      </c>
      <c r="C228" s="109" t="s">
        <v>573</v>
      </c>
      <c r="D228" s="210" t="s">
        <v>460</v>
      </c>
      <c r="E228" s="75" t="s">
        <v>906</v>
      </c>
      <c r="F228" s="75">
        <v>1</v>
      </c>
      <c r="G228" s="75"/>
      <c r="H228" s="75">
        <v>127.65</v>
      </c>
      <c r="I228" s="66"/>
      <c r="J228" s="113">
        <v>1.9474709195220803E-4</v>
      </c>
      <c r="K228" s="67" t="s">
        <v>442</v>
      </c>
    </row>
    <row r="229" spans="2:11" x14ac:dyDescent="0.2">
      <c r="B229" s="91">
        <v>41655</v>
      </c>
      <c r="C229" s="109" t="s">
        <v>534</v>
      </c>
      <c r="D229" s="210" t="s">
        <v>441</v>
      </c>
      <c r="E229" s="75" t="s">
        <v>907</v>
      </c>
      <c r="F229" s="75">
        <v>67.98</v>
      </c>
      <c r="G229" s="75"/>
      <c r="H229" s="75">
        <v>16760.469000000001</v>
      </c>
      <c r="I229" s="66"/>
      <c r="J229" s="113">
        <v>4.2021657890461056E-2</v>
      </c>
      <c r="K229" s="67" t="s">
        <v>442</v>
      </c>
    </row>
    <row r="230" spans="2:11" x14ac:dyDescent="0.2">
      <c r="B230" s="91">
        <v>41655</v>
      </c>
      <c r="C230" s="109" t="s">
        <v>517</v>
      </c>
      <c r="D230" s="210" t="s">
        <v>441</v>
      </c>
      <c r="E230" s="75" t="s">
        <v>907</v>
      </c>
      <c r="F230" s="75">
        <v>43.89</v>
      </c>
      <c r="G230" s="75"/>
      <c r="H230" s="75">
        <v>5727.6450000000004</v>
      </c>
      <c r="I230" s="66"/>
      <c r="J230" s="113">
        <v>2.3358152336011583E-2</v>
      </c>
      <c r="K230" s="67" t="s">
        <v>442</v>
      </c>
    </row>
    <row r="231" spans="2:11" x14ac:dyDescent="0.2">
      <c r="B231" s="91">
        <v>41655</v>
      </c>
      <c r="C231" s="109" t="s">
        <v>526</v>
      </c>
      <c r="D231" s="210" t="s">
        <v>441</v>
      </c>
      <c r="E231" s="75" t="s">
        <v>907</v>
      </c>
      <c r="F231" s="75">
        <v>23.76</v>
      </c>
      <c r="G231" s="75"/>
      <c r="H231" s="75">
        <v>1581.6248000000001</v>
      </c>
      <c r="I231" s="66"/>
      <c r="J231" s="113">
        <v>1.3078508327288012E-2</v>
      </c>
      <c r="K231" s="67" t="s">
        <v>442</v>
      </c>
    </row>
    <row r="232" spans="2:11" x14ac:dyDescent="0.2">
      <c r="B232" s="91">
        <v>41655</v>
      </c>
      <c r="C232" s="109" t="s">
        <v>574</v>
      </c>
      <c r="D232" s="210" t="s">
        <v>441</v>
      </c>
      <c r="E232" s="75" t="s">
        <v>907</v>
      </c>
      <c r="F232" s="75">
        <v>35.31</v>
      </c>
      <c r="G232" s="75"/>
      <c r="H232" s="75">
        <v>9076.4354999999996</v>
      </c>
      <c r="I232" s="66"/>
      <c r="J232" s="113">
        <v>1.3847312329939561E-2</v>
      </c>
      <c r="K232" s="67" t="s">
        <v>442</v>
      </c>
    </row>
    <row r="233" spans="2:11" x14ac:dyDescent="0.2">
      <c r="B233" s="91">
        <v>41655</v>
      </c>
      <c r="C233" s="109" t="s">
        <v>467</v>
      </c>
      <c r="D233" s="210" t="s">
        <v>441</v>
      </c>
      <c r="E233" s="75" t="s">
        <v>907</v>
      </c>
      <c r="F233" s="75">
        <v>77.88</v>
      </c>
      <c r="G233" s="75"/>
      <c r="H233" s="75">
        <v>7087.08</v>
      </c>
      <c r="I233" s="66"/>
      <c r="J233" s="113">
        <v>1.0885973403634517E-2</v>
      </c>
      <c r="K233" s="67" t="s">
        <v>442</v>
      </c>
    </row>
    <row r="234" spans="2:11" x14ac:dyDescent="0.2">
      <c r="B234" s="91">
        <v>41655</v>
      </c>
      <c r="C234" s="109" t="s">
        <v>575</v>
      </c>
      <c r="D234" s="210" t="s">
        <v>441</v>
      </c>
      <c r="E234" s="75" t="s">
        <v>906</v>
      </c>
      <c r="F234" s="75">
        <v>19.14</v>
      </c>
      <c r="G234" s="75"/>
      <c r="H234" s="75">
        <v>1812.558</v>
      </c>
      <c r="I234" s="66"/>
      <c r="J234" s="113">
        <v>2.7652988601230728E-3</v>
      </c>
      <c r="K234" s="67" t="s">
        <v>442</v>
      </c>
    </row>
    <row r="235" spans="2:11" x14ac:dyDescent="0.2">
      <c r="B235" s="91">
        <v>41655</v>
      </c>
      <c r="C235" s="109" t="s">
        <v>576</v>
      </c>
      <c r="D235" s="210" t="s">
        <v>441</v>
      </c>
      <c r="E235" s="75" t="s">
        <v>907</v>
      </c>
      <c r="F235" s="75">
        <v>14.19</v>
      </c>
      <c r="G235" s="75"/>
      <c r="H235" s="75">
        <v>2319.828</v>
      </c>
      <c r="I235" s="66"/>
      <c r="J235" s="113">
        <v>3.5392068690114123E-3</v>
      </c>
      <c r="K235" s="67" t="s">
        <v>442</v>
      </c>
    </row>
    <row r="236" spans="2:11" x14ac:dyDescent="0.2">
      <c r="B236" s="91">
        <v>41655</v>
      </c>
      <c r="C236" s="109" t="s">
        <v>577</v>
      </c>
      <c r="D236" s="210" t="s">
        <v>441</v>
      </c>
      <c r="E236" s="75" t="s">
        <v>907</v>
      </c>
      <c r="F236" s="75">
        <v>27.06</v>
      </c>
      <c r="G236" s="75"/>
      <c r="H236" s="75">
        <v>3120.018</v>
      </c>
      <c r="I236" s="66"/>
      <c r="J236" s="113">
        <v>1.7041849799875053E-2</v>
      </c>
      <c r="K236" s="67" t="s">
        <v>442</v>
      </c>
    </row>
    <row r="237" spans="2:11" x14ac:dyDescent="0.2">
      <c r="B237" s="91">
        <v>41655</v>
      </c>
      <c r="C237" s="109" t="s">
        <v>523</v>
      </c>
      <c r="D237" s="210" t="s">
        <v>441</v>
      </c>
      <c r="E237" s="75" t="s">
        <v>904</v>
      </c>
      <c r="F237" s="75">
        <v>1</v>
      </c>
      <c r="G237" s="75"/>
      <c r="H237" s="75">
        <v>7.5667</v>
      </c>
      <c r="I237" s="66"/>
      <c r="J237" s="113">
        <v>1.3582532871676694E-2</v>
      </c>
      <c r="K237" s="67" t="s">
        <v>442</v>
      </c>
    </row>
    <row r="238" spans="2:11" x14ac:dyDescent="0.2">
      <c r="B238" s="91">
        <v>41655</v>
      </c>
      <c r="C238" s="109" t="s">
        <v>578</v>
      </c>
      <c r="D238" s="210" t="s">
        <v>441</v>
      </c>
      <c r="E238" s="75" t="s">
        <v>907</v>
      </c>
      <c r="F238" s="75">
        <v>51.81</v>
      </c>
      <c r="G238" s="75"/>
      <c r="H238" s="75">
        <v>3137.9607000000001</v>
      </c>
      <c r="I238" s="66"/>
      <c r="J238" s="113">
        <v>4.7873773676875443E-3</v>
      </c>
      <c r="K238" s="67" t="s">
        <v>442</v>
      </c>
    </row>
    <row r="239" spans="2:11" x14ac:dyDescent="0.2">
      <c r="B239" s="91">
        <v>41655</v>
      </c>
      <c r="C239" s="109" t="s">
        <v>549</v>
      </c>
      <c r="D239" s="210" t="s">
        <v>441</v>
      </c>
      <c r="E239" s="75" t="s">
        <v>907</v>
      </c>
      <c r="F239" s="75">
        <v>84.15</v>
      </c>
      <c r="G239" s="75"/>
      <c r="H239" s="75">
        <v>9020.8799999999992</v>
      </c>
      <c r="I239" s="66"/>
      <c r="J239" s="113">
        <v>1.6458545720560425E-2</v>
      </c>
      <c r="K239" s="67" t="s">
        <v>442</v>
      </c>
    </row>
    <row r="240" spans="2:11" x14ac:dyDescent="0.2">
      <c r="B240" s="91">
        <v>41655</v>
      </c>
      <c r="C240" s="109" t="s">
        <v>520</v>
      </c>
      <c r="D240" s="210" t="s">
        <v>441</v>
      </c>
      <c r="E240" s="75" t="s">
        <v>907</v>
      </c>
      <c r="F240" s="75">
        <v>17.489999999999998</v>
      </c>
      <c r="G240" s="75"/>
      <c r="H240" s="75">
        <v>3446.1124</v>
      </c>
      <c r="I240" s="66"/>
      <c r="J240" s="113">
        <v>1.0438960250386939E-2</v>
      </c>
      <c r="K240" s="67" t="s">
        <v>442</v>
      </c>
    </row>
    <row r="241" spans="2:11" x14ac:dyDescent="0.2">
      <c r="B241" s="91">
        <v>41655</v>
      </c>
      <c r="C241" s="109" t="s">
        <v>865</v>
      </c>
      <c r="D241" s="210" t="s">
        <v>441</v>
      </c>
      <c r="E241" s="75" t="s">
        <v>904</v>
      </c>
      <c r="F241" s="75">
        <v>0</v>
      </c>
      <c r="G241" s="75"/>
      <c r="H241" s="75">
        <v>0</v>
      </c>
      <c r="I241" s="66"/>
      <c r="J241" s="113">
        <v>8.7010582097761066E-2</v>
      </c>
      <c r="K241" s="67" t="s">
        <v>442</v>
      </c>
    </row>
    <row r="242" spans="2:11" x14ac:dyDescent="0.2">
      <c r="B242" s="91">
        <v>41655</v>
      </c>
      <c r="C242" s="109" t="s">
        <v>865</v>
      </c>
      <c r="D242" s="210" t="s">
        <v>441</v>
      </c>
      <c r="E242" s="75" t="s">
        <v>87</v>
      </c>
      <c r="F242" s="75">
        <v>1443</v>
      </c>
      <c r="G242" s="75"/>
      <c r="H242" s="75">
        <v>49158.358500000002</v>
      </c>
      <c r="I242" s="66"/>
      <c r="J242" s="113">
        <v>8.7010582097761066E-2</v>
      </c>
      <c r="K242" s="67" t="s">
        <v>442</v>
      </c>
    </row>
    <row r="243" spans="2:11" x14ac:dyDescent="0.2">
      <c r="B243" s="91">
        <v>41655</v>
      </c>
      <c r="C243" s="109" t="s">
        <v>579</v>
      </c>
      <c r="D243" s="210" t="s">
        <v>441</v>
      </c>
      <c r="E243" s="75" t="s">
        <v>906</v>
      </c>
      <c r="F243" s="75">
        <v>25.74</v>
      </c>
      <c r="G243" s="75"/>
      <c r="H243" s="75">
        <v>5661.5129999999999</v>
      </c>
      <c r="I243" s="66"/>
      <c r="J243" s="113">
        <v>8.6373928147248022E-3</v>
      </c>
      <c r="K243" s="67" t="s">
        <v>442</v>
      </c>
    </row>
    <row r="244" spans="2:11" x14ac:dyDescent="0.2">
      <c r="B244" s="91">
        <v>41655</v>
      </c>
      <c r="C244" s="109" t="s">
        <v>456</v>
      </c>
      <c r="D244" s="210" t="s">
        <v>441</v>
      </c>
      <c r="E244" s="75" t="s">
        <v>907</v>
      </c>
      <c r="F244" s="75">
        <v>35.64</v>
      </c>
      <c r="G244" s="75"/>
      <c r="H244" s="75">
        <v>6659.3339999999998</v>
      </c>
      <c r="I244" s="66"/>
      <c r="J244" s="113">
        <v>0.12806456663241622</v>
      </c>
      <c r="K244" s="67" t="s">
        <v>442</v>
      </c>
    </row>
    <row r="245" spans="2:11" x14ac:dyDescent="0.2">
      <c r="B245" s="91">
        <v>41655</v>
      </c>
      <c r="C245" s="109" t="s">
        <v>577</v>
      </c>
      <c r="D245" s="210" t="s">
        <v>441</v>
      </c>
      <c r="E245" s="75" t="s">
        <v>907</v>
      </c>
      <c r="F245" s="75">
        <v>40.92</v>
      </c>
      <c r="G245" s="75"/>
      <c r="H245" s="75">
        <v>8050.3266000000003</v>
      </c>
      <c r="I245" s="66"/>
      <c r="J245" s="113">
        <v>1.7041849799875053E-2</v>
      </c>
      <c r="K245" s="67" t="s">
        <v>442</v>
      </c>
    </row>
    <row r="246" spans="2:11" x14ac:dyDescent="0.2">
      <c r="B246" s="91">
        <v>41655</v>
      </c>
      <c r="C246" s="109" t="s">
        <v>580</v>
      </c>
      <c r="D246" s="210" t="s">
        <v>441</v>
      </c>
      <c r="E246" s="75" t="s">
        <v>907</v>
      </c>
      <c r="F246" s="75">
        <v>19.14</v>
      </c>
      <c r="G246" s="75"/>
      <c r="H246" s="75">
        <v>4386.8879999999999</v>
      </c>
      <c r="I246" s="66"/>
      <c r="J246" s="113">
        <v>6.6927824576579545E-3</v>
      </c>
      <c r="K246" s="67" t="s">
        <v>442</v>
      </c>
    </row>
    <row r="247" spans="2:11" x14ac:dyDescent="0.2">
      <c r="B247" s="91">
        <v>41655</v>
      </c>
      <c r="C247" s="109" t="s">
        <v>494</v>
      </c>
      <c r="D247" s="210" t="s">
        <v>441</v>
      </c>
      <c r="E247" s="75" t="s">
        <v>907</v>
      </c>
      <c r="F247" s="75">
        <v>38.94</v>
      </c>
      <c r="G247" s="75"/>
      <c r="H247" s="75">
        <v>10247.061</v>
      </c>
      <c r="I247" s="66"/>
      <c r="J247" s="113">
        <v>4.1255301003637876E-2</v>
      </c>
      <c r="K247" s="67" t="s">
        <v>442</v>
      </c>
    </row>
    <row r="248" spans="2:11" x14ac:dyDescent="0.2">
      <c r="B248" s="91">
        <v>41655</v>
      </c>
      <c r="C248" s="109" t="s">
        <v>524</v>
      </c>
      <c r="D248" s="210" t="s">
        <v>441</v>
      </c>
      <c r="E248" s="75" t="s">
        <v>907</v>
      </c>
      <c r="F248" s="75">
        <v>45.87</v>
      </c>
      <c r="G248" s="75"/>
      <c r="H248" s="75">
        <v>4107.6584999999995</v>
      </c>
      <c r="I248" s="66"/>
      <c r="J248" s="113">
        <v>1.5562848845591415E-2</v>
      </c>
      <c r="K248" s="67" t="s">
        <v>442</v>
      </c>
    </row>
    <row r="249" spans="2:11" x14ac:dyDescent="0.2">
      <c r="B249" s="91">
        <v>41655</v>
      </c>
      <c r="C249" s="109" t="s">
        <v>581</v>
      </c>
      <c r="D249" s="210" t="s">
        <v>441</v>
      </c>
      <c r="E249" s="75" t="s">
        <v>907</v>
      </c>
      <c r="F249" s="75">
        <v>40.590000000000003</v>
      </c>
      <c r="G249" s="75"/>
      <c r="H249" s="75">
        <v>2110.6799999999998</v>
      </c>
      <c r="I249" s="66"/>
      <c r="J249" s="113">
        <v>3.2201237136050636E-3</v>
      </c>
      <c r="K249" s="67" t="s">
        <v>442</v>
      </c>
    </row>
    <row r="250" spans="2:11" x14ac:dyDescent="0.2">
      <c r="B250" s="91">
        <v>41655</v>
      </c>
      <c r="C250" s="109" t="s">
        <v>558</v>
      </c>
      <c r="D250" s="210" t="s">
        <v>441</v>
      </c>
      <c r="E250" s="75" t="s">
        <v>907</v>
      </c>
      <c r="F250" s="75">
        <v>32.340000000000003</v>
      </c>
      <c r="G250" s="75"/>
      <c r="H250" s="75">
        <v>2992.5268999999998</v>
      </c>
      <c r="I250" s="66"/>
      <c r="J250" s="113">
        <v>2.650887178653949E-2</v>
      </c>
      <c r="K250" s="67" t="s">
        <v>442</v>
      </c>
    </row>
    <row r="251" spans="2:11" x14ac:dyDescent="0.2">
      <c r="B251" s="91">
        <v>41655</v>
      </c>
      <c r="C251" s="109" t="s">
        <v>582</v>
      </c>
      <c r="D251" s="210" t="s">
        <v>441</v>
      </c>
      <c r="E251" s="75" t="s">
        <v>907</v>
      </c>
      <c r="F251" s="75">
        <v>26.07</v>
      </c>
      <c r="G251" s="75"/>
      <c r="H251" s="75">
        <v>8862.0611000000008</v>
      </c>
      <c r="I251" s="66"/>
      <c r="J251" s="113">
        <v>1.3520255604604669E-2</v>
      </c>
      <c r="K251" s="67" t="s">
        <v>442</v>
      </c>
    </row>
    <row r="252" spans="2:11" x14ac:dyDescent="0.2">
      <c r="B252" s="91">
        <v>41655</v>
      </c>
      <c r="C252" s="109" t="s">
        <v>583</v>
      </c>
      <c r="D252" s="210" t="s">
        <v>441</v>
      </c>
      <c r="E252" s="75" t="s">
        <v>907</v>
      </c>
      <c r="F252" s="75">
        <v>31.68</v>
      </c>
      <c r="G252" s="75"/>
      <c r="H252" s="75">
        <v>8677.6810999999998</v>
      </c>
      <c r="I252" s="66"/>
      <c r="J252" s="113">
        <v>1.3238959335006953E-2</v>
      </c>
      <c r="K252" s="67" t="s">
        <v>442</v>
      </c>
    </row>
    <row r="253" spans="2:11" x14ac:dyDescent="0.2">
      <c r="B253" s="91">
        <v>41655</v>
      </c>
      <c r="C253" s="109" t="s">
        <v>526</v>
      </c>
      <c r="D253" s="210" t="s">
        <v>441</v>
      </c>
      <c r="E253" s="75" t="s">
        <v>907</v>
      </c>
      <c r="F253" s="75">
        <v>25.41</v>
      </c>
      <c r="G253" s="75"/>
      <c r="H253" s="75">
        <v>1780.3948</v>
      </c>
      <c r="I253" s="66"/>
      <c r="J253" s="113">
        <v>1.3078508327288012E-2</v>
      </c>
      <c r="K253" s="67" t="s">
        <v>442</v>
      </c>
    </row>
    <row r="254" spans="2:11" x14ac:dyDescent="0.2">
      <c r="B254" s="91">
        <v>41655</v>
      </c>
      <c r="C254" s="109" t="s">
        <v>440</v>
      </c>
      <c r="D254" s="210" t="s">
        <v>441</v>
      </c>
      <c r="E254" s="75" t="s">
        <v>907</v>
      </c>
      <c r="F254" s="75">
        <v>49.5</v>
      </c>
      <c r="G254" s="75"/>
      <c r="H254" s="75">
        <v>5661.9733999999999</v>
      </c>
      <c r="I254" s="66"/>
      <c r="J254" s="113">
        <v>7.990884920716651E-2</v>
      </c>
      <c r="K254" s="67" t="s">
        <v>442</v>
      </c>
    </row>
    <row r="255" spans="2:11" x14ac:dyDescent="0.2">
      <c r="B255" s="91">
        <v>41655</v>
      </c>
      <c r="C255" s="109" t="s">
        <v>507</v>
      </c>
      <c r="D255" s="210" t="s">
        <v>441</v>
      </c>
      <c r="E255" s="75" t="s">
        <v>904</v>
      </c>
      <c r="F255" s="75">
        <v>0</v>
      </c>
      <c r="G255" s="75"/>
      <c r="H255" s="75">
        <v>0</v>
      </c>
      <c r="I255" s="66"/>
      <c r="J255" s="113">
        <v>1.785567661455866E-3</v>
      </c>
      <c r="K255" s="67" t="s">
        <v>442</v>
      </c>
    </row>
    <row r="256" spans="2:11" x14ac:dyDescent="0.2">
      <c r="B256" s="91">
        <v>41655</v>
      </c>
      <c r="C256" s="109" t="s">
        <v>454</v>
      </c>
      <c r="D256" s="210" t="s">
        <v>441</v>
      </c>
      <c r="E256" s="75" t="s">
        <v>907</v>
      </c>
      <c r="F256" s="75">
        <v>45.87</v>
      </c>
      <c r="G256" s="75"/>
      <c r="H256" s="75">
        <v>3865.3135000000002</v>
      </c>
      <c r="I256" s="66"/>
      <c r="J256" s="113">
        <v>1.8816393387600109E-2</v>
      </c>
      <c r="K256" s="67" t="s">
        <v>442</v>
      </c>
    </row>
    <row r="257" spans="2:11" x14ac:dyDescent="0.2">
      <c r="B257" s="91">
        <v>41686</v>
      </c>
      <c r="C257" s="109" t="s">
        <v>497</v>
      </c>
      <c r="D257" s="210" t="s">
        <v>460</v>
      </c>
      <c r="E257" s="75" t="s">
        <v>906</v>
      </c>
      <c r="F257" s="75">
        <v>32</v>
      </c>
      <c r="G257" s="75"/>
      <c r="H257" s="75">
        <v>29484.799999999999</v>
      </c>
      <c r="I257" s="66"/>
      <c r="J257" s="113">
        <v>4.6798191514274966E-2</v>
      </c>
      <c r="K257" s="67" t="s">
        <v>442</v>
      </c>
    </row>
    <row r="258" spans="2:11" x14ac:dyDescent="0.2">
      <c r="B258" s="91">
        <v>41686</v>
      </c>
      <c r="C258" s="109" t="s">
        <v>584</v>
      </c>
      <c r="D258" s="210" t="s">
        <v>441</v>
      </c>
      <c r="E258" s="75" t="s">
        <v>906</v>
      </c>
      <c r="F258" s="75">
        <v>1219</v>
      </c>
      <c r="G258" s="75"/>
      <c r="H258" s="75">
        <v>259780.56450000001</v>
      </c>
      <c r="I258" s="66"/>
      <c r="J258" s="113">
        <v>1.1011501453547134</v>
      </c>
      <c r="K258" s="67" t="s">
        <v>442</v>
      </c>
    </row>
    <row r="259" spans="2:11" x14ac:dyDescent="0.2">
      <c r="B259" s="91">
        <v>41686</v>
      </c>
      <c r="C259" s="109" t="s">
        <v>585</v>
      </c>
      <c r="D259" s="210" t="s">
        <v>441</v>
      </c>
      <c r="E259" s="75" t="s">
        <v>904</v>
      </c>
      <c r="F259" s="75">
        <v>7.59</v>
      </c>
      <c r="G259" s="75"/>
      <c r="H259" s="75">
        <v>14066.9265</v>
      </c>
      <c r="I259" s="66"/>
      <c r="J259" s="113">
        <v>2.1460971630085795E-2</v>
      </c>
      <c r="K259" s="67" t="s">
        <v>442</v>
      </c>
    </row>
    <row r="260" spans="2:11" x14ac:dyDescent="0.2">
      <c r="B260" s="91">
        <v>41686</v>
      </c>
      <c r="C260" s="109" t="s">
        <v>584</v>
      </c>
      <c r="D260" s="210" t="s">
        <v>441</v>
      </c>
      <c r="E260" s="75" t="s">
        <v>906</v>
      </c>
      <c r="F260" s="75">
        <v>153</v>
      </c>
      <c r="G260" s="75"/>
      <c r="H260" s="75">
        <v>381912.36609999998</v>
      </c>
      <c r="I260" s="66"/>
      <c r="J260" s="113">
        <v>1.1011501453547134</v>
      </c>
      <c r="K260" s="67" t="s">
        <v>442</v>
      </c>
    </row>
    <row r="261" spans="2:11" x14ac:dyDescent="0.2">
      <c r="B261" s="91">
        <v>41686</v>
      </c>
      <c r="C261" s="109" t="s">
        <v>586</v>
      </c>
      <c r="D261" s="210" t="s">
        <v>441</v>
      </c>
      <c r="E261" s="75" t="s">
        <v>906</v>
      </c>
      <c r="F261" s="75">
        <v>364</v>
      </c>
      <c r="G261" s="75"/>
      <c r="H261" s="75">
        <v>75102.077900000004</v>
      </c>
      <c r="I261" s="66"/>
      <c r="J261" s="113">
        <v>0.12661945533365221</v>
      </c>
      <c r="K261" s="67" t="s">
        <v>442</v>
      </c>
    </row>
    <row r="262" spans="2:11" x14ac:dyDescent="0.2">
      <c r="B262" s="91">
        <v>41686</v>
      </c>
      <c r="C262" s="109" t="s">
        <v>587</v>
      </c>
      <c r="D262" s="210" t="s">
        <v>441</v>
      </c>
      <c r="E262" s="75" t="s">
        <v>88</v>
      </c>
      <c r="F262" s="75">
        <v>0</v>
      </c>
      <c r="G262" s="75"/>
      <c r="H262" s="75">
        <v>0</v>
      </c>
      <c r="I262" s="66"/>
      <c r="J262" s="113">
        <v>0</v>
      </c>
      <c r="K262" s="67" t="s">
        <v>442</v>
      </c>
    </row>
    <row r="263" spans="2:11" x14ac:dyDescent="0.2">
      <c r="B263" s="91">
        <v>41686</v>
      </c>
      <c r="C263" s="109" t="s">
        <v>512</v>
      </c>
      <c r="D263" s="210" t="s">
        <v>441</v>
      </c>
      <c r="E263" s="75" t="s">
        <v>906</v>
      </c>
      <c r="F263" s="75">
        <v>2403</v>
      </c>
      <c r="G263" s="75"/>
      <c r="H263" s="75">
        <v>333187.96460000001</v>
      </c>
      <c r="I263" s="66"/>
      <c r="J263" s="113">
        <v>0.55826041996108111</v>
      </c>
      <c r="K263" s="67" t="s">
        <v>442</v>
      </c>
    </row>
    <row r="264" spans="2:11" x14ac:dyDescent="0.2">
      <c r="B264" s="91">
        <v>41686</v>
      </c>
      <c r="C264" s="109" t="s">
        <v>476</v>
      </c>
      <c r="D264" s="210" t="s">
        <v>441</v>
      </c>
      <c r="E264" s="75" t="s">
        <v>906</v>
      </c>
      <c r="F264" s="75">
        <v>1</v>
      </c>
      <c r="G264" s="75"/>
      <c r="H264" s="75">
        <v>286.2833</v>
      </c>
      <c r="I264" s="66"/>
      <c r="J264" s="113">
        <v>4.3676333842132043E-4</v>
      </c>
      <c r="K264" s="67" t="s">
        <v>442</v>
      </c>
    </row>
    <row r="265" spans="2:11" x14ac:dyDescent="0.2">
      <c r="B265" s="91">
        <v>41686</v>
      </c>
      <c r="C265" s="109" t="s">
        <v>490</v>
      </c>
      <c r="D265" s="210" t="s">
        <v>441</v>
      </c>
      <c r="E265" s="75" t="s">
        <v>87</v>
      </c>
      <c r="F265" s="75">
        <v>1</v>
      </c>
      <c r="G265" s="75"/>
      <c r="H265" s="75">
        <v>141.91669999999999</v>
      </c>
      <c r="I265" s="66"/>
      <c r="J265" s="113">
        <v>0.11719635388895373</v>
      </c>
      <c r="K265" s="67" t="s">
        <v>442</v>
      </c>
    </row>
    <row r="266" spans="2:11" x14ac:dyDescent="0.2">
      <c r="B266" s="91">
        <v>41686</v>
      </c>
      <c r="C266" s="109" t="s">
        <v>588</v>
      </c>
      <c r="D266" s="210" t="s">
        <v>460</v>
      </c>
      <c r="E266" s="75" t="s">
        <v>906</v>
      </c>
      <c r="F266" s="75">
        <v>77</v>
      </c>
      <c r="G266" s="75"/>
      <c r="H266" s="75">
        <v>7221.3140999999996</v>
      </c>
      <c r="I266" s="66"/>
      <c r="J266" s="113">
        <v>1.1017077329012739E-2</v>
      </c>
      <c r="K266" s="67" t="s">
        <v>442</v>
      </c>
    </row>
    <row r="267" spans="2:11" x14ac:dyDescent="0.2">
      <c r="B267" s="91">
        <v>41686</v>
      </c>
      <c r="C267" s="109" t="s">
        <v>589</v>
      </c>
      <c r="D267" s="210" t="s">
        <v>441</v>
      </c>
      <c r="E267" s="75" t="s">
        <v>907</v>
      </c>
      <c r="F267" s="75">
        <v>151</v>
      </c>
      <c r="G267" s="75"/>
      <c r="H267" s="75">
        <v>82184.271699999998</v>
      </c>
      <c r="I267" s="66"/>
      <c r="J267" s="113">
        <v>0.12538306241899841</v>
      </c>
      <c r="K267" s="67" t="s">
        <v>442</v>
      </c>
    </row>
    <row r="268" spans="2:11" x14ac:dyDescent="0.2">
      <c r="B268" s="91">
        <v>41686</v>
      </c>
      <c r="C268" s="109" t="s">
        <v>554</v>
      </c>
      <c r="D268" s="210" t="s">
        <v>441</v>
      </c>
      <c r="E268" s="75" t="s">
        <v>906</v>
      </c>
      <c r="F268" s="75">
        <v>1184</v>
      </c>
      <c r="G268" s="75"/>
      <c r="H268" s="75">
        <v>566622.68539999996</v>
      </c>
      <c r="I268" s="66"/>
      <c r="J268" s="113">
        <v>0.87749323221435749</v>
      </c>
      <c r="K268" s="67" t="s">
        <v>442</v>
      </c>
    </row>
    <row r="269" spans="2:11" x14ac:dyDescent="0.2">
      <c r="B269" s="91">
        <v>41686</v>
      </c>
      <c r="C269" s="109" t="s">
        <v>576</v>
      </c>
      <c r="D269" s="210" t="s">
        <v>441</v>
      </c>
      <c r="E269" s="75" t="s">
        <v>906</v>
      </c>
      <c r="F269" s="75">
        <v>328</v>
      </c>
      <c r="G269" s="75"/>
      <c r="H269" s="75">
        <v>763403.6</v>
      </c>
      <c r="I269" s="66"/>
      <c r="J269" s="113">
        <v>1.1646739607195191</v>
      </c>
      <c r="K269" s="67" t="s">
        <v>442</v>
      </c>
    </row>
    <row r="270" spans="2:11" x14ac:dyDescent="0.2">
      <c r="B270" s="91">
        <v>41686</v>
      </c>
      <c r="C270" s="109" t="s">
        <v>590</v>
      </c>
      <c r="D270" s="210" t="s">
        <v>441</v>
      </c>
      <c r="E270" s="75" t="s">
        <v>906</v>
      </c>
      <c r="F270" s="75">
        <v>1678</v>
      </c>
      <c r="G270" s="75"/>
      <c r="H270" s="75">
        <v>841669.73860000004</v>
      </c>
      <c r="I270" s="66"/>
      <c r="J270" s="113">
        <v>1.2840793887702711</v>
      </c>
      <c r="K270" s="67" t="s">
        <v>442</v>
      </c>
    </row>
    <row r="271" spans="2:11" x14ac:dyDescent="0.2">
      <c r="B271" s="91">
        <v>41686</v>
      </c>
      <c r="C271" s="109" t="s">
        <v>591</v>
      </c>
      <c r="D271" s="210" t="s">
        <v>441</v>
      </c>
      <c r="E271" s="75" t="s">
        <v>906</v>
      </c>
      <c r="F271" s="75">
        <v>2271</v>
      </c>
      <c r="G271" s="75"/>
      <c r="H271" s="75">
        <v>206934.5393</v>
      </c>
      <c r="I271" s="66"/>
      <c r="J271" s="113">
        <v>0.31570622603325421</v>
      </c>
      <c r="K271" s="67" t="s">
        <v>442</v>
      </c>
    </row>
    <row r="272" spans="2:11" x14ac:dyDescent="0.2">
      <c r="B272" s="91">
        <v>41686</v>
      </c>
      <c r="C272" s="109" t="s">
        <v>538</v>
      </c>
      <c r="D272" s="210" t="s">
        <v>441</v>
      </c>
      <c r="E272" s="75" t="s">
        <v>906</v>
      </c>
      <c r="F272" s="75">
        <v>563</v>
      </c>
      <c r="G272" s="75"/>
      <c r="H272" s="75">
        <v>423741.95</v>
      </c>
      <c r="I272" s="66"/>
      <c r="J272" s="113">
        <v>0.64647483353433555</v>
      </c>
      <c r="K272" s="67" t="s">
        <v>442</v>
      </c>
    </row>
    <row r="273" spans="2:11" x14ac:dyDescent="0.2">
      <c r="B273" s="91">
        <v>41686</v>
      </c>
      <c r="C273" s="109" t="s">
        <v>573</v>
      </c>
      <c r="D273" s="210" t="s">
        <v>460</v>
      </c>
      <c r="E273" s="75" t="s">
        <v>904</v>
      </c>
      <c r="F273" s="75">
        <v>0</v>
      </c>
      <c r="G273" s="75"/>
      <c r="H273" s="75">
        <v>0</v>
      </c>
      <c r="I273" s="66"/>
      <c r="J273" s="113">
        <v>0</v>
      </c>
      <c r="K273" s="67" t="s">
        <v>442</v>
      </c>
    </row>
    <row r="274" spans="2:11" x14ac:dyDescent="0.2">
      <c r="B274" s="91">
        <v>41686</v>
      </c>
      <c r="C274" s="109" t="s">
        <v>592</v>
      </c>
      <c r="D274" s="210" t="s">
        <v>441</v>
      </c>
      <c r="E274" s="75" t="s">
        <v>906</v>
      </c>
      <c r="F274" s="75">
        <v>613</v>
      </c>
      <c r="G274" s="75"/>
      <c r="H274" s="75">
        <v>189494.04449999999</v>
      </c>
      <c r="I274" s="66"/>
      <c r="J274" s="113">
        <v>0.28909842623295962</v>
      </c>
      <c r="K274" s="67" t="s">
        <v>442</v>
      </c>
    </row>
    <row r="275" spans="2:11" x14ac:dyDescent="0.2">
      <c r="B275" s="91">
        <v>41686</v>
      </c>
      <c r="C275" s="109" t="s">
        <v>593</v>
      </c>
      <c r="D275" s="210" t="s">
        <v>441</v>
      </c>
      <c r="E275" s="75" t="s">
        <v>906</v>
      </c>
      <c r="F275" s="75">
        <v>1047</v>
      </c>
      <c r="G275" s="75"/>
      <c r="H275" s="75">
        <v>395460.2353</v>
      </c>
      <c r="I275" s="66"/>
      <c r="J275" s="113">
        <v>0.60332730753945096</v>
      </c>
      <c r="K275" s="67" t="s">
        <v>442</v>
      </c>
    </row>
    <row r="276" spans="2:11" x14ac:dyDescent="0.2">
      <c r="B276" s="91">
        <v>41686</v>
      </c>
      <c r="C276" s="109" t="s">
        <v>594</v>
      </c>
      <c r="D276" s="210" t="s">
        <v>441</v>
      </c>
      <c r="E276" s="75" t="s">
        <v>906</v>
      </c>
      <c r="F276" s="75">
        <v>585</v>
      </c>
      <c r="G276" s="75"/>
      <c r="H276" s="75">
        <v>156894.59030000001</v>
      </c>
      <c r="I276" s="66"/>
      <c r="J276" s="113">
        <v>0.23936361303531614</v>
      </c>
      <c r="K276" s="67" t="s">
        <v>442</v>
      </c>
    </row>
    <row r="277" spans="2:11" x14ac:dyDescent="0.2">
      <c r="B277" s="91">
        <v>41686</v>
      </c>
      <c r="C277" s="109" t="s">
        <v>491</v>
      </c>
      <c r="D277" s="210" t="s">
        <v>441</v>
      </c>
      <c r="E277" s="75" t="s">
        <v>906</v>
      </c>
      <c r="F277" s="75">
        <v>2774</v>
      </c>
      <c r="G277" s="75"/>
      <c r="H277" s="75">
        <v>1086470.9223</v>
      </c>
      <c r="I277" s="66"/>
      <c r="J277" s="113">
        <v>3.3721968317173068</v>
      </c>
      <c r="K277" s="67" t="s">
        <v>442</v>
      </c>
    </row>
    <row r="278" spans="2:11" x14ac:dyDescent="0.2">
      <c r="B278" s="91">
        <v>41686</v>
      </c>
      <c r="C278" s="109" t="s">
        <v>474</v>
      </c>
      <c r="D278" s="210" t="s">
        <v>441</v>
      </c>
      <c r="E278" s="75" t="s">
        <v>906</v>
      </c>
      <c r="F278" s="75">
        <v>2520</v>
      </c>
      <c r="G278" s="75"/>
      <c r="H278" s="75">
        <v>167797</v>
      </c>
      <c r="I278" s="66"/>
      <c r="J278" s="113">
        <v>0.25599669242698508</v>
      </c>
      <c r="K278" s="67" t="s">
        <v>442</v>
      </c>
    </row>
    <row r="279" spans="2:11" x14ac:dyDescent="0.2">
      <c r="B279" s="91">
        <v>41686</v>
      </c>
      <c r="C279" s="109" t="s">
        <v>595</v>
      </c>
      <c r="D279" s="210" t="s">
        <v>441</v>
      </c>
      <c r="E279" s="75" t="s">
        <v>906</v>
      </c>
      <c r="F279" s="75">
        <v>620</v>
      </c>
      <c r="G279" s="75"/>
      <c r="H279" s="75">
        <v>737352.60400000005</v>
      </c>
      <c r="I279" s="66"/>
      <c r="J279" s="113">
        <v>1.1249296934773838</v>
      </c>
      <c r="K279" s="67" t="s">
        <v>442</v>
      </c>
    </row>
    <row r="280" spans="2:11" x14ac:dyDescent="0.2">
      <c r="B280" s="91">
        <v>41686</v>
      </c>
      <c r="C280" s="109" t="s">
        <v>451</v>
      </c>
      <c r="D280" s="210" t="s">
        <v>441</v>
      </c>
      <c r="E280" s="75" t="s">
        <v>906</v>
      </c>
      <c r="F280" s="75">
        <v>608</v>
      </c>
      <c r="G280" s="75"/>
      <c r="H280" s="75">
        <v>135863</v>
      </c>
      <c r="I280" s="66"/>
      <c r="J280" s="113">
        <v>0.20727711832277976</v>
      </c>
      <c r="K280" s="67" t="s">
        <v>442</v>
      </c>
    </row>
    <row r="281" spans="2:11" x14ac:dyDescent="0.2">
      <c r="B281" s="91">
        <v>41686</v>
      </c>
      <c r="C281" s="109" t="s">
        <v>537</v>
      </c>
      <c r="D281" s="210" t="s">
        <v>441</v>
      </c>
      <c r="E281" s="75" t="s">
        <v>906</v>
      </c>
      <c r="F281" s="75">
        <v>3014</v>
      </c>
      <c r="G281" s="75"/>
      <c r="H281" s="75">
        <v>517687.59330000001</v>
      </c>
      <c r="I281" s="66"/>
      <c r="J281" s="113">
        <v>0.78980143623119758</v>
      </c>
      <c r="K281" s="67" t="s">
        <v>442</v>
      </c>
    </row>
    <row r="282" spans="2:11" x14ac:dyDescent="0.2">
      <c r="B282" s="91">
        <v>41686</v>
      </c>
      <c r="C282" s="109" t="s">
        <v>535</v>
      </c>
      <c r="D282" s="210" t="s">
        <v>441</v>
      </c>
      <c r="E282" s="75" t="s">
        <v>906</v>
      </c>
      <c r="F282" s="75">
        <v>2648</v>
      </c>
      <c r="G282" s="75"/>
      <c r="H282" s="75">
        <v>1044115.4708</v>
      </c>
      <c r="I282" s="66"/>
      <c r="J282" s="113">
        <v>1.5949448457622866</v>
      </c>
      <c r="K282" s="67" t="s">
        <v>442</v>
      </c>
    </row>
    <row r="283" spans="2:11" x14ac:dyDescent="0.2">
      <c r="B283" s="91">
        <v>41686</v>
      </c>
      <c r="C283" s="109" t="s">
        <v>596</v>
      </c>
      <c r="D283" s="210" t="s">
        <v>441</v>
      </c>
      <c r="E283" s="75" t="s">
        <v>906</v>
      </c>
      <c r="F283" s="75">
        <v>3062</v>
      </c>
      <c r="G283" s="75"/>
      <c r="H283" s="75">
        <v>1405959.0353999999</v>
      </c>
      <c r="I283" s="66"/>
      <c r="J283" s="113">
        <v>2.1449779361385151</v>
      </c>
      <c r="K283" s="67" t="s">
        <v>442</v>
      </c>
    </row>
    <row r="284" spans="2:11" x14ac:dyDescent="0.2">
      <c r="B284" s="91">
        <v>41686</v>
      </c>
      <c r="C284" s="109" t="s">
        <v>519</v>
      </c>
      <c r="D284" s="210" t="s">
        <v>460</v>
      </c>
      <c r="E284" s="75" t="s">
        <v>88</v>
      </c>
      <c r="F284" s="75">
        <v>0</v>
      </c>
      <c r="G284" s="75"/>
      <c r="H284" s="75">
        <v>0</v>
      </c>
      <c r="I284" s="66"/>
      <c r="J284" s="113">
        <v>0</v>
      </c>
      <c r="K284" s="67" t="s">
        <v>442</v>
      </c>
    </row>
    <row r="285" spans="2:11" x14ac:dyDescent="0.2">
      <c r="B285" s="91">
        <v>41686</v>
      </c>
      <c r="C285" s="109" t="s">
        <v>494</v>
      </c>
      <c r="D285" s="210" t="s">
        <v>441</v>
      </c>
      <c r="E285" s="75" t="s">
        <v>906</v>
      </c>
      <c r="F285" s="75">
        <v>3084</v>
      </c>
      <c r="G285" s="75"/>
      <c r="H285" s="75">
        <v>419285.30430000002</v>
      </c>
      <c r="I285" s="66"/>
      <c r="J285" s="113">
        <v>0.63967562640596642</v>
      </c>
      <c r="K285" s="67" t="s">
        <v>442</v>
      </c>
    </row>
    <row r="286" spans="2:11" x14ac:dyDescent="0.2">
      <c r="B286" s="91">
        <v>41686</v>
      </c>
      <c r="C286" s="109" t="s">
        <v>459</v>
      </c>
      <c r="D286" s="210" t="s">
        <v>460</v>
      </c>
      <c r="E286" s="75" t="s">
        <v>88</v>
      </c>
      <c r="F286" s="75">
        <v>1057</v>
      </c>
      <c r="G286" s="75"/>
      <c r="H286" s="75">
        <v>103128.0019</v>
      </c>
      <c r="I286" s="66"/>
      <c r="J286" s="113">
        <v>0.33982325599135271</v>
      </c>
      <c r="K286" s="67" t="s">
        <v>442</v>
      </c>
    </row>
    <row r="287" spans="2:11" x14ac:dyDescent="0.2">
      <c r="B287" s="91">
        <v>41686</v>
      </c>
      <c r="C287" s="109" t="s">
        <v>554</v>
      </c>
      <c r="D287" s="210" t="s">
        <v>441</v>
      </c>
      <c r="E287" s="75" t="s">
        <v>907</v>
      </c>
      <c r="F287" s="75">
        <v>33.33</v>
      </c>
      <c r="G287" s="75"/>
      <c r="H287" s="75">
        <v>6851.5380999999998</v>
      </c>
      <c r="I287" s="66"/>
      <c r="J287" s="113">
        <v>0.87749323221435749</v>
      </c>
      <c r="K287" s="67" t="s">
        <v>442</v>
      </c>
    </row>
    <row r="288" spans="2:11" x14ac:dyDescent="0.2">
      <c r="B288" s="91">
        <v>41686</v>
      </c>
      <c r="C288" s="109" t="s">
        <v>491</v>
      </c>
      <c r="D288" s="210" t="s">
        <v>441</v>
      </c>
      <c r="E288" s="75" t="s">
        <v>906</v>
      </c>
      <c r="F288" s="75">
        <v>1831</v>
      </c>
      <c r="G288" s="75"/>
      <c r="H288" s="75">
        <v>4272.2722999999996</v>
      </c>
      <c r="I288" s="66"/>
      <c r="J288" s="113">
        <v>3.3721968317173068</v>
      </c>
      <c r="K288" s="67" t="s">
        <v>442</v>
      </c>
    </row>
    <row r="289" spans="2:11" x14ac:dyDescent="0.2">
      <c r="B289" s="91">
        <v>41686</v>
      </c>
      <c r="C289" s="109" t="s">
        <v>491</v>
      </c>
      <c r="D289" s="210" t="s">
        <v>441</v>
      </c>
      <c r="E289" s="75" t="s">
        <v>906</v>
      </c>
      <c r="F289" s="75">
        <v>1366</v>
      </c>
      <c r="G289" s="75"/>
      <c r="H289" s="75">
        <v>1072696.9878</v>
      </c>
      <c r="I289" s="66"/>
      <c r="J289" s="113">
        <v>3.3721968317173068</v>
      </c>
      <c r="K289" s="67" t="s">
        <v>442</v>
      </c>
    </row>
    <row r="290" spans="2:11" x14ac:dyDescent="0.2">
      <c r="B290" s="91">
        <v>41686</v>
      </c>
      <c r="C290" s="109" t="s">
        <v>597</v>
      </c>
      <c r="D290" s="210" t="s">
        <v>441</v>
      </c>
      <c r="E290" s="75" t="s">
        <v>906</v>
      </c>
      <c r="F290" s="75">
        <v>105</v>
      </c>
      <c r="G290" s="75"/>
      <c r="H290" s="75">
        <v>229144.36489999999</v>
      </c>
      <c r="I290" s="66"/>
      <c r="J290" s="113">
        <v>0.46560834002704948</v>
      </c>
      <c r="K290" s="67" t="s">
        <v>442</v>
      </c>
    </row>
    <row r="291" spans="2:11" x14ac:dyDescent="0.2">
      <c r="B291" s="91">
        <v>41686</v>
      </c>
      <c r="C291" s="109" t="s">
        <v>549</v>
      </c>
      <c r="D291" s="210" t="s">
        <v>441</v>
      </c>
      <c r="E291" s="75" t="s">
        <v>906</v>
      </c>
      <c r="F291" s="75">
        <v>2628</v>
      </c>
      <c r="G291" s="75"/>
      <c r="H291" s="75">
        <v>360625.22120000003</v>
      </c>
      <c r="I291" s="66"/>
      <c r="J291" s="113">
        <v>0.55018184969308082</v>
      </c>
      <c r="K291" s="67" t="s">
        <v>442</v>
      </c>
    </row>
    <row r="292" spans="2:11" x14ac:dyDescent="0.2">
      <c r="B292" s="91">
        <v>41686</v>
      </c>
      <c r="C292" s="109" t="s">
        <v>459</v>
      </c>
      <c r="D292" s="210" t="s">
        <v>460</v>
      </c>
      <c r="E292" s="75" t="s">
        <v>88</v>
      </c>
      <c r="F292" s="75">
        <v>967</v>
      </c>
      <c r="G292" s="75"/>
      <c r="H292" s="75">
        <v>113681.7267</v>
      </c>
      <c r="I292" s="66"/>
      <c r="J292" s="113">
        <v>0.33982325599135271</v>
      </c>
      <c r="K292" s="67" t="s">
        <v>442</v>
      </c>
    </row>
    <row r="293" spans="2:11" x14ac:dyDescent="0.2">
      <c r="B293" s="91">
        <v>41686</v>
      </c>
      <c r="C293" s="109" t="s">
        <v>534</v>
      </c>
      <c r="D293" s="210" t="s">
        <v>441</v>
      </c>
      <c r="E293" s="75" t="s">
        <v>906</v>
      </c>
      <c r="F293" s="75">
        <v>6026</v>
      </c>
      <c r="G293" s="75"/>
      <c r="H293" s="75">
        <v>797959.91410000005</v>
      </c>
      <c r="I293" s="66"/>
      <c r="J293" s="113">
        <v>1.2173942245625438</v>
      </c>
      <c r="K293" s="67" t="s">
        <v>442</v>
      </c>
    </row>
    <row r="294" spans="2:11" x14ac:dyDescent="0.2">
      <c r="B294" s="91">
        <v>41686</v>
      </c>
      <c r="C294" s="109" t="s">
        <v>584</v>
      </c>
      <c r="D294" s="210" t="s">
        <v>441</v>
      </c>
      <c r="E294" s="75" t="s">
        <v>906</v>
      </c>
      <c r="F294" s="75">
        <v>217</v>
      </c>
      <c r="G294" s="75"/>
      <c r="H294" s="75">
        <v>80073</v>
      </c>
      <c r="I294" s="66"/>
      <c r="J294" s="113">
        <v>1.1011501453547134</v>
      </c>
      <c r="K294" s="67" t="s">
        <v>442</v>
      </c>
    </row>
    <row r="295" spans="2:11" x14ac:dyDescent="0.2">
      <c r="B295" s="91">
        <v>41686</v>
      </c>
      <c r="C295" s="109" t="s">
        <v>463</v>
      </c>
      <c r="D295" s="210" t="s">
        <v>441</v>
      </c>
      <c r="E295" s="75" t="s">
        <v>906</v>
      </c>
      <c r="F295" s="75">
        <v>1304</v>
      </c>
      <c r="G295" s="75"/>
      <c r="H295" s="75">
        <v>243084.32010000001</v>
      </c>
      <c r="I295" s="66"/>
      <c r="J295" s="113">
        <v>0.37085753575130959</v>
      </c>
      <c r="K295" s="67" t="s">
        <v>442</v>
      </c>
    </row>
    <row r="296" spans="2:11" x14ac:dyDescent="0.2">
      <c r="B296" s="91">
        <v>41686</v>
      </c>
      <c r="C296" s="109" t="s">
        <v>459</v>
      </c>
      <c r="D296" s="210" t="s">
        <v>460</v>
      </c>
      <c r="E296" s="75" t="s">
        <v>906</v>
      </c>
      <c r="F296" s="75">
        <v>2257</v>
      </c>
      <c r="G296" s="75"/>
      <c r="H296" s="75">
        <v>4927.7080999999998</v>
      </c>
      <c r="I296" s="66"/>
      <c r="J296" s="113">
        <v>0.33982325599135271</v>
      </c>
      <c r="K296" s="67" t="s">
        <v>442</v>
      </c>
    </row>
    <row r="297" spans="2:11" x14ac:dyDescent="0.2">
      <c r="B297" s="91">
        <v>41686</v>
      </c>
      <c r="C297" s="109" t="s">
        <v>459</v>
      </c>
      <c r="D297" s="210" t="s">
        <v>460</v>
      </c>
      <c r="E297" s="75" t="s">
        <v>88</v>
      </c>
      <c r="F297" s="75">
        <v>0</v>
      </c>
      <c r="G297" s="75"/>
      <c r="H297" s="75">
        <v>1004.9837</v>
      </c>
      <c r="I297" s="66"/>
      <c r="J297" s="113">
        <v>0.33982325599135271</v>
      </c>
      <c r="K297" s="67" t="s">
        <v>442</v>
      </c>
    </row>
    <row r="298" spans="2:11" x14ac:dyDescent="0.2">
      <c r="B298" s="91">
        <v>41686</v>
      </c>
      <c r="C298" s="109" t="s">
        <v>554</v>
      </c>
      <c r="D298" s="210" t="s">
        <v>441</v>
      </c>
      <c r="E298" s="75" t="s">
        <v>906</v>
      </c>
      <c r="F298" s="75">
        <v>1</v>
      </c>
      <c r="G298" s="75"/>
      <c r="H298" s="75">
        <v>1692.3167000000001</v>
      </c>
      <c r="I298" s="66"/>
      <c r="J298" s="113">
        <v>0.87749323221435749</v>
      </c>
      <c r="K298" s="67" t="s">
        <v>442</v>
      </c>
    </row>
    <row r="299" spans="2:11" x14ac:dyDescent="0.2">
      <c r="B299" s="91">
        <v>41686</v>
      </c>
      <c r="C299" s="109" t="s">
        <v>512</v>
      </c>
      <c r="D299" s="210" t="s">
        <v>441</v>
      </c>
      <c r="E299" s="75" t="s">
        <v>906</v>
      </c>
      <c r="F299" s="75">
        <v>22.44</v>
      </c>
      <c r="G299" s="75"/>
      <c r="H299" s="75">
        <v>32732.4807</v>
      </c>
      <c r="I299" s="66"/>
      <c r="J299" s="113">
        <v>0.55826041996108111</v>
      </c>
      <c r="K299" s="67" t="s">
        <v>442</v>
      </c>
    </row>
    <row r="300" spans="2:11" x14ac:dyDescent="0.2">
      <c r="B300" s="91">
        <v>41686</v>
      </c>
      <c r="C300" s="109" t="s">
        <v>597</v>
      </c>
      <c r="D300" s="210" t="s">
        <v>441</v>
      </c>
      <c r="E300" s="75" t="s">
        <v>906</v>
      </c>
      <c r="F300" s="75">
        <v>155</v>
      </c>
      <c r="G300" s="75"/>
      <c r="H300" s="75">
        <v>76045.838499999998</v>
      </c>
      <c r="I300" s="66"/>
      <c r="J300" s="113">
        <v>0.46560834002704948</v>
      </c>
      <c r="K300" s="67" t="s">
        <v>442</v>
      </c>
    </row>
    <row r="301" spans="2:11" x14ac:dyDescent="0.2">
      <c r="B301" s="91">
        <v>41686</v>
      </c>
      <c r="C301" s="109" t="s">
        <v>598</v>
      </c>
      <c r="D301" s="210" t="s">
        <v>441</v>
      </c>
      <c r="E301" s="75" t="s">
        <v>904</v>
      </c>
      <c r="F301" s="75">
        <v>40.590000000000003</v>
      </c>
      <c r="G301" s="75"/>
      <c r="H301" s="75">
        <v>89548.7353</v>
      </c>
      <c r="I301" s="66"/>
      <c r="J301" s="113">
        <v>0.13661853339344329</v>
      </c>
      <c r="K301" s="67" t="s">
        <v>442</v>
      </c>
    </row>
    <row r="302" spans="2:11" x14ac:dyDescent="0.2">
      <c r="B302" s="91">
        <v>41686</v>
      </c>
      <c r="C302" s="109" t="s">
        <v>599</v>
      </c>
      <c r="D302" s="210" t="s">
        <v>441</v>
      </c>
      <c r="E302" s="75" t="s">
        <v>906</v>
      </c>
      <c r="F302" s="75">
        <v>1</v>
      </c>
      <c r="G302" s="75"/>
      <c r="H302" s="75">
        <v>2131.7667000000001</v>
      </c>
      <c r="I302" s="66"/>
      <c r="J302" s="113">
        <v>3.2522942855115946E-3</v>
      </c>
      <c r="K302" s="67" t="s">
        <v>442</v>
      </c>
    </row>
    <row r="303" spans="2:11" x14ac:dyDescent="0.2">
      <c r="B303" s="91">
        <v>41686</v>
      </c>
      <c r="C303" s="109" t="s">
        <v>600</v>
      </c>
      <c r="D303" s="210" t="s">
        <v>441</v>
      </c>
      <c r="E303" s="75" t="s">
        <v>908</v>
      </c>
      <c r="F303" s="75">
        <v>1</v>
      </c>
      <c r="G303" s="75"/>
      <c r="H303" s="75">
        <v>1604.2666999999999</v>
      </c>
      <c r="I303" s="66"/>
      <c r="J303" s="113">
        <v>2.4475227147729359E-3</v>
      </c>
      <c r="K303" s="67" t="s">
        <v>442</v>
      </c>
    </row>
    <row r="304" spans="2:11" x14ac:dyDescent="0.2">
      <c r="B304" s="91">
        <v>41686</v>
      </c>
      <c r="C304" s="109" t="s">
        <v>601</v>
      </c>
      <c r="D304" s="210" t="s">
        <v>441</v>
      </c>
      <c r="E304" s="75" t="s">
        <v>906</v>
      </c>
      <c r="F304" s="75">
        <v>334</v>
      </c>
      <c r="G304" s="75"/>
      <c r="H304" s="75">
        <v>13187.422200000001</v>
      </c>
      <c r="I304" s="66"/>
      <c r="J304" s="113">
        <v>2.0119170574194982E-2</v>
      </c>
      <c r="K304" s="67" t="s">
        <v>442</v>
      </c>
    </row>
    <row r="305" spans="2:11" x14ac:dyDescent="0.2">
      <c r="B305" s="91">
        <v>41686</v>
      </c>
      <c r="C305" s="109" t="s">
        <v>586</v>
      </c>
      <c r="D305" s="210" t="s">
        <v>441</v>
      </c>
      <c r="E305" s="75" t="s">
        <v>906</v>
      </c>
      <c r="F305" s="75">
        <v>201</v>
      </c>
      <c r="G305" s="75"/>
      <c r="H305" s="75">
        <v>7892.6067000000003</v>
      </c>
      <c r="I305" s="66"/>
      <c r="J305" s="113">
        <v>0.12661945533365221</v>
      </c>
      <c r="K305" s="67" t="s">
        <v>442</v>
      </c>
    </row>
    <row r="306" spans="2:11" x14ac:dyDescent="0.2">
      <c r="B306" s="91">
        <v>41686</v>
      </c>
      <c r="C306" s="109" t="s">
        <v>515</v>
      </c>
      <c r="D306" s="210" t="s">
        <v>441</v>
      </c>
      <c r="E306" s="75" t="s">
        <v>906</v>
      </c>
      <c r="F306" s="75">
        <v>371</v>
      </c>
      <c r="G306" s="75"/>
      <c r="H306" s="75">
        <v>682503.95429999998</v>
      </c>
      <c r="I306" s="66"/>
      <c r="J306" s="113">
        <v>1.0412507665163155</v>
      </c>
      <c r="K306" s="67" t="s">
        <v>442</v>
      </c>
    </row>
    <row r="307" spans="2:11" x14ac:dyDescent="0.2">
      <c r="B307" s="91">
        <v>41686</v>
      </c>
      <c r="C307" s="109" t="s">
        <v>602</v>
      </c>
      <c r="D307" s="210" t="s">
        <v>441</v>
      </c>
      <c r="E307" s="75" t="s">
        <v>906</v>
      </c>
      <c r="F307" s="75">
        <v>26.73</v>
      </c>
      <c r="G307" s="75"/>
      <c r="H307" s="75">
        <v>5888.1725999999999</v>
      </c>
      <c r="I307" s="66"/>
      <c r="J307" s="113">
        <v>8.9831922503930406E-3</v>
      </c>
      <c r="K307" s="67" t="s">
        <v>442</v>
      </c>
    </row>
    <row r="308" spans="2:11" x14ac:dyDescent="0.2">
      <c r="B308" s="91">
        <v>41686</v>
      </c>
      <c r="C308" s="109" t="s">
        <v>603</v>
      </c>
      <c r="D308" s="210" t="s">
        <v>460</v>
      </c>
      <c r="E308" s="75" t="s">
        <v>908</v>
      </c>
      <c r="F308" s="75">
        <v>1</v>
      </c>
      <c r="G308" s="75"/>
      <c r="H308" s="75">
        <v>323.13330000000002</v>
      </c>
      <c r="I308" s="66"/>
      <c r="J308" s="113">
        <v>4.9298292587481723E-4</v>
      </c>
      <c r="K308" s="67" t="s">
        <v>442</v>
      </c>
    </row>
    <row r="309" spans="2:11" x14ac:dyDescent="0.2">
      <c r="B309" s="91">
        <v>41686</v>
      </c>
      <c r="C309" s="109" t="s">
        <v>604</v>
      </c>
      <c r="D309" s="210" t="s">
        <v>441</v>
      </c>
      <c r="E309" s="75" t="s">
        <v>906</v>
      </c>
      <c r="F309" s="75">
        <v>165</v>
      </c>
      <c r="G309" s="75"/>
      <c r="H309" s="75">
        <v>11587.5501</v>
      </c>
      <c r="I309" s="66"/>
      <c r="J309" s="113">
        <v>1.7678352407563786E-2</v>
      </c>
      <c r="K309" s="67" t="s">
        <v>442</v>
      </c>
    </row>
    <row r="310" spans="2:11" x14ac:dyDescent="0.2">
      <c r="B310" s="91">
        <v>41686</v>
      </c>
      <c r="C310" s="109" t="s">
        <v>605</v>
      </c>
      <c r="D310" s="210" t="s">
        <v>441</v>
      </c>
      <c r="E310" s="75" t="s">
        <v>87</v>
      </c>
      <c r="F310" s="75">
        <v>1</v>
      </c>
      <c r="G310" s="75"/>
      <c r="H310" s="75">
        <v>89.2</v>
      </c>
      <c r="I310" s="66"/>
      <c r="J310" s="113">
        <v>1.3608649120357976E-4</v>
      </c>
      <c r="K310" s="67" t="s">
        <v>442</v>
      </c>
    </row>
    <row r="311" spans="2:11" x14ac:dyDescent="0.2">
      <c r="B311" s="91">
        <v>41686</v>
      </c>
      <c r="C311" s="109" t="s">
        <v>606</v>
      </c>
      <c r="D311" s="210" t="s">
        <v>441</v>
      </c>
      <c r="E311" s="75" t="s">
        <v>906</v>
      </c>
      <c r="F311" s="75">
        <v>33</v>
      </c>
      <c r="G311" s="75"/>
      <c r="H311" s="75">
        <v>4323</v>
      </c>
      <c r="I311" s="66"/>
      <c r="J311" s="113">
        <v>6.5953127967833544E-3</v>
      </c>
      <c r="K311" s="67" t="s">
        <v>442</v>
      </c>
    </row>
    <row r="312" spans="2:11" x14ac:dyDescent="0.2">
      <c r="B312" s="91">
        <v>41686</v>
      </c>
      <c r="C312" s="109" t="s">
        <v>490</v>
      </c>
      <c r="D312" s="210" t="s">
        <v>441</v>
      </c>
      <c r="E312" s="75" t="s">
        <v>906</v>
      </c>
      <c r="F312" s="75">
        <v>175</v>
      </c>
      <c r="G312" s="75"/>
      <c r="H312" s="75">
        <v>76676.25</v>
      </c>
      <c r="I312" s="66"/>
      <c r="J312" s="113">
        <v>0.11719635388895373</v>
      </c>
      <c r="K312" s="67" t="s">
        <v>442</v>
      </c>
    </row>
    <row r="313" spans="2:11" x14ac:dyDescent="0.2">
      <c r="B313" s="91">
        <v>41686</v>
      </c>
      <c r="C313" s="109" t="s">
        <v>546</v>
      </c>
      <c r="D313" s="210" t="s">
        <v>441</v>
      </c>
      <c r="E313" s="75" t="s">
        <v>906</v>
      </c>
      <c r="F313" s="75">
        <v>1</v>
      </c>
      <c r="G313" s="75"/>
      <c r="H313" s="75">
        <v>2064.8000000000002</v>
      </c>
      <c r="I313" s="66"/>
      <c r="J313" s="113">
        <v>3.1501276573671689E-3</v>
      </c>
      <c r="K313" s="67" t="s">
        <v>442</v>
      </c>
    </row>
    <row r="314" spans="2:11" x14ac:dyDescent="0.2">
      <c r="B314" s="91">
        <v>41686</v>
      </c>
      <c r="C314" s="109" t="s">
        <v>491</v>
      </c>
      <c r="D314" s="210" t="s">
        <v>441</v>
      </c>
      <c r="E314" s="75" t="s">
        <v>907</v>
      </c>
      <c r="F314" s="75">
        <v>465</v>
      </c>
      <c r="G314" s="75"/>
      <c r="H314" s="75">
        <v>46918.5</v>
      </c>
      <c r="I314" s="66"/>
      <c r="J314" s="113">
        <v>3.3721968317173068</v>
      </c>
      <c r="K314" s="67" t="s">
        <v>442</v>
      </c>
    </row>
    <row r="315" spans="2:11" x14ac:dyDescent="0.2">
      <c r="B315" s="91">
        <v>41686</v>
      </c>
      <c r="C315" s="109" t="s">
        <v>497</v>
      </c>
      <c r="D315" s="210" t="s">
        <v>460</v>
      </c>
      <c r="E315" s="75" t="s">
        <v>907</v>
      </c>
      <c r="F315" s="75">
        <v>3</v>
      </c>
      <c r="G315" s="75"/>
      <c r="H315" s="75">
        <v>903</v>
      </c>
      <c r="I315" s="66"/>
      <c r="J315" s="113">
        <v>4.6798191514274966E-2</v>
      </c>
      <c r="K315" s="67" t="s">
        <v>442</v>
      </c>
    </row>
    <row r="316" spans="2:11" x14ac:dyDescent="0.2">
      <c r="B316" s="91">
        <v>41686</v>
      </c>
      <c r="C316" s="109" t="s">
        <v>607</v>
      </c>
      <c r="D316" s="210" t="s">
        <v>441</v>
      </c>
      <c r="E316" s="75" t="s">
        <v>906</v>
      </c>
      <c r="F316" s="75">
        <v>333</v>
      </c>
      <c r="G316" s="75"/>
      <c r="H316" s="75">
        <v>42957</v>
      </c>
      <c r="I316" s="66"/>
      <c r="J316" s="113">
        <v>6.5536630074351745E-2</v>
      </c>
      <c r="K316" s="67" t="s">
        <v>442</v>
      </c>
    </row>
    <row r="317" spans="2:11" x14ac:dyDescent="0.2">
      <c r="B317" s="91">
        <v>41686</v>
      </c>
      <c r="C317" s="109" t="s">
        <v>608</v>
      </c>
      <c r="D317" s="210" t="s">
        <v>441</v>
      </c>
      <c r="E317" s="75" t="s">
        <v>906</v>
      </c>
      <c r="F317" s="75">
        <v>1</v>
      </c>
      <c r="G317" s="75"/>
      <c r="H317" s="75">
        <v>2485.85</v>
      </c>
      <c r="I317" s="66"/>
      <c r="J317" s="113">
        <v>3.792495562314111E-3</v>
      </c>
      <c r="K317" s="67" t="s">
        <v>442</v>
      </c>
    </row>
    <row r="318" spans="2:11" x14ac:dyDescent="0.2">
      <c r="B318" s="91">
        <v>41686</v>
      </c>
      <c r="C318" s="109" t="s">
        <v>489</v>
      </c>
      <c r="D318" s="210" t="s">
        <v>441</v>
      </c>
      <c r="E318" s="75" t="s">
        <v>904</v>
      </c>
      <c r="F318" s="75">
        <v>1</v>
      </c>
      <c r="G318" s="75"/>
      <c r="H318" s="75">
        <v>1714.3167000000001</v>
      </c>
      <c r="I318" s="66"/>
      <c r="J318" s="113">
        <v>2.6154186604786982E-3</v>
      </c>
      <c r="K318" s="67" t="s">
        <v>442</v>
      </c>
    </row>
    <row r="319" spans="2:11" x14ac:dyDescent="0.2">
      <c r="B319" s="91">
        <v>41686</v>
      </c>
      <c r="C319" s="109" t="s">
        <v>535</v>
      </c>
      <c r="D319" s="210" t="s">
        <v>441</v>
      </c>
      <c r="E319" s="75" t="s">
        <v>904</v>
      </c>
      <c r="F319" s="75">
        <v>1</v>
      </c>
      <c r="G319" s="75"/>
      <c r="H319" s="75">
        <v>1315.85</v>
      </c>
      <c r="I319" s="66"/>
      <c r="J319" s="113">
        <v>1.5949448457622866</v>
      </c>
      <c r="K319" s="67" t="s">
        <v>442</v>
      </c>
    </row>
    <row r="320" spans="2:11" x14ac:dyDescent="0.2">
      <c r="B320" s="91">
        <v>41686</v>
      </c>
      <c r="C320" s="109" t="s">
        <v>609</v>
      </c>
      <c r="D320" s="210" t="s">
        <v>441</v>
      </c>
      <c r="E320" s="75" t="s">
        <v>906</v>
      </c>
      <c r="F320" s="75">
        <v>382</v>
      </c>
      <c r="G320" s="75"/>
      <c r="H320" s="75">
        <v>32323.579399999999</v>
      </c>
      <c r="I320" s="66"/>
      <c r="J320" s="113">
        <v>4.9313929413523666E-2</v>
      </c>
      <c r="K320" s="67" t="s">
        <v>442</v>
      </c>
    </row>
    <row r="321" spans="2:11" x14ac:dyDescent="0.2">
      <c r="B321" s="91">
        <v>41686</v>
      </c>
      <c r="C321" s="109" t="s">
        <v>610</v>
      </c>
      <c r="D321" s="210" t="s">
        <v>460</v>
      </c>
      <c r="E321" s="75" t="s">
        <v>904</v>
      </c>
      <c r="F321" s="75">
        <v>1</v>
      </c>
      <c r="G321" s="75"/>
      <c r="H321" s="75">
        <v>29</v>
      </c>
      <c r="I321" s="66"/>
      <c r="J321" s="113">
        <v>4.4243365974257989E-5</v>
      </c>
      <c r="K321" s="67" t="s">
        <v>442</v>
      </c>
    </row>
    <row r="322" spans="2:11" x14ac:dyDescent="0.2">
      <c r="B322" s="91">
        <v>41686</v>
      </c>
      <c r="C322" s="109" t="s">
        <v>611</v>
      </c>
      <c r="D322" s="210" t="s">
        <v>441</v>
      </c>
      <c r="E322" s="75" t="s">
        <v>904</v>
      </c>
      <c r="F322" s="75">
        <v>1</v>
      </c>
      <c r="G322" s="75"/>
      <c r="H322" s="75">
        <v>97.833299999999994</v>
      </c>
      <c r="I322" s="66"/>
      <c r="J322" s="113">
        <v>1.4925774125411635E-4</v>
      </c>
      <c r="K322" s="67" t="s">
        <v>442</v>
      </c>
    </row>
    <row r="323" spans="2:11" x14ac:dyDescent="0.2">
      <c r="B323" s="91">
        <v>41686</v>
      </c>
      <c r="C323" s="109" t="s">
        <v>578</v>
      </c>
      <c r="D323" s="210" t="s">
        <v>441</v>
      </c>
      <c r="E323" s="75" t="s">
        <v>906</v>
      </c>
      <c r="F323" s="75">
        <v>1</v>
      </c>
      <c r="G323" s="75"/>
      <c r="H323" s="75">
        <v>1517.4666999999999</v>
      </c>
      <c r="I323" s="66"/>
      <c r="J323" s="113">
        <v>2.3150977435120535E-3</v>
      </c>
      <c r="K323" s="67" t="s">
        <v>442</v>
      </c>
    </row>
    <row r="324" spans="2:11" x14ac:dyDescent="0.2">
      <c r="B324" s="91">
        <v>41686</v>
      </c>
      <c r="C324" s="109" t="s">
        <v>497</v>
      </c>
      <c r="D324" s="210" t="s">
        <v>460</v>
      </c>
      <c r="E324" s="75" t="s">
        <v>88</v>
      </c>
      <c r="F324" s="75">
        <v>2</v>
      </c>
      <c r="G324" s="75"/>
      <c r="H324" s="75">
        <v>286.8</v>
      </c>
      <c r="I324" s="66"/>
      <c r="J324" s="113">
        <v>4.6798191514274966E-2</v>
      </c>
      <c r="K324" s="67" t="s">
        <v>442</v>
      </c>
    </row>
    <row r="325" spans="2:11" x14ac:dyDescent="0.2">
      <c r="B325" s="91">
        <v>41814</v>
      </c>
      <c r="C325" s="109" t="s">
        <v>612</v>
      </c>
      <c r="D325" s="210" t="s">
        <v>441</v>
      </c>
      <c r="E325" s="75" t="s">
        <v>908</v>
      </c>
      <c r="F325" s="75">
        <v>1</v>
      </c>
      <c r="G325" s="75"/>
      <c r="H325" s="75">
        <v>82.416700000000006</v>
      </c>
      <c r="I325" s="66"/>
      <c r="J325" s="113">
        <v>1.2573766277553891E-4</v>
      </c>
      <c r="K325" s="67" t="s">
        <v>442</v>
      </c>
    </row>
    <row r="326" spans="2:11" x14ac:dyDescent="0.2">
      <c r="B326" s="91">
        <v>41814</v>
      </c>
      <c r="C326" s="109" t="s">
        <v>613</v>
      </c>
      <c r="D326" s="210" t="s">
        <v>441</v>
      </c>
      <c r="E326" s="75" t="s">
        <v>910</v>
      </c>
      <c r="F326" s="75">
        <v>120</v>
      </c>
      <c r="G326" s="75"/>
      <c r="H326" s="75">
        <v>27108</v>
      </c>
      <c r="I326" s="66"/>
      <c r="J326" s="113">
        <v>4.1356867752765022E-2</v>
      </c>
      <c r="K326" s="67" t="s">
        <v>442</v>
      </c>
    </row>
    <row r="327" spans="2:11" x14ac:dyDescent="0.2">
      <c r="B327" s="91">
        <v>41814</v>
      </c>
      <c r="C327" s="109" t="s">
        <v>864</v>
      </c>
      <c r="D327" s="210" t="s">
        <v>441</v>
      </c>
      <c r="E327" s="75" t="s">
        <v>904</v>
      </c>
      <c r="F327" s="75">
        <v>1</v>
      </c>
      <c r="G327" s="75"/>
      <c r="H327" s="75">
        <v>1740.2166999999999</v>
      </c>
      <c r="I327" s="66"/>
      <c r="J327" s="113">
        <v>2.8633340732654882E-3</v>
      </c>
      <c r="K327" s="67" t="s">
        <v>442</v>
      </c>
    </row>
    <row r="328" spans="2:11" x14ac:dyDescent="0.2">
      <c r="B328" s="91">
        <v>41814</v>
      </c>
      <c r="C328" s="109" t="s">
        <v>533</v>
      </c>
      <c r="D328" s="210" t="s">
        <v>441</v>
      </c>
      <c r="E328" s="75" t="s">
        <v>908</v>
      </c>
      <c r="F328" s="75">
        <v>0</v>
      </c>
      <c r="G328" s="75"/>
      <c r="H328" s="75">
        <v>0</v>
      </c>
      <c r="I328" s="66"/>
      <c r="J328" s="113">
        <v>0</v>
      </c>
      <c r="K328" s="67" t="s">
        <v>442</v>
      </c>
    </row>
    <row r="329" spans="2:11" x14ac:dyDescent="0.2">
      <c r="B329" s="91">
        <v>41814</v>
      </c>
      <c r="C329" s="109" t="s">
        <v>445</v>
      </c>
      <c r="D329" s="210" t="s">
        <v>441</v>
      </c>
      <c r="E329" s="75" t="s">
        <v>906</v>
      </c>
      <c r="F329" s="75">
        <v>1</v>
      </c>
      <c r="G329" s="75"/>
      <c r="H329" s="75">
        <v>198.9</v>
      </c>
      <c r="I329" s="66"/>
      <c r="J329" s="113">
        <v>3.864429172855017E-4</v>
      </c>
      <c r="K329" s="67" t="s">
        <v>442</v>
      </c>
    </row>
    <row r="330" spans="2:11" x14ac:dyDescent="0.2">
      <c r="B330" s="91">
        <v>41814</v>
      </c>
      <c r="C330" s="109" t="s">
        <v>614</v>
      </c>
      <c r="D330" s="210" t="s">
        <v>441</v>
      </c>
      <c r="E330" s="75" t="s">
        <v>86</v>
      </c>
      <c r="F330" s="75">
        <v>40</v>
      </c>
      <c r="G330" s="75"/>
      <c r="H330" s="75">
        <v>5062.6679999999997</v>
      </c>
      <c r="I330" s="66"/>
      <c r="J330" s="113">
        <v>0.4020609656801159</v>
      </c>
      <c r="K330" s="67" t="s">
        <v>442</v>
      </c>
    </row>
    <row r="331" spans="2:11" x14ac:dyDescent="0.2">
      <c r="B331" s="91">
        <v>41814</v>
      </c>
      <c r="C331" s="109" t="s">
        <v>575</v>
      </c>
      <c r="D331" s="210" t="s">
        <v>441</v>
      </c>
      <c r="E331" s="75" t="s">
        <v>908</v>
      </c>
      <c r="F331" s="75">
        <v>1</v>
      </c>
      <c r="G331" s="75"/>
      <c r="H331" s="75">
        <v>244.41669999999999</v>
      </c>
      <c r="I331" s="66"/>
      <c r="J331" s="113">
        <v>3.7289025890760078E-4</v>
      </c>
      <c r="K331" s="67" t="s">
        <v>442</v>
      </c>
    </row>
    <row r="332" spans="2:11" x14ac:dyDescent="0.2">
      <c r="B332" s="91">
        <v>41814</v>
      </c>
      <c r="C332" s="109" t="s">
        <v>468</v>
      </c>
      <c r="D332" s="210" t="s">
        <v>460</v>
      </c>
      <c r="E332" s="75" t="s">
        <v>908</v>
      </c>
      <c r="F332" s="75">
        <v>1</v>
      </c>
      <c r="G332" s="75"/>
      <c r="H332" s="75">
        <v>284.81670000000003</v>
      </c>
      <c r="I332" s="66"/>
      <c r="J332" s="113">
        <v>2.0896142207332043E-2</v>
      </c>
      <c r="K332" s="67" t="s">
        <v>442</v>
      </c>
    </row>
    <row r="333" spans="2:11" x14ac:dyDescent="0.2">
      <c r="B333" s="91">
        <v>41814</v>
      </c>
      <c r="C333" s="109" t="s">
        <v>865</v>
      </c>
      <c r="D333" s="210" t="s">
        <v>441</v>
      </c>
      <c r="E333" s="75" t="s">
        <v>907</v>
      </c>
      <c r="F333" s="75">
        <v>60.39</v>
      </c>
      <c r="G333" s="75"/>
      <c r="H333" s="75">
        <v>5120.0635000000002</v>
      </c>
      <c r="I333" s="66"/>
      <c r="J333" s="113">
        <v>2.6212193013972512E-2</v>
      </c>
      <c r="K333" s="67" t="s">
        <v>442</v>
      </c>
    </row>
    <row r="334" spans="2:11" x14ac:dyDescent="0.2">
      <c r="B334" s="91">
        <v>41814</v>
      </c>
      <c r="C334" s="109" t="s">
        <v>615</v>
      </c>
      <c r="D334" s="210" t="s">
        <v>441</v>
      </c>
      <c r="E334" s="75" t="s">
        <v>906</v>
      </c>
      <c r="F334" s="75">
        <v>0</v>
      </c>
      <c r="G334" s="75"/>
      <c r="H334" s="75">
        <v>0</v>
      </c>
      <c r="I334" s="66"/>
      <c r="J334" s="113">
        <v>0</v>
      </c>
      <c r="K334" s="67" t="s">
        <v>442</v>
      </c>
    </row>
    <row r="335" spans="2:11" x14ac:dyDescent="0.2">
      <c r="B335" s="91">
        <v>41814</v>
      </c>
      <c r="C335" s="109" t="s">
        <v>616</v>
      </c>
      <c r="D335" s="210" t="s">
        <v>441</v>
      </c>
      <c r="E335" s="75" t="s">
        <v>904</v>
      </c>
      <c r="F335" s="75">
        <v>1</v>
      </c>
      <c r="G335" s="75"/>
      <c r="H335" s="75">
        <v>100.5167</v>
      </c>
      <c r="I335" s="66"/>
      <c r="J335" s="113">
        <v>1.5335162567671373E-4</v>
      </c>
      <c r="K335" s="67" t="s">
        <v>442</v>
      </c>
    </row>
    <row r="336" spans="2:11" x14ac:dyDescent="0.2">
      <c r="B336" s="91">
        <v>41814</v>
      </c>
      <c r="C336" s="109" t="s">
        <v>514</v>
      </c>
      <c r="D336" s="210" t="s">
        <v>441</v>
      </c>
      <c r="E336" s="75" t="s">
        <v>907</v>
      </c>
      <c r="F336" s="75">
        <v>0</v>
      </c>
      <c r="G336" s="75"/>
      <c r="H336" s="75">
        <v>0</v>
      </c>
      <c r="I336" s="66"/>
      <c r="J336" s="113">
        <v>1.474758228617677</v>
      </c>
      <c r="K336" s="67" t="s">
        <v>442</v>
      </c>
    </row>
    <row r="337" spans="2:11" x14ac:dyDescent="0.2">
      <c r="B337" s="91">
        <v>41814</v>
      </c>
      <c r="C337" s="109" t="s">
        <v>583</v>
      </c>
      <c r="D337" s="210" t="s">
        <v>441</v>
      </c>
      <c r="E337" s="75" t="s">
        <v>87</v>
      </c>
      <c r="F337" s="75">
        <v>0</v>
      </c>
      <c r="G337" s="75"/>
      <c r="H337" s="75">
        <v>0</v>
      </c>
      <c r="I337" s="66"/>
      <c r="J337" s="113">
        <v>2.5200118541708144E-2</v>
      </c>
      <c r="K337" s="67" t="s">
        <v>442</v>
      </c>
    </row>
    <row r="338" spans="2:11" x14ac:dyDescent="0.2">
      <c r="B338" s="91">
        <v>41814</v>
      </c>
      <c r="C338" s="109" t="s">
        <v>517</v>
      </c>
      <c r="D338" s="210" t="s">
        <v>441</v>
      </c>
      <c r="E338" s="75" t="s">
        <v>87</v>
      </c>
      <c r="F338" s="75">
        <v>2073</v>
      </c>
      <c r="G338" s="75"/>
      <c r="H338" s="75">
        <v>417970.64030000003</v>
      </c>
      <c r="I338" s="66"/>
      <c r="J338" s="113">
        <v>0.63967105362524801</v>
      </c>
      <c r="K338" s="67" t="s">
        <v>442</v>
      </c>
    </row>
    <row r="339" spans="2:11" x14ac:dyDescent="0.2">
      <c r="B339" s="91">
        <v>41814</v>
      </c>
      <c r="C339" s="109" t="s">
        <v>573</v>
      </c>
      <c r="D339" s="210" t="s">
        <v>460</v>
      </c>
      <c r="E339" s="75" t="s">
        <v>907</v>
      </c>
      <c r="F339" s="75">
        <v>2039</v>
      </c>
      <c r="G339" s="75"/>
      <c r="H339" s="75">
        <v>303946.67839999998</v>
      </c>
      <c r="I339" s="66"/>
      <c r="J339" s="113">
        <v>1.1578764386531404</v>
      </c>
      <c r="K339" s="67" t="s">
        <v>442</v>
      </c>
    </row>
    <row r="340" spans="2:11" x14ac:dyDescent="0.2">
      <c r="B340" s="91">
        <v>41814</v>
      </c>
      <c r="C340" s="109" t="s">
        <v>617</v>
      </c>
      <c r="D340" s="210" t="s">
        <v>441</v>
      </c>
      <c r="E340" s="75" t="s">
        <v>908</v>
      </c>
      <c r="F340" s="75">
        <v>1</v>
      </c>
      <c r="G340" s="75"/>
      <c r="H340" s="75">
        <v>179.8</v>
      </c>
      <c r="I340" s="66"/>
      <c r="J340" s="113">
        <v>2.6710995162979593E-2</v>
      </c>
      <c r="K340" s="67" t="s">
        <v>442</v>
      </c>
    </row>
    <row r="341" spans="2:11" x14ac:dyDescent="0.2">
      <c r="B341" s="91">
        <v>41814</v>
      </c>
      <c r="C341" s="109" t="s">
        <v>618</v>
      </c>
      <c r="D341" s="210" t="s">
        <v>441</v>
      </c>
      <c r="E341" s="75" t="s">
        <v>87</v>
      </c>
      <c r="F341" s="75">
        <v>877</v>
      </c>
      <c r="G341" s="75"/>
      <c r="H341" s="75">
        <v>84455.1</v>
      </c>
      <c r="I341" s="66"/>
      <c r="J341" s="113">
        <v>0.12884751371353642</v>
      </c>
      <c r="K341" s="67" t="s">
        <v>442</v>
      </c>
    </row>
    <row r="342" spans="2:11" x14ac:dyDescent="0.2">
      <c r="B342" s="91">
        <v>41814</v>
      </c>
      <c r="C342" s="109" t="s">
        <v>610</v>
      </c>
      <c r="D342" s="210" t="s">
        <v>460</v>
      </c>
      <c r="E342" s="75" t="s">
        <v>87</v>
      </c>
      <c r="F342" s="75">
        <v>765</v>
      </c>
      <c r="G342" s="75"/>
      <c r="H342" s="75">
        <v>306955.5258</v>
      </c>
      <c r="I342" s="66"/>
      <c r="J342" s="113">
        <v>0.46830157468242034</v>
      </c>
      <c r="K342" s="67" t="s">
        <v>442</v>
      </c>
    </row>
    <row r="343" spans="2:11" x14ac:dyDescent="0.2">
      <c r="B343" s="91">
        <v>41814</v>
      </c>
      <c r="C343" s="109" t="s">
        <v>619</v>
      </c>
      <c r="D343" s="210" t="s">
        <v>460</v>
      </c>
      <c r="E343" s="75" t="s">
        <v>86</v>
      </c>
      <c r="F343" s="75">
        <v>0</v>
      </c>
      <c r="G343" s="75"/>
      <c r="H343" s="75">
        <v>0</v>
      </c>
      <c r="I343" s="66"/>
      <c r="J343" s="113">
        <v>0.22410839868765023</v>
      </c>
      <c r="K343" s="67" t="s">
        <v>442</v>
      </c>
    </row>
    <row r="344" spans="2:11" x14ac:dyDescent="0.2">
      <c r="B344" s="91">
        <v>41814</v>
      </c>
      <c r="C344" s="109" t="s">
        <v>514</v>
      </c>
      <c r="D344" s="210" t="s">
        <v>441</v>
      </c>
      <c r="E344" s="75" t="s">
        <v>86</v>
      </c>
      <c r="F344" s="75">
        <v>5207</v>
      </c>
      <c r="G344" s="75"/>
      <c r="H344" s="75">
        <v>966644.973</v>
      </c>
      <c r="I344" s="66"/>
      <c r="J344" s="113">
        <v>1.474758228617677</v>
      </c>
      <c r="K344" s="67" t="s">
        <v>442</v>
      </c>
    </row>
    <row r="345" spans="2:11" x14ac:dyDescent="0.2">
      <c r="B345" s="91">
        <v>41814</v>
      </c>
      <c r="C345" s="109" t="s">
        <v>503</v>
      </c>
      <c r="D345" s="210" t="s">
        <v>441</v>
      </c>
      <c r="E345" s="75" t="s">
        <v>87</v>
      </c>
      <c r="F345" s="75">
        <v>179</v>
      </c>
      <c r="G345" s="75"/>
      <c r="H345" s="75">
        <v>34332.199999999997</v>
      </c>
      <c r="I345" s="66"/>
      <c r="J345" s="113">
        <v>5.5297291314340719E-2</v>
      </c>
      <c r="K345" s="67" t="s">
        <v>442</v>
      </c>
    </row>
    <row r="346" spans="2:11" x14ac:dyDescent="0.2">
      <c r="B346" s="91">
        <v>41814</v>
      </c>
      <c r="C346" s="109" t="s">
        <v>545</v>
      </c>
      <c r="D346" s="210" t="s">
        <v>460</v>
      </c>
      <c r="E346" s="75" t="s">
        <v>87</v>
      </c>
      <c r="F346" s="75">
        <v>0</v>
      </c>
      <c r="G346" s="75"/>
      <c r="H346" s="75">
        <v>0</v>
      </c>
      <c r="I346" s="66"/>
      <c r="J346" s="113">
        <v>0.60307486938671839</v>
      </c>
      <c r="K346" s="67" t="s">
        <v>442</v>
      </c>
    </row>
    <row r="347" spans="2:11" x14ac:dyDescent="0.2">
      <c r="B347" s="91">
        <v>41814</v>
      </c>
      <c r="C347" s="109" t="s">
        <v>620</v>
      </c>
      <c r="D347" s="210" t="s">
        <v>460</v>
      </c>
      <c r="E347" s="75" t="s">
        <v>87</v>
      </c>
      <c r="F347" s="75">
        <v>1</v>
      </c>
      <c r="G347" s="75"/>
      <c r="H347" s="75">
        <v>2904.6167</v>
      </c>
      <c r="I347" s="66"/>
      <c r="J347" s="113">
        <v>1.1914701194799726</v>
      </c>
      <c r="K347" s="67" t="s">
        <v>442</v>
      </c>
    </row>
    <row r="348" spans="2:11" x14ac:dyDescent="0.2">
      <c r="B348" s="91">
        <v>41814</v>
      </c>
      <c r="C348" s="109" t="s">
        <v>545</v>
      </c>
      <c r="D348" s="210" t="s">
        <v>460</v>
      </c>
      <c r="E348" s="75" t="s">
        <v>86</v>
      </c>
      <c r="F348" s="75">
        <v>0</v>
      </c>
      <c r="G348" s="75"/>
      <c r="H348" s="75">
        <v>3651</v>
      </c>
      <c r="I348" s="66"/>
      <c r="J348" s="113">
        <v>0.60307486938671839</v>
      </c>
      <c r="K348" s="67" t="s">
        <v>442</v>
      </c>
    </row>
    <row r="349" spans="2:11" x14ac:dyDescent="0.2">
      <c r="B349" s="91">
        <v>41814</v>
      </c>
      <c r="C349" s="109" t="s">
        <v>621</v>
      </c>
      <c r="D349" s="210" t="s">
        <v>441</v>
      </c>
      <c r="E349" s="75" t="s">
        <v>87</v>
      </c>
      <c r="F349" s="75">
        <v>2176</v>
      </c>
      <c r="G349" s="75"/>
      <c r="H349" s="75">
        <v>113869.9899</v>
      </c>
      <c r="I349" s="66"/>
      <c r="J349" s="113">
        <v>0.17372384953899175</v>
      </c>
      <c r="K349" s="67" t="s">
        <v>442</v>
      </c>
    </row>
    <row r="350" spans="2:11" x14ac:dyDescent="0.2">
      <c r="B350" s="91">
        <v>41814</v>
      </c>
      <c r="C350" s="109" t="s">
        <v>545</v>
      </c>
      <c r="D350" s="210" t="s">
        <v>460</v>
      </c>
      <c r="E350" s="75" t="s">
        <v>86</v>
      </c>
      <c r="F350" s="75">
        <v>0</v>
      </c>
      <c r="G350" s="75"/>
      <c r="H350" s="75">
        <v>4056.7478000000001</v>
      </c>
      <c r="I350" s="66"/>
      <c r="J350" s="113">
        <v>0.60307486938671839</v>
      </c>
      <c r="K350" s="67" t="s">
        <v>442</v>
      </c>
    </row>
    <row r="351" spans="2:11" x14ac:dyDescent="0.2">
      <c r="B351" s="91">
        <v>41814</v>
      </c>
      <c r="C351" s="109" t="s">
        <v>528</v>
      </c>
      <c r="D351" s="210" t="s">
        <v>441</v>
      </c>
      <c r="E351" s="75" t="s">
        <v>87</v>
      </c>
      <c r="F351" s="75">
        <v>1668</v>
      </c>
      <c r="G351" s="75"/>
      <c r="H351" s="75">
        <v>80870.794399999999</v>
      </c>
      <c r="I351" s="66"/>
      <c r="J351" s="113">
        <v>0.12776571596826988</v>
      </c>
      <c r="K351" s="67" t="s">
        <v>442</v>
      </c>
    </row>
    <row r="352" spans="2:11" x14ac:dyDescent="0.2">
      <c r="B352" s="91">
        <v>41814</v>
      </c>
      <c r="C352" s="109" t="s">
        <v>471</v>
      </c>
      <c r="D352" s="210" t="s">
        <v>460</v>
      </c>
      <c r="E352" s="75" t="s">
        <v>87</v>
      </c>
      <c r="F352" s="75">
        <v>19</v>
      </c>
      <c r="G352" s="75"/>
      <c r="H352" s="75">
        <v>33852.932699999998</v>
      </c>
      <c r="I352" s="66"/>
      <c r="J352" s="113">
        <v>5.1647161749931912E-2</v>
      </c>
      <c r="K352" s="67" t="s">
        <v>442</v>
      </c>
    </row>
    <row r="353" spans="2:11" x14ac:dyDescent="0.2">
      <c r="B353" s="91">
        <v>41814</v>
      </c>
      <c r="C353" s="109" t="s">
        <v>613</v>
      </c>
      <c r="D353" s="210" t="s">
        <v>441</v>
      </c>
      <c r="E353" s="75" t="s">
        <v>87</v>
      </c>
      <c r="F353" s="75">
        <v>0</v>
      </c>
      <c r="G353" s="75"/>
      <c r="H353" s="75">
        <v>0</v>
      </c>
      <c r="I353" s="66"/>
      <c r="J353" s="113">
        <v>4.1356867752765022E-2</v>
      </c>
      <c r="K353" s="67" t="s">
        <v>442</v>
      </c>
    </row>
    <row r="354" spans="2:11" x14ac:dyDescent="0.2">
      <c r="B354" s="91">
        <v>41814</v>
      </c>
      <c r="C354" s="109" t="s">
        <v>468</v>
      </c>
      <c r="D354" s="210" t="s">
        <v>460</v>
      </c>
      <c r="E354" s="75" t="s">
        <v>908</v>
      </c>
      <c r="F354" s="75">
        <v>1</v>
      </c>
      <c r="G354" s="75"/>
      <c r="H354" s="75">
        <v>135.3167</v>
      </c>
      <c r="I354" s="66"/>
      <c r="J354" s="113">
        <v>2.0896142207332043E-2</v>
      </c>
      <c r="K354" s="67" t="s">
        <v>442</v>
      </c>
    </row>
    <row r="355" spans="2:11" x14ac:dyDescent="0.2">
      <c r="B355" s="91">
        <v>41814</v>
      </c>
      <c r="C355" s="109" t="s">
        <v>622</v>
      </c>
      <c r="D355" s="210" t="s">
        <v>441</v>
      </c>
      <c r="E355" s="75" t="s">
        <v>87</v>
      </c>
      <c r="F355" s="75">
        <v>197</v>
      </c>
      <c r="G355" s="75"/>
      <c r="H355" s="75">
        <v>31491.828099999999</v>
      </c>
      <c r="I355" s="66"/>
      <c r="J355" s="113">
        <v>4.8044981925059363E-2</v>
      </c>
      <c r="K355" s="67" t="s">
        <v>442</v>
      </c>
    </row>
    <row r="356" spans="2:11" x14ac:dyDescent="0.2">
      <c r="B356" s="91">
        <v>41814</v>
      </c>
      <c r="C356" s="109" t="s">
        <v>572</v>
      </c>
      <c r="D356" s="210" t="s">
        <v>441</v>
      </c>
      <c r="E356" s="75" t="s">
        <v>87</v>
      </c>
      <c r="F356" s="75">
        <v>2366</v>
      </c>
      <c r="G356" s="75"/>
      <c r="H356" s="75">
        <v>92046.046400000007</v>
      </c>
      <c r="I356" s="66"/>
      <c r="J356" s="113">
        <v>0.14042851439168041</v>
      </c>
      <c r="K356" s="67" t="s">
        <v>442</v>
      </c>
    </row>
    <row r="357" spans="2:11" x14ac:dyDescent="0.2">
      <c r="B357" s="91">
        <v>41814</v>
      </c>
      <c r="C357" s="109" t="s">
        <v>561</v>
      </c>
      <c r="D357" s="210" t="s">
        <v>441</v>
      </c>
      <c r="E357" s="75" t="s">
        <v>87</v>
      </c>
      <c r="F357" s="75">
        <v>8</v>
      </c>
      <c r="G357" s="75"/>
      <c r="H357" s="75">
        <v>2501.5001000000002</v>
      </c>
      <c r="I357" s="66"/>
      <c r="J357" s="113">
        <v>1.2066996813714833E-2</v>
      </c>
      <c r="K357" s="67" t="s">
        <v>442</v>
      </c>
    </row>
    <row r="358" spans="2:11" x14ac:dyDescent="0.2">
      <c r="B358" s="91">
        <v>41814</v>
      </c>
      <c r="C358" s="109" t="s">
        <v>456</v>
      </c>
      <c r="D358" s="210" t="s">
        <v>441</v>
      </c>
      <c r="E358" s="75" t="s">
        <v>87</v>
      </c>
      <c r="F358" s="75">
        <v>1267</v>
      </c>
      <c r="G358" s="75"/>
      <c r="H358" s="75">
        <v>280868.17489999998</v>
      </c>
      <c r="I358" s="66"/>
      <c r="J358" s="113">
        <v>0.42850184319388279</v>
      </c>
      <c r="K358" s="67" t="s">
        <v>442</v>
      </c>
    </row>
    <row r="359" spans="2:11" x14ac:dyDescent="0.2">
      <c r="B359" s="91">
        <v>41814</v>
      </c>
      <c r="C359" s="109" t="s">
        <v>614</v>
      </c>
      <c r="D359" s="210" t="s">
        <v>441</v>
      </c>
      <c r="E359" s="75" t="s">
        <v>907</v>
      </c>
      <c r="F359" s="75">
        <v>1137</v>
      </c>
      <c r="G359" s="75"/>
      <c r="H359" s="75">
        <v>208333.16209999999</v>
      </c>
      <c r="I359" s="66"/>
      <c r="J359" s="113">
        <v>0.4020609656801159</v>
      </c>
      <c r="K359" s="67" t="s">
        <v>442</v>
      </c>
    </row>
    <row r="360" spans="2:11" x14ac:dyDescent="0.2">
      <c r="B360" s="91">
        <v>41814</v>
      </c>
      <c r="C360" s="109" t="s">
        <v>563</v>
      </c>
      <c r="D360" s="210" t="s">
        <v>441</v>
      </c>
      <c r="E360" s="75" t="s">
        <v>87</v>
      </c>
      <c r="F360" s="75">
        <v>3056</v>
      </c>
      <c r="G360" s="75"/>
      <c r="H360" s="75">
        <v>172409.43520000001</v>
      </c>
      <c r="I360" s="66"/>
      <c r="J360" s="113">
        <v>0.26732752311143759</v>
      </c>
      <c r="K360" s="67" t="s">
        <v>442</v>
      </c>
    </row>
    <row r="361" spans="2:11" x14ac:dyDescent="0.2">
      <c r="B361" s="91">
        <v>41814</v>
      </c>
      <c r="C361" s="109" t="s">
        <v>545</v>
      </c>
      <c r="D361" s="210" t="s">
        <v>460</v>
      </c>
      <c r="E361" s="75" t="s">
        <v>86</v>
      </c>
      <c r="F361" s="75">
        <v>0</v>
      </c>
      <c r="G361" s="75"/>
      <c r="H361" s="75">
        <v>197924.60440000001</v>
      </c>
      <c r="I361" s="66"/>
      <c r="J361" s="113">
        <v>0.60307486938671839</v>
      </c>
      <c r="K361" s="67" t="s">
        <v>442</v>
      </c>
    </row>
    <row r="362" spans="2:11" x14ac:dyDescent="0.2">
      <c r="B362" s="91">
        <v>41814</v>
      </c>
      <c r="C362" s="109" t="s">
        <v>623</v>
      </c>
      <c r="D362" s="210" t="s">
        <v>441</v>
      </c>
      <c r="E362" s="75" t="s">
        <v>87</v>
      </c>
      <c r="F362" s="75">
        <v>708</v>
      </c>
      <c r="G362" s="75"/>
      <c r="H362" s="75">
        <v>113787.6764</v>
      </c>
      <c r="I362" s="66"/>
      <c r="J362" s="113">
        <v>0.18276122297817352</v>
      </c>
      <c r="K362" s="67" t="s">
        <v>442</v>
      </c>
    </row>
    <row r="363" spans="2:11" x14ac:dyDescent="0.2">
      <c r="B363" s="91">
        <v>41814</v>
      </c>
      <c r="C363" s="109" t="s">
        <v>624</v>
      </c>
      <c r="D363" s="210" t="s">
        <v>441</v>
      </c>
      <c r="E363" s="75" t="s">
        <v>87</v>
      </c>
      <c r="F363" s="75">
        <v>1308</v>
      </c>
      <c r="G363" s="75"/>
      <c r="H363" s="75">
        <v>154901.22039999999</v>
      </c>
      <c r="I363" s="66"/>
      <c r="J363" s="113">
        <v>0.23632246151780681</v>
      </c>
      <c r="K363" s="67" t="s">
        <v>442</v>
      </c>
    </row>
    <row r="364" spans="2:11" x14ac:dyDescent="0.2">
      <c r="B364" s="91">
        <v>41814</v>
      </c>
      <c r="C364" s="109" t="s">
        <v>625</v>
      </c>
      <c r="D364" s="210" t="s">
        <v>441</v>
      </c>
      <c r="E364" s="75" t="s">
        <v>86</v>
      </c>
      <c r="F364" s="75">
        <v>0</v>
      </c>
      <c r="G364" s="75"/>
      <c r="H364" s="75">
        <v>0</v>
      </c>
      <c r="I364" s="66"/>
      <c r="J364" s="113">
        <v>0</v>
      </c>
      <c r="K364" s="67" t="s">
        <v>442</v>
      </c>
    </row>
    <row r="365" spans="2:11" x14ac:dyDescent="0.2">
      <c r="B365" s="91">
        <v>41814</v>
      </c>
      <c r="C365" s="109" t="s">
        <v>626</v>
      </c>
      <c r="D365" s="210" t="s">
        <v>441</v>
      </c>
      <c r="E365" s="75" t="s">
        <v>904</v>
      </c>
      <c r="F365" s="75">
        <v>2397</v>
      </c>
      <c r="G365" s="75"/>
      <c r="H365" s="75">
        <v>365502.47009999998</v>
      </c>
      <c r="I365" s="66"/>
      <c r="J365" s="113">
        <v>0.55762274307343407</v>
      </c>
      <c r="K365" s="67" t="s">
        <v>442</v>
      </c>
    </row>
    <row r="366" spans="2:11" x14ac:dyDescent="0.2">
      <c r="B366" s="91">
        <v>41814</v>
      </c>
      <c r="C366" s="109" t="s">
        <v>549</v>
      </c>
      <c r="D366" s="210" t="s">
        <v>441</v>
      </c>
      <c r="E366" s="75" t="s">
        <v>906</v>
      </c>
      <c r="F366" s="75">
        <v>0</v>
      </c>
      <c r="G366" s="75"/>
      <c r="H366" s="75">
        <v>0</v>
      </c>
      <c r="I366" s="66"/>
      <c r="J366" s="113">
        <v>0</v>
      </c>
      <c r="K366" s="67" t="s">
        <v>442</v>
      </c>
    </row>
    <row r="367" spans="2:11" x14ac:dyDescent="0.2">
      <c r="B367" s="91">
        <v>41814</v>
      </c>
      <c r="C367" s="109" t="s">
        <v>627</v>
      </c>
      <c r="D367" s="210" t="s">
        <v>441</v>
      </c>
      <c r="E367" s="75" t="s">
        <v>87</v>
      </c>
      <c r="F367" s="75">
        <v>2653</v>
      </c>
      <c r="G367" s="75"/>
      <c r="H367" s="75">
        <v>225239.7</v>
      </c>
      <c r="I367" s="66"/>
      <c r="J367" s="113">
        <v>0.3437457043887131</v>
      </c>
      <c r="K367" s="67" t="s">
        <v>442</v>
      </c>
    </row>
    <row r="368" spans="2:11" x14ac:dyDescent="0.2">
      <c r="B368" s="91">
        <v>41814</v>
      </c>
      <c r="C368" s="109" t="s">
        <v>599</v>
      </c>
      <c r="D368" s="210" t="s">
        <v>441</v>
      </c>
      <c r="E368" s="75" t="s">
        <v>87</v>
      </c>
      <c r="F368" s="75">
        <v>1561</v>
      </c>
      <c r="G368" s="75"/>
      <c r="H368" s="75">
        <v>179775.2187</v>
      </c>
      <c r="I368" s="66"/>
      <c r="J368" s="113">
        <v>0.27879121738672746</v>
      </c>
      <c r="K368" s="67" t="s">
        <v>442</v>
      </c>
    </row>
    <row r="369" spans="2:11" x14ac:dyDescent="0.2">
      <c r="B369" s="91">
        <v>41814</v>
      </c>
      <c r="C369" s="109" t="s">
        <v>523</v>
      </c>
      <c r="D369" s="210" t="s">
        <v>441</v>
      </c>
      <c r="E369" s="75" t="s">
        <v>87</v>
      </c>
      <c r="F369" s="75">
        <v>0</v>
      </c>
      <c r="G369" s="75"/>
      <c r="H369" s="75">
        <v>0</v>
      </c>
      <c r="I369" s="66"/>
      <c r="J369" s="113">
        <v>7.5942130745248984E-2</v>
      </c>
      <c r="K369" s="67" t="s">
        <v>442</v>
      </c>
    </row>
    <row r="370" spans="2:11" x14ac:dyDescent="0.2">
      <c r="B370" s="91">
        <v>41814</v>
      </c>
      <c r="C370" s="109" t="s">
        <v>628</v>
      </c>
      <c r="D370" s="210" t="s">
        <v>441</v>
      </c>
      <c r="E370" s="75" t="s">
        <v>87</v>
      </c>
      <c r="F370" s="75">
        <v>1446</v>
      </c>
      <c r="G370" s="75"/>
      <c r="H370" s="75">
        <v>148046.2518</v>
      </c>
      <c r="I370" s="66"/>
      <c r="J370" s="113">
        <v>0.22772378546239277</v>
      </c>
      <c r="K370" s="67" t="s">
        <v>442</v>
      </c>
    </row>
    <row r="371" spans="2:11" x14ac:dyDescent="0.2">
      <c r="B371" s="91">
        <v>41814</v>
      </c>
      <c r="C371" s="109" t="s">
        <v>629</v>
      </c>
      <c r="D371" s="210" t="s">
        <v>441</v>
      </c>
      <c r="E371" s="75" t="s">
        <v>87</v>
      </c>
      <c r="F371" s="75">
        <v>1055</v>
      </c>
      <c r="G371" s="75"/>
      <c r="H371" s="75">
        <v>36131.8943</v>
      </c>
      <c r="I371" s="66"/>
      <c r="J371" s="113">
        <v>5.9610909040979272E-2</v>
      </c>
      <c r="K371" s="67" t="s">
        <v>442</v>
      </c>
    </row>
    <row r="372" spans="2:11" x14ac:dyDescent="0.2">
      <c r="B372" s="91">
        <v>41814</v>
      </c>
      <c r="C372" s="109" t="s">
        <v>627</v>
      </c>
      <c r="D372" s="210" t="s">
        <v>441</v>
      </c>
      <c r="E372" s="75" t="s">
        <v>87</v>
      </c>
      <c r="F372" s="75">
        <v>1</v>
      </c>
      <c r="G372" s="75"/>
      <c r="H372" s="75">
        <v>73.75</v>
      </c>
      <c r="I372" s="66"/>
      <c r="J372" s="113">
        <v>0.3437457043887131</v>
      </c>
      <c r="K372" s="67" t="s">
        <v>442</v>
      </c>
    </row>
    <row r="373" spans="2:11" x14ac:dyDescent="0.2">
      <c r="B373" s="91">
        <v>41814</v>
      </c>
      <c r="C373" s="109" t="s">
        <v>594</v>
      </c>
      <c r="D373" s="210" t="s">
        <v>441</v>
      </c>
      <c r="E373" s="75" t="s">
        <v>87</v>
      </c>
      <c r="F373" s="75">
        <v>0</v>
      </c>
      <c r="G373" s="75"/>
      <c r="H373" s="75">
        <v>0</v>
      </c>
      <c r="I373" s="66"/>
      <c r="J373" s="113">
        <v>0</v>
      </c>
      <c r="K373" s="67" t="s">
        <v>442</v>
      </c>
    </row>
    <row r="374" spans="2:11" x14ac:dyDescent="0.2">
      <c r="B374" s="91">
        <v>41814</v>
      </c>
      <c r="C374" s="109" t="s">
        <v>557</v>
      </c>
      <c r="D374" s="210" t="s">
        <v>441</v>
      </c>
      <c r="E374" s="75" t="s">
        <v>87</v>
      </c>
      <c r="F374" s="75">
        <v>1650</v>
      </c>
      <c r="G374" s="75"/>
      <c r="H374" s="75">
        <v>220900.845</v>
      </c>
      <c r="I374" s="66"/>
      <c r="J374" s="113">
        <v>0.72688646221654685</v>
      </c>
      <c r="K374" s="67" t="s">
        <v>442</v>
      </c>
    </row>
    <row r="375" spans="2:11" x14ac:dyDescent="0.2">
      <c r="B375" s="91">
        <v>41814</v>
      </c>
      <c r="C375" s="109" t="s">
        <v>557</v>
      </c>
      <c r="D375" s="210" t="s">
        <v>441</v>
      </c>
      <c r="E375" s="75" t="s">
        <v>87</v>
      </c>
      <c r="F375" s="75">
        <v>1456</v>
      </c>
      <c r="G375" s="75"/>
      <c r="H375" s="75">
        <v>239742.11470000001</v>
      </c>
      <c r="I375" s="66"/>
      <c r="J375" s="113">
        <v>0.72688646221654685</v>
      </c>
      <c r="K375" s="67" t="s">
        <v>442</v>
      </c>
    </row>
    <row r="376" spans="2:11" x14ac:dyDescent="0.2">
      <c r="B376" s="91">
        <v>41814</v>
      </c>
      <c r="C376" s="109" t="s">
        <v>503</v>
      </c>
      <c r="D376" s="210" t="s">
        <v>441</v>
      </c>
      <c r="E376" s="75" t="s">
        <v>906</v>
      </c>
      <c r="F376" s="75">
        <v>1</v>
      </c>
      <c r="G376" s="75"/>
      <c r="H376" s="75">
        <v>1913.2666999999999</v>
      </c>
      <c r="I376" s="66"/>
      <c r="J376" s="113">
        <v>5.5297291314340719E-2</v>
      </c>
      <c r="K376" s="67" t="s">
        <v>442</v>
      </c>
    </row>
    <row r="377" spans="2:11" x14ac:dyDescent="0.2">
      <c r="B377" s="91">
        <v>41814</v>
      </c>
      <c r="C377" s="109" t="s">
        <v>582</v>
      </c>
      <c r="D377" s="210" t="s">
        <v>441</v>
      </c>
      <c r="E377" s="75" t="s">
        <v>86</v>
      </c>
      <c r="F377" s="75">
        <v>0</v>
      </c>
      <c r="G377" s="75"/>
      <c r="H377" s="75">
        <v>0</v>
      </c>
      <c r="I377" s="66"/>
      <c r="J377" s="113">
        <v>0</v>
      </c>
      <c r="K377" s="67" t="s">
        <v>442</v>
      </c>
    </row>
    <row r="378" spans="2:11" x14ac:dyDescent="0.2">
      <c r="B378" s="91">
        <v>41814</v>
      </c>
      <c r="C378" s="109" t="s">
        <v>630</v>
      </c>
      <c r="D378" s="210" t="s">
        <v>441</v>
      </c>
      <c r="E378" s="75" t="s">
        <v>907</v>
      </c>
      <c r="F378" s="75">
        <v>10</v>
      </c>
      <c r="G378" s="75"/>
      <c r="H378" s="75">
        <v>879.46659999999997</v>
      </c>
      <c r="I378" s="66"/>
      <c r="J378" s="113">
        <v>1.3417435395150468E-3</v>
      </c>
      <c r="K378" s="67" t="s">
        <v>442</v>
      </c>
    </row>
    <row r="379" spans="2:11" x14ac:dyDescent="0.2">
      <c r="B379" s="91">
        <v>41814</v>
      </c>
      <c r="C379" s="109" t="s">
        <v>619</v>
      </c>
      <c r="D379" s="210" t="s">
        <v>460</v>
      </c>
      <c r="E379" s="75" t="s">
        <v>87</v>
      </c>
      <c r="F379" s="75">
        <v>0</v>
      </c>
      <c r="G379" s="75"/>
      <c r="H379" s="75">
        <v>76478.399999999994</v>
      </c>
      <c r="I379" s="66"/>
      <c r="J379" s="113">
        <v>0.22410839868765023</v>
      </c>
      <c r="K379" s="67" t="s">
        <v>442</v>
      </c>
    </row>
    <row r="380" spans="2:11" x14ac:dyDescent="0.2">
      <c r="B380" s="91">
        <v>41814</v>
      </c>
      <c r="C380" s="109" t="s">
        <v>631</v>
      </c>
      <c r="D380" s="210" t="s">
        <v>441</v>
      </c>
      <c r="E380" s="75" t="s">
        <v>87</v>
      </c>
      <c r="F380" s="75">
        <v>1</v>
      </c>
      <c r="G380" s="75"/>
      <c r="H380" s="75">
        <v>144.25</v>
      </c>
      <c r="I380" s="66"/>
      <c r="J380" s="113">
        <v>2.2007260488919706E-4</v>
      </c>
      <c r="K380" s="67" t="s">
        <v>442</v>
      </c>
    </row>
    <row r="381" spans="2:11" x14ac:dyDescent="0.2">
      <c r="B381" s="91">
        <v>41814</v>
      </c>
      <c r="C381" s="109" t="s">
        <v>459</v>
      </c>
      <c r="D381" s="210" t="s">
        <v>460</v>
      </c>
      <c r="E381" s="75" t="s">
        <v>86</v>
      </c>
      <c r="F381" s="75">
        <v>0</v>
      </c>
      <c r="G381" s="75"/>
      <c r="H381" s="75">
        <v>0</v>
      </c>
      <c r="I381" s="66"/>
      <c r="J381" s="113">
        <v>0.13223867373645143</v>
      </c>
      <c r="K381" s="67" t="s">
        <v>442</v>
      </c>
    </row>
    <row r="382" spans="2:11" x14ac:dyDescent="0.2">
      <c r="B382" s="91">
        <v>41814</v>
      </c>
      <c r="C382" s="109" t="s">
        <v>583</v>
      </c>
      <c r="D382" s="210" t="s">
        <v>441</v>
      </c>
      <c r="E382" s="75" t="s">
        <v>86</v>
      </c>
      <c r="F382" s="75">
        <v>0</v>
      </c>
      <c r="G382" s="75"/>
      <c r="H382" s="75">
        <v>0</v>
      </c>
      <c r="I382" s="66"/>
      <c r="J382" s="113">
        <v>2.5200118541708144E-2</v>
      </c>
      <c r="K382" s="67" t="s">
        <v>442</v>
      </c>
    </row>
    <row r="383" spans="2:11" x14ac:dyDescent="0.2">
      <c r="B383" s="91">
        <v>41814</v>
      </c>
      <c r="C383" s="109" t="s">
        <v>608</v>
      </c>
      <c r="D383" s="210" t="s">
        <v>441</v>
      </c>
      <c r="E383" s="75" t="s">
        <v>906</v>
      </c>
      <c r="F383" s="75">
        <v>0</v>
      </c>
      <c r="G383" s="75"/>
      <c r="H383" s="75">
        <v>0</v>
      </c>
      <c r="I383" s="66"/>
      <c r="J383" s="113">
        <v>0</v>
      </c>
      <c r="K383" s="67" t="s">
        <v>442</v>
      </c>
    </row>
    <row r="384" spans="2:11" x14ac:dyDescent="0.2">
      <c r="B384" s="91">
        <v>41814</v>
      </c>
      <c r="C384" s="109" t="s">
        <v>632</v>
      </c>
      <c r="D384" s="210" t="s">
        <v>460</v>
      </c>
      <c r="E384" s="75" t="s">
        <v>908</v>
      </c>
      <c r="F384" s="75">
        <v>1</v>
      </c>
      <c r="G384" s="75"/>
      <c r="H384" s="75">
        <v>134.41669999999999</v>
      </c>
      <c r="I384" s="66"/>
      <c r="J384" s="113">
        <v>2.0507059486731184E-4</v>
      </c>
      <c r="K384" s="67" t="s">
        <v>442</v>
      </c>
    </row>
    <row r="385" spans="2:11" x14ac:dyDescent="0.2">
      <c r="B385" s="91">
        <v>41814</v>
      </c>
      <c r="C385" s="109" t="s">
        <v>583</v>
      </c>
      <c r="D385" s="210" t="s">
        <v>441</v>
      </c>
      <c r="E385" s="75" t="s">
        <v>87</v>
      </c>
      <c r="F385" s="75">
        <v>49.5</v>
      </c>
      <c r="G385" s="75"/>
      <c r="H385" s="75">
        <v>14986.125</v>
      </c>
      <c r="I385" s="66"/>
      <c r="J385" s="113">
        <v>2.5200118541708144E-2</v>
      </c>
      <c r="K385" s="67" t="s">
        <v>442</v>
      </c>
    </row>
    <row r="386" spans="2:11" x14ac:dyDescent="0.2">
      <c r="B386" s="91">
        <v>41814</v>
      </c>
      <c r="C386" s="109" t="s">
        <v>557</v>
      </c>
      <c r="D386" s="210" t="s">
        <v>441</v>
      </c>
      <c r="E386" s="75" t="s">
        <v>906</v>
      </c>
      <c r="F386" s="75">
        <v>10.56</v>
      </c>
      <c r="G386" s="75"/>
      <c r="H386" s="75">
        <v>3189.12</v>
      </c>
      <c r="I386" s="66"/>
      <c r="J386" s="113">
        <v>0.72688646221654685</v>
      </c>
      <c r="K386" s="67" t="s">
        <v>442</v>
      </c>
    </row>
    <row r="387" spans="2:11" x14ac:dyDescent="0.2">
      <c r="B387" s="91">
        <v>41814</v>
      </c>
      <c r="C387" s="109" t="s">
        <v>633</v>
      </c>
      <c r="D387" s="210" t="s">
        <v>441</v>
      </c>
      <c r="E387" s="75" t="s">
        <v>86</v>
      </c>
      <c r="F387" s="75">
        <v>52</v>
      </c>
      <c r="G387" s="75"/>
      <c r="H387" s="75">
        <v>5910.6683999999996</v>
      </c>
      <c r="I387" s="66"/>
      <c r="J387" s="113">
        <v>9.0175125921959278E-3</v>
      </c>
      <c r="K387" s="67" t="s">
        <v>442</v>
      </c>
    </row>
    <row r="388" spans="2:11" x14ac:dyDescent="0.2">
      <c r="B388" s="91">
        <v>41814</v>
      </c>
      <c r="C388" s="109" t="s">
        <v>445</v>
      </c>
      <c r="D388" s="210" t="s">
        <v>441</v>
      </c>
      <c r="E388" s="75" t="s">
        <v>905</v>
      </c>
      <c r="F388" s="75">
        <v>1</v>
      </c>
      <c r="G388" s="75"/>
      <c r="H388" s="75">
        <v>54.4</v>
      </c>
      <c r="I388" s="66"/>
      <c r="J388" s="113">
        <v>3.864429172855017E-4</v>
      </c>
      <c r="K388" s="67" t="s">
        <v>442</v>
      </c>
    </row>
    <row r="389" spans="2:11" x14ac:dyDescent="0.2">
      <c r="B389" s="91">
        <v>41814</v>
      </c>
      <c r="C389" s="109" t="s">
        <v>634</v>
      </c>
      <c r="D389" s="210" t="s">
        <v>441</v>
      </c>
      <c r="E389" s="75" t="s">
        <v>87</v>
      </c>
      <c r="F389" s="75">
        <v>0</v>
      </c>
      <c r="G389" s="75"/>
      <c r="H389" s="75">
        <v>0</v>
      </c>
      <c r="I389" s="66"/>
      <c r="J389" s="113">
        <v>0</v>
      </c>
      <c r="K389" s="67" t="s">
        <v>442</v>
      </c>
    </row>
    <row r="390" spans="2:11" x14ac:dyDescent="0.2">
      <c r="B390" s="91">
        <v>41814</v>
      </c>
      <c r="C390" s="109" t="s">
        <v>545</v>
      </c>
      <c r="D390" s="210" t="s">
        <v>460</v>
      </c>
      <c r="E390" s="75" t="s">
        <v>86</v>
      </c>
      <c r="F390" s="75">
        <v>2434</v>
      </c>
      <c r="G390" s="75"/>
      <c r="H390" s="75">
        <v>77117.152199999997</v>
      </c>
      <c r="I390" s="66"/>
      <c r="J390" s="113">
        <v>0.60307486938671839</v>
      </c>
      <c r="K390" s="67" t="s">
        <v>442</v>
      </c>
    </row>
    <row r="391" spans="2:11" x14ac:dyDescent="0.2">
      <c r="B391" s="91">
        <v>41814</v>
      </c>
      <c r="C391" s="109" t="s">
        <v>635</v>
      </c>
      <c r="D391" s="210" t="s">
        <v>441</v>
      </c>
      <c r="E391" s="75" t="s">
        <v>87</v>
      </c>
      <c r="F391" s="75">
        <v>37.950000000000003</v>
      </c>
      <c r="G391" s="75"/>
      <c r="H391" s="75">
        <v>4096.7025000000003</v>
      </c>
      <c r="I391" s="66"/>
      <c r="J391" s="113">
        <v>6.2500657929364708E-3</v>
      </c>
      <c r="K391" s="67" t="s">
        <v>442</v>
      </c>
    </row>
    <row r="392" spans="2:11" x14ac:dyDescent="0.2">
      <c r="B392" s="91">
        <v>41814</v>
      </c>
      <c r="C392" s="109" t="s">
        <v>864</v>
      </c>
      <c r="D392" s="210" t="s">
        <v>441</v>
      </c>
      <c r="E392" s="75" t="s">
        <v>908</v>
      </c>
      <c r="F392" s="75">
        <v>1</v>
      </c>
      <c r="G392" s="75"/>
      <c r="H392" s="75">
        <v>136.6</v>
      </c>
      <c r="I392" s="66"/>
      <c r="J392" s="113">
        <v>2.8633340732654882E-3</v>
      </c>
      <c r="K392" s="67" t="s">
        <v>442</v>
      </c>
    </row>
    <row r="393" spans="2:11" x14ac:dyDescent="0.2">
      <c r="B393" s="91">
        <v>41814</v>
      </c>
      <c r="C393" s="109" t="s">
        <v>629</v>
      </c>
      <c r="D393" s="210" t="s">
        <v>441</v>
      </c>
      <c r="E393" s="75" t="s">
        <v>87</v>
      </c>
      <c r="F393" s="75">
        <v>692</v>
      </c>
      <c r="G393" s="75"/>
      <c r="H393" s="75">
        <v>2941</v>
      </c>
      <c r="I393" s="66"/>
      <c r="J393" s="113">
        <v>5.9610909040979272E-2</v>
      </c>
      <c r="K393" s="67" t="s">
        <v>442</v>
      </c>
    </row>
    <row r="394" spans="2:11" x14ac:dyDescent="0.2">
      <c r="B394" s="91">
        <v>41814</v>
      </c>
      <c r="C394" s="109" t="s">
        <v>530</v>
      </c>
      <c r="D394" s="210" t="s">
        <v>441</v>
      </c>
      <c r="E394" s="75" t="s">
        <v>87</v>
      </c>
      <c r="F394" s="75">
        <v>13.53</v>
      </c>
      <c r="G394" s="75"/>
      <c r="H394" s="75">
        <v>4995.2759999999998</v>
      </c>
      <c r="I394" s="66"/>
      <c r="J394" s="113">
        <v>7.6209594555319846E-3</v>
      </c>
      <c r="K394" s="67" t="s">
        <v>442</v>
      </c>
    </row>
    <row r="395" spans="2:11" x14ac:dyDescent="0.2">
      <c r="B395" s="91">
        <v>41814</v>
      </c>
      <c r="C395" s="109" t="s">
        <v>636</v>
      </c>
      <c r="D395" s="210" t="s">
        <v>441</v>
      </c>
      <c r="E395" s="75" t="s">
        <v>87</v>
      </c>
      <c r="F395" s="75">
        <v>167</v>
      </c>
      <c r="G395" s="75"/>
      <c r="H395" s="75">
        <v>15818.8889</v>
      </c>
      <c r="I395" s="66"/>
      <c r="J395" s="113">
        <v>2.4433966852565086E-2</v>
      </c>
      <c r="K395" s="67" t="s">
        <v>442</v>
      </c>
    </row>
    <row r="396" spans="2:11" x14ac:dyDescent="0.2">
      <c r="B396" s="91">
        <v>41814</v>
      </c>
      <c r="C396" s="109" t="s">
        <v>558</v>
      </c>
      <c r="D396" s="210" t="s">
        <v>441</v>
      </c>
      <c r="E396" s="75" t="s">
        <v>87</v>
      </c>
      <c r="F396" s="75">
        <v>0</v>
      </c>
      <c r="G396" s="75"/>
      <c r="H396" s="75">
        <v>0</v>
      </c>
      <c r="I396" s="66"/>
      <c r="J396" s="113">
        <v>5.4480841783434826E-2</v>
      </c>
      <c r="K396" s="67" t="s">
        <v>442</v>
      </c>
    </row>
    <row r="397" spans="2:11" x14ac:dyDescent="0.2">
      <c r="B397" s="91">
        <v>41814</v>
      </c>
      <c r="C397" s="109" t="s">
        <v>558</v>
      </c>
      <c r="D397" s="210" t="s">
        <v>441</v>
      </c>
      <c r="E397" s="75" t="s">
        <v>87</v>
      </c>
      <c r="F397" s="75">
        <v>89.76</v>
      </c>
      <c r="G397" s="75"/>
      <c r="H397" s="75">
        <v>35710.3122</v>
      </c>
      <c r="I397" s="66"/>
      <c r="J397" s="113">
        <v>5.4480841783434826E-2</v>
      </c>
      <c r="K397" s="67" t="s">
        <v>442</v>
      </c>
    </row>
    <row r="398" spans="2:11" x14ac:dyDescent="0.2">
      <c r="B398" s="91">
        <v>41814</v>
      </c>
      <c r="C398" s="109" t="s">
        <v>636</v>
      </c>
      <c r="D398" s="210" t="s">
        <v>441</v>
      </c>
      <c r="E398" s="75" t="s">
        <v>87</v>
      </c>
      <c r="F398" s="75">
        <v>1</v>
      </c>
      <c r="G398" s="75"/>
      <c r="H398" s="75">
        <v>109.4667</v>
      </c>
      <c r="I398" s="66"/>
      <c r="J398" s="113">
        <v>2.4433966852565086E-2</v>
      </c>
      <c r="K398" s="67" t="s">
        <v>442</v>
      </c>
    </row>
    <row r="399" spans="2:11" x14ac:dyDescent="0.2">
      <c r="B399" s="91">
        <v>41814</v>
      </c>
      <c r="C399" s="109" t="s">
        <v>606</v>
      </c>
      <c r="D399" s="210" t="s">
        <v>441</v>
      </c>
      <c r="E399" s="75" t="s">
        <v>905</v>
      </c>
      <c r="F399" s="75">
        <v>1</v>
      </c>
      <c r="G399" s="75"/>
      <c r="H399" s="75">
        <v>37.5167</v>
      </c>
      <c r="I399" s="66"/>
      <c r="J399" s="113">
        <v>5.7236727180911886E-5</v>
      </c>
      <c r="K399" s="67" t="s">
        <v>442</v>
      </c>
    </row>
    <row r="400" spans="2:11" x14ac:dyDescent="0.2">
      <c r="B400" s="91">
        <v>41814</v>
      </c>
      <c r="C400" s="109" t="s">
        <v>636</v>
      </c>
      <c r="D400" s="210" t="s">
        <v>441</v>
      </c>
      <c r="E400" s="75" t="s">
        <v>907</v>
      </c>
      <c r="F400" s="75">
        <v>1</v>
      </c>
      <c r="G400" s="75"/>
      <c r="H400" s="75">
        <v>87.2667</v>
      </c>
      <c r="I400" s="66"/>
      <c r="J400" s="113">
        <v>2.4433966852565086E-2</v>
      </c>
      <c r="K400" s="67" t="s">
        <v>442</v>
      </c>
    </row>
    <row r="401" spans="2:11" x14ac:dyDescent="0.2">
      <c r="B401" s="91">
        <v>41814</v>
      </c>
      <c r="C401" s="109" t="s">
        <v>588</v>
      </c>
      <c r="D401" s="210" t="s">
        <v>460</v>
      </c>
      <c r="E401" s="75" t="s">
        <v>87</v>
      </c>
      <c r="F401" s="75">
        <v>3479</v>
      </c>
      <c r="G401" s="75"/>
      <c r="H401" s="75">
        <v>68941.949299999993</v>
      </c>
      <c r="I401" s="66"/>
      <c r="J401" s="113">
        <v>0.10730862158267672</v>
      </c>
      <c r="K401" s="67" t="s">
        <v>442</v>
      </c>
    </row>
    <row r="402" spans="2:11" x14ac:dyDescent="0.2">
      <c r="B402" s="91">
        <v>41814</v>
      </c>
      <c r="C402" s="109" t="s">
        <v>614</v>
      </c>
      <c r="D402" s="210" t="s">
        <v>441</v>
      </c>
      <c r="E402" s="75" t="s">
        <v>907</v>
      </c>
      <c r="F402" s="75">
        <v>146</v>
      </c>
      <c r="G402" s="75"/>
      <c r="H402" s="75">
        <v>50141.2618</v>
      </c>
      <c r="I402" s="66"/>
      <c r="J402" s="113">
        <v>0.4020609656801159</v>
      </c>
      <c r="K402" s="67" t="s">
        <v>442</v>
      </c>
    </row>
    <row r="403" spans="2:11" x14ac:dyDescent="0.2">
      <c r="B403" s="91">
        <v>41814</v>
      </c>
      <c r="C403" s="109" t="s">
        <v>637</v>
      </c>
      <c r="D403" s="210" t="s">
        <v>441</v>
      </c>
      <c r="E403" s="75" t="s">
        <v>908</v>
      </c>
      <c r="F403" s="75">
        <v>1</v>
      </c>
      <c r="G403" s="75"/>
      <c r="H403" s="75">
        <v>69.400000000000006</v>
      </c>
      <c r="I403" s="66"/>
      <c r="J403" s="113">
        <v>1.0587895167632775E-4</v>
      </c>
      <c r="K403" s="67" t="s">
        <v>442</v>
      </c>
    </row>
    <row r="404" spans="2:11" x14ac:dyDescent="0.2">
      <c r="B404" s="91">
        <v>41814</v>
      </c>
      <c r="C404" s="109" t="s">
        <v>480</v>
      </c>
      <c r="D404" s="210" t="s">
        <v>441</v>
      </c>
      <c r="E404" s="75" t="s">
        <v>904</v>
      </c>
      <c r="F404" s="75">
        <v>6.6</v>
      </c>
      <c r="G404" s="75"/>
      <c r="H404" s="75">
        <v>4393.1797999999999</v>
      </c>
      <c r="I404" s="66"/>
      <c r="J404" s="113">
        <v>6.7023814373143968E-3</v>
      </c>
      <c r="K404" s="67" t="s">
        <v>442</v>
      </c>
    </row>
    <row r="405" spans="2:11" x14ac:dyDescent="0.2">
      <c r="B405" s="91">
        <v>41814</v>
      </c>
      <c r="C405" s="109" t="s">
        <v>573</v>
      </c>
      <c r="D405" s="210" t="s">
        <v>460</v>
      </c>
      <c r="E405" s="75" t="s">
        <v>87</v>
      </c>
      <c r="F405" s="75">
        <v>7678</v>
      </c>
      <c r="G405" s="75"/>
      <c r="H405" s="75">
        <v>453821.41369999998</v>
      </c>
      <c r="I405" s="66"/>
      <c r="J405" s="113">
        <v>1.1578764386531404</v>
      </c>
      <c r="K405" s="67" t="s">
        <v>442</v>
      </c>
    </row>
    <row r="406" spans="2:11" x14ac:dyDescent="0.2">
      <c r="B406" s="91">
        <v>41814</v>
      </c>
      <c r="C406" s="109" t="s">
        <v>485</v>
      </c>
      <c r="D406" s="210" t="s">
        <v>441</v>
      </c>
      <c r="E406" s="75" t="s">
        <v>908</v>
      </c>
      <c r="F406" s="75">
        <v>1</v>
      </c>
      <c r="G406" s="75"/>
      <c r="H406" s="75">
        <v>233.55</v>
      </c>
      <c r="I406" s="66"/>
      <c r="J406" s="113">
        <v>3.5631165942372255E-4</v>
      </c>
      <c r="K406" s="67" t="s">
        <v>442</v>
      </c>
    </row>
    <row r="407" spans="2:11" x14ac:dyDescent="0.2">
      <c r="B407" s="91">
        <v>41814</v>
      </c>
      <c r="C407" s="109" t="s">
        <v>638</v>
      </c>
      <c r="D407" s="210" t="s">
        <v>441</v>
      </c>
      <c r="E407" s="75" t="s">
        <v>908</v>
      </c>
      <c r="F407" s="75">
        <v>1</v>
      </c>
      <c r="G407" s="75"/>
      <c r="H407" s="75">
        <v>343.31670000000003</v>
      </c>
      <c r="I407" s="66"/>
      <c r="J407" s="113">
        <v>5.2377539321291511E-4</v>
      </c>
      <c r="K407" s="67" t="s">
        <v>442</v>
      </c>
    </row>
    <row r="408" spans="2:11" x14ac:dyDescent="0.2">
      <c r="B408" s="91">
        <v>41814</v>
      </c>
      <c r="C408" s="109" t="s">
        <v>617</v>
      </c>
      <c r="D408" s="210" t="s">
        <v>441</v>
      </c>
      <c r="E408" s="75" t="s">
        <v>908</v>
      </c>
      <c r="F408" s="75">
        <v>0</v>
      </c>
      <c r="G408" s="75"/>
      <c r="H408" s="75">
        <v>0</v>
      </c>
      <c r="I408" s="66"/>
      <c r="J408" s="113">
        <v>2.6710995162979593E-2</v>
      </c>
      <c r="K408" s="67" t="s">
        <v>442</v>
      </c>
    </row>
    <row r="409" spans="2:11" x14ac:dyDescent="0.2">
      <c r="B409" s="91">
        <v>41814</v>
      </c>
      <c r="C409" s="109" t="s">
        <v>620</v>
      </c>
      <c r="D409" s="210" t="s">
        <v>460</v>
      </c>
      <c r="E409" s="75" t="s">
        <v>87</v>
      </c>
      <c r="F409" s="75">
        <v>1010</v>
      </c>
      <c r="G409" s="75"/>
      <c r="H409" s="75">
        <v>377299.13299999997</v>
      </c>
      <c r="I409" s="66"/>
      <c r="J409" s="113">
        <v>1.1914701194799726</v>
      </c>
      <c r="K409" s="67" t="s">
        <v>442</v>
      </c>
    </row>
    <row r="410" spans="2:11" x14ac:dyDescent="0.2">
      <c r="B410" s="91">
        <v>41814</v>
      </c>
      <c r="C410" s="109" t="s">
        <v>623</v>
      </c>
      <c r="D410" s="210" t="s">
        <v>441</v>
      </c>
      <c r="E410" s="75" t="s">
        <v>907</v>
      </c>
      <c r="F410" s="75">
        <v>26</v>
      </c>
      <c r="G410" s="75"/>
      <c r="H410" s="75">
        <v>6006</v>
      </c>
      <c r="I410" s="66"/>
      <c r="J410" s="113">
        <v>0.18276122297817352</v>
      </c>
      <c r="K410" s="67" t="s">
        <v>442</v>
      </c>
    </row>
    <row r="411" spans="2:11" x14ac:dyDescent="0.2">
      <c r="B411" s="91">
        <v>41814</v>
      </c>
      <c r="C411" s="109" t="s">
        <v>639</v>
      </c>
      <c r="D411" s="210" t="s">
        <v>441</v>
      </c>
      <c r="E411" s="75" t="s">
        <v>87</v>
      </c>
      <c r="F411" s="75">
        <v>19.8</v>
      </c>
      <c r="G411" s="75"/>
      <c r="H411" s="75">
        <v>8386.2900000000009</v>
      </c>
      <c r="I411" s="66"/>
      <c r="J411" s="113">
        <v>1.2794403366767588E-2</v>
      </c>
      <c r="K411" s="67" t="s">
        <v>442</v>
      </c>
    </row>
    <row r="412" spans="2:11" x14ac:dyDescent="0.2">
      <c r="B412" s="91">
        <v>41814</v>
      </c>
      <c r="C412" s="109" t="s">
        <v>489</v>
      </c>
      <c r="D412" s="210" t="s">
        <v>441</v>
      </c>
      <c r="E412" s="75" t="s">
        <v>908</v>
      </c>
      <c r="F412" s="75">
        <v>1</v>
      </c>
      <c r="G412" s="75"/>
      <c r="H412" s="75">
        <v>213.25</v>
      </c>
      <c r="I412" s="66"/>
      <c r="J412" s="113">
        <v>1.8736380785868974E-2</v>
      </c>
      <c r="K412" s="67" t="s">
        <v>442</v>
      </c>
    </row>
    <row r="413" spans="2:11" x14ac:dyDescent="0.2">
      <c r="B413" s="91">
        <v>41814</v>
      </c>
      <c r="C413" s="109" t="s">
        <v>640</v>
      </c>
      <c r="D413" s="210" t="s">
        <v>441</v>
      </c>
      <c r="E413" s="75" t="s">
        <v>86</v>
      </c>
      <c r="F413" s="75">
        <v>0</v>
      </c>
      <c r="G413" s="75"/>
      <c r="H413" s="75">
        <v>0</v>
      </c>
      <c r="I413" s="66"/>
      <c r="J413" s="113">
        <v>0</v>
      </c>
      <c r="K413" s="67" t="s">
        <v>442</v>
      </c>
    </row>
    <row r="414" spans="2:11" x14ac:dyDescent="0.2">
      <c r="B414" s="91">
        <v>41814</v>
      </c>
      <c r="C414" s="109" t="s">
        <v>459</v>
      </c>
      <c r="D414" s="210" t="s">
        <v>460</v>
      </c>
      <c r="E414" s="75" t="s">
        <v>87</v>
      </c>
      <c r="F414" s="75">
        <v>39</v>
      </c>
      <c r="G414" s="75"/>
      <c r="H414" s="75">
        <v>19234.148700000002</v>
      </c>
      <c r="I414" s="66"/>
      <c r="J414" s="113">
        <v>0.13223867373645143</v>
      </c>
      <c r="K414" s="67" t="s">
        <v>442</v>
      </c>
    </row>
    <row r="415" spans="2:11" x14ac:dyDescent="0.2">
      <c r="B415" s="91">
        <v>41814</v>
      </c>
      <c r="C415" s="109" t="s">
        <v>459</v>
      </c>
      <c r="D415" s="210" t="s">
        <v>460</v>
      </c>
      <c r="E415" s="75" t="s">
        <v>87</v>
      </c>
      <c r="F415" s="75">
        <v>0</v>
      </c>
      <c r="G415" s="75"/>
      <c r="H415" s="75">
        <v>493.18329999999997</v>
      </c>
      <c r="I415" s="66"/>
      <c r="J415" s="113">
        <v>0.13223867373645143</v>
      </c>
      <c r="K415" s="67" t="s">
        <v>442</v>
      </c>
    </row>
    <row r="416" spans="2:11" x14ac:dyDescent="0.2">
      <c r="B416" s="91">
        <v>41814</v>
      </c>
      <c r="C416" s="109" t="s">
        <v>641</v>
      </c>
      <c r="D416" s="210" t="s">
        <v>441</v>
      </c>
      <c r="E416" s="75" t="s">
        <v>906</v>
      </c>
      <c r="F416" s="75">
        <v>1</v>
      </c>
      <c r="G416" s="75"/>
      <c r="H416" s="75">
        <v>1421.15</v>
      </c>
      <c r="I416" s="66"/>
      <c r="J416" s="113">
        <v>2.1681537777350603E-3</v>
      </c>
      <c r="K416" s="67" t="s">
        <v>442</v>
      </c>
    </row>
    <row r="417" spans="2:11" x14ac:dyDescent="0.2">
      <c r="B417" s="91">
        <v>41814</v>
      </c>
      <c r="C417" s="109" t="s">
        <v>642</v>
      </c>
      <c r="D417" s="210" t="s">
        <v>441</v>
      </c>
      <c r="E417" s="75" t="s">
        <v>87</v>
      </c>
      <c r="F417" s="75">
        <v>197</v>
      </c>
      <c r="G417" s="75"/>
      <c r="H417" s="75">
        <v>96024.360100000005</v>
      </c>
      <c r="I417" s="66"/>
      <c r="J417" s="113">
        <v>0.14649796228787024</v>
      </c>
      <c r="K417" s="67" t="s">
        <v>442</v>
      </c>
    </row>
    <row r="418" spans="2:11" x14ac:dyDescent="0.2">
      <c r="B418" s="91">
        <v>41814</v>
      </c>
      <c r="C418" s="109" t="s">
        <v>459</v>
      </c>
      <c r="D418" s="210" t="s">
        <v>460</v>
      </c>
      <c r="E418" s="75" t="s">
        <v>87</v>
      </c>
      <c r="F418" s="75">
        <v>0</v>
      </c>
      <c r="G418" s="75"/>
      <c r="H418" s="75">
        <v>490.86669999999998</v>
      </c>
      <c r="I418" s="66"/>
      <c r="J418" s="113">
        <v>0.13223867373645143</v>
      </c>
      <c r="K418" s="67" t="s">
        <v>442</v>
      </c>
    </row>
    <row r="419" spans="2:11" x14ac:dyDescent="0.2">
      <c r="B419" s="91">
        <v>41814</v>
      </c>
      <c r="C419" s="109" t="s">
        <v>643</v>
      </c>
      <c r="D419" s="210" t="s">
        <v>441</v>
      </c>
      <c r="E419" s="75" t="s">
        <v>86</v>
      </c>
      <c r="F419" s="75">
        <v>3</v>
      </c>
      <c r="G419" s="75"/>
      <c r="H419" s="75">
        <v>4684.5999000000002</v>
      </c>
      <c r="I419" s="66"/>
      <c r="J419" s="113">
        <v>7.1469816489197376E-3</v>
      </c>
      <c r="K419" s="67" t="s">
        <v>442</v>
      </c>
    </row>
    <row r="420" spans="2:11" x14ac:dyDescent="0.2">
      <c r="B420" s="91">
        <v>41814</v>
      </c>
      <c r="C420" s="109" t="s">
        <v>644</v>
      </c>
      <c r="D420" s="210" t="s">
        <v>441</v>
      </c>
      <c r="E420" s="75" t="s">
        <v>86</v>
      </c>
      <c r="F420" s="75">
        <v>33</v>
      </c>
      <c r="G420" s="75"/>
      <c r="H420" s="75">
        <v>11154.551100000001</v>
      </c>
      <c r="I420" s="66"/>
      <c r="J420" s="113">
        <v>1.701775471020214E-2</v>
      </c>
      <c r="K420" s="67" t="s">
        <v>442</v>
      </c>
    </row>
    <row r="421" spans="2:11" x14ac:dyDescent="0.2">
      <c r="B421" s="91">
        <v>41814</v>
      </c>
      <c r="C421" s="109" t="s">
        <v>459</v>
      </c>
      <c r="D421" s="210" t="s">
        <v>460</v>
      </c>
      <c r="E421" s="75" t="s">
        <v>87</v>
      </c>
      <c r="F421" s="75">
        <v>20.100000000000001</v>
      </c>
      <c r="G421" s="75"/>
      <c r="H421" s="75">
        <v>8483.5406999999996</v>
      </c>
      <c r="I421" s="66"/>
      <c r="J421" s="113">
        <v>0.13223867373645143</v>
      </c>
      <c r="K421" s="67" t="s">
        <v>442</v>
      </c>
    </row>
    <row r="422" spans="2:11" x14ac:dyDescent="0.2">
      <c r="B422" s="91">
        <v>41814</v>
      </c>
      <c r="C422" s="109" t="s">
        <v>620</v>
      </c>
      <c r="D422" s="210" t="s">
        <v>460</v>
      </c>
      <c r="E422" s="75" t="s">
        <v>87</v>
      </c>
      <c r="F422" s="75">
        <v>3854</v>
      </c>
      <c r="G422" s="75"/>
      <c r="H422" s="75">
        <v>400350.67460000003</v>
      </c>
      <c r="I422" s="66"/>
      <c r="J422" s="113">
        <v>1.1914701194799726</v>
      </c>
      <c r="K422" s="67" t="s">
        <v>442</v>
      </c>
    </row>
    <row r="423" spans="2:11" x14ac:dyDescent="0.2">
      <c r="B423" s="91">
        <v>41814</v>
      </c>
      <c r="C423" s="109" t="s">
        <v>640</v>
      </c>
      <c r="D423" s="210" t="s">
        <v>441</v>
      </c>
      <c r="E423" s="75" t="s">
        <v>86</v>
      </c>
      <c r="F423" s="75">
        <v>0</v>
      </c>
      <c r="G423" s="75"/>
      <c r="H423" s="75">
        <v>0</v>
      </c>
      <c r="I423" s="66"/>
      <c r="J423" s="113">
        <v>0</v>
      </c>
      <c r="K423" s="67" t="s">
        <v>442</v>
      </c>
    </row>
    <row r="424" spans="2:11" x14ac:dyDescent="0.2">
      <c r="B424" s="91">
        <v>41814</v>
      </c>
      <c r="C424" s="109" t="s">
        <v>522</v>
      </c>
      <c r="D424" s="210" t="s">
        <v>441</v>
      </c>
      <c r="E424" s="75" t="s">
        <v>906</v>
      </c>
      <c r="F424" s="75">
        <v>8.58</v>
      </c>
      <c r="G424" s="75"/>
      <c r="H424" s="75">
        <v>2865.5767000000001</v>
      </c>
      <c r="I424" s="66"/>
      <c r="J424" s="113">
        <v>4.3718192643243618E-3</v>
      </c>
      <c r="K424" s="67" t="s">
        <v>442</v>
      </c>
    </row>
    <row r="425" spans="2:11" x14ac:dyDescent="0.2">
      <c r="B425" s="91">
        <v>41814</v>
      </c>
      <c r="C425" s="109" t="s">
        <v>461</v>
      </c>
      <c r="D425" s="210" t="s">
        <v>441</v>
      </c>
      <c r="E425" s="75" t="s">
        <v>87</v>
      </c>
      <c r="F425" s="75">
        <v>26.07</v>
      </c>
      <c r="G425" s="75"/>
      <c r="H425" s="75">
        <v>7096.2539999999999</v>
      </c>
      <c r="I425" s="66"/>
      <c r="J425" s="113">
        <v>1.0826281474768695E-2</v>
      </c>
      <c r="K425" s="67" t="s">
        <v>442</v>
      </c>
    </row>
    <row r="426" spans="2:11" x14ac:dyDescent="0.2">
      <c r="B426" s="91">
        <v>41814</v>
      </c>
      <c r="C426" s="109" t="s">
        <v>645</v>
      </c>
      <c r="D426" s="210" t="s">
        <v>441</v>
      </c>
      <c r="E426" s="75" t="s">
        <v>87</v>
      </c>
      <c r="F426" s="75">
        <v>1455</v>
      </c>
      <c r="G426" s="75"/>
      <c r="H426" s="75">
        <v>124519.2515</v>
      </c>
      <c r="I426" s="66"/>
      <c r="J426" s="113">
        <v>0.18997071775707494</v>
      </c>
      <c r="K426" s="67" t="s">
        <v>442</v>
      </c>
    </row>
    <row r="427" spans="2:11" x14ac:dyDescent="0.2">
      <c r="B427" s="91">
        <v>41814</v>
      </c>
      <c r="C427" s="109" t="s">
        <v>619</v>
      </c>
      <c r="D427" s="210" t="s">
        <v>460</v>
      </c>
      <c r="E427" s="75" t="s">
        <v>87</v>
      </c>
      <c r="F427" s="75">
        <v>0</v>
      </c>
      <c r="G427" s="75"/>
      <c r="H427" s="75">
        <v>17616.6774</v>
      </c>
      <c r="I427" s="66"/>
      <c r="J427" s="113">
        <v>0.22410839868765023</v>
      </c>
      <c r="K427" s="67" t="s">
        <v>442</v>
      </c>
    </row>
    <row r="428" spans="2:11" x14ac:dyDescent="0.2">
      <c r="B428" s="91">
        <v>41814</v>
      </c>
      <c r="C428" s="109" t="s">
        <v>566</v>
      </c>
      <c r="D428" s="210" t="s">
        <v>460</v>
      </c>
      <c r="E428" s="75" t="s">
        <v>87</v>
      </c>
      <c r="F428" s="75">
        <v>1</v>
      </c>
      <c r="G428" s="75"/>
      <c r="H428" s="75">
        <v>1270.2</v>
      </c>
      <c r="I428" s="66"/>
      <c r="J428" s="113">
        <v>1.9378594296724999E-3</v>
      </c>
      <c r="K428" s="67" t="s">
        <v>442</v>
      </c>
    </row>
    <row r="429" spans="2:11" x14ac:dyDescent="0.2">
      <c r="B429" s="91">
        <v>41814</v>
      </c>
      <c r="C429" s="109" t="s">
        <v>801</v>
      </c>
      <c r="D429" s="210" t="s">
        <v>460</v>
      </c>
      <c r="E429" s="75" t="s">
        <v>87</v>
      </c>
      <c r="F429" s="75">
        <v>3</v>
      </c>
      <c r="G429" s="75"/>
      <c r="H429" s="75">
        <v>7168.8</v>
      </c>
      <c r="I429" s="66"/>
      <c r="J429" s="113">
        <v>1.2736775162079468E-2</v>
      </c>
      <c r="K429" s="67" t="s">
        <v>442</v>
      </c>
    </row>
    <row r="430" spans="2:11" x14ac:dyDescent="0.2">
      <c r="B430" s="91">
        <v>41814</v>
      </c>
      <c r="C430" s="109" t="s">
        <v>646</v>
      </c>
      <c r="D430" s="210" t="s">
        <v>441</v>
      </c>
      <c r="E430" s="75" t="s">
        <v>908</v>
      </c>
      <c r="F430" s="75">
        <v>1</v>
      </c>
      <c r="G430" s="75"/>
      <c r="H430" s="75">
        <v>305.55</v>
      </c>
      <c r="I430" s="66"/>
      <c r="J430" s="113">
        <v>8.3068185892316219E-4</v>
      </c>
      <c r="K430" s="67" t="s">
        <v>442</v>
      </c>
    </row>
    <row r="431" spans="2:11" x14ac:dyDescent="0.2">
      <c r="B431" s="91">
        <v>41814</v>
      </c>
      <c r="C431" s="109" t="s">
        <v>647</v>
      </c>
      <c r="D431" s="210" t="s">
        <v>441</v>
      </c>
      <c r="E431" s="75" t="s">
        <v>904</v>
      </c>
      <c r="F431" s="75">
        <v>13.86</v>
      </c>
      <c r="G431" s="75"/>
      <c r="H431" s="75">
        <v>1998.3805</v>
      </c>
      <c r="I431" s="66"/>
      <c r="J431" s="113">
        <v>3.0487958557696782E-3</v>
      </c>
      <c r="K431" s="67" t="s">
        <v>442</v>
      </c>
    </row>
    <row r="432" spans="2:11" x14ac:dyDescent="0.2">
      <c r="B432" s="91">
        <v>41814</v>
      </c>
      <c r="C432" s="109" t="s">
        <v>648</v>
      </c>
      <c r="D432" s="210" t="s">
        <v>441</v>
      </c>
      <c r="E432" s="75" t="s">
        <v>86</v>
      </c>
      <c r="F432" s="75">
        <v>33</v>
      </c>
      <c r="G432" s="75"/>
      <c r="H432" s="75">
        <v>3722.9511000000002</v>
      </c>
      <c r="I432" s="66"/>
      <c r="J432" s="113">
        <v>5.6798582076402196E-3</v>
      </c>
      <c r="K432" s="67" t="s">
        <v>442</v>
      </c>
    </row>
    <row r="433" spans="2:11" x14ac:dyDescent="0.2">
      <c r="B433" s="91">
        <v>41814</v>
      </c>
      <c r="C433" s="109" t="s">
        <v>649</v>
      </c>
      <c r="D433" s="210" t="s">
        <v>441</v>
      </c>
      <c r="E433" s="75" t="s">
        <v>908</v>
      </c>
      <c r="F433" s="75">
        <v>1</v>
      </c>
      <c r="G433" s="75"/>
      <c r="H433" s="75">
        <v>219.91669999999999</v>
      </c>
      <c r="I433" s="66"/>
      <c r="J433" s="113">
        <v>3.3551224282590006E-4</v>
      </c>
      <c r="K433" s="67" t="s">
        <v>442</v>
      </c>
    </row>
    <row r="434" spans="2:11" x14ac:dyDescent="0.2">
      <c r="B434" s="91">
        <v>41814</v>
      </c>
      <c r="C434" s="109" t="s">
        <v>523</v>
      </c>
      <c r="D434" s="210" t="s">
        <v>441</v>
      </c>
      <c r="E434" s="75" t="s">
        <v>86</v>
      </c>
      <c r="F434" s="75">
        <v>1</v>
      </c>
      <c r="G434" s="75"/>
      <c r="H434" s="75">
        <v>1545.9666999999999</v>
      </c>
      <c r="I434" s="66"/>
      <c r="J434" s="113">
        <v>7.5942130745248984E-2</v>
      </c>
      <c r="K434" s="67" t="s">
        <v>442</v>
      </c>
    </row>
    <row r="435" spans="2:11" x14ac:dyDescent="0.2">
      <c r="B435" s="91">
        <v>41814</v>
      </c>
      <c r="C435" s="109" t="s">
        <v>619</v>
      </c>
      <c r="D435" s="210" t="s">
        <v>460</v>
      </c>
      <c r="E435" s="75" t="s">
        <v>87</v>
      </c>
      <c r="F435" s="75">
        <v>678</v>
      </c>
      <c r="G435" s="75"/>
      <c r="H435" s="75">
        <v>33205.577400000002</v>
      </c>
      <c r="I435" s="66"/>
      <c r="J435" s="113">
        <v>0.22410839868765023</v>
      </c>
      <c r="K435" s="67" t="s">
        <v>442</v>
      </c>
    </row>
    <row r="436" spans="2:11" x14ac:dyDescent="0.2">
      <c r="B436" s="91">
        <v>41814</v>
      </c>
      <c r="C436" s="109" t="s">
        <v>650</v>
      </c>
      <c r="D436" s="210" t="s">
        <v>441</v>
      </c>
      <c r="E436" s="75" t="s">
        <v>906</v>
      </c>
      <c r="F436" s="75">
        <v>19.14</v>
      </c>
      <c r="G436" s="75"/>
      <c r="H436" s="75">
        <v>1354.4746</v>
      </c>
      <c r="I436" s="66"/>
      <c r="J436" s="113">
        <v>2.0664315665736791E-3</v>
      </c>
      <c r="K436" s="67" t="s">
        <v>442</v>
      </c>
    </row>
    <row r="437" spans="2:11" x14ac:dyDescent="0.2">
      <c r="B437" s="91">
        <v>41814</v>
      </c>
      <c r="C437" s="109" t="s">
        <v>601</v>
      </c>
      <c r="D437" s="210" t="s">
        <v>441</v>
      </c>
      <c r="E437" s="75" t="s">
        <v>906</v>
      </c>
      <c r="F437" s="75">
        <v>1</v>
      </c>
      <c r="G437" s="75"/>
      <c r="H437" s="75">
        <v>1239.2166999999999</v>
      </c>
      <c r="I437" s="66"/>
      <c r="J437" s="113">
        <v>5.1746456068244628E-2</v>
      </c>
      <c r="K437" s="67" t="s">
        <v>442</v>
      </c>
    </row>
    <row r="438" spans="2:11" x14ac:dyDescent="0.2">
      <c r="B438" s="91">
        <v>41814</v>
      </c>
      <c r="C438" s="109" t="s">
        <v>514</v>
      </c>
      <c r="D438" s="210" t="s">
        <v>441</v>
      </c>
      <c r="E438" s="75" t="s">
        <v>905</v>
      </c>
      <c r="F438" s="75">
        <v>1</v>
      </c>
      <c r="G438" s="75"/>
      <c r="H438" s="75">
        <v>8.1667000000000005</v>
      </c>
      <c r="I438" s="66"/>
      <c r="J438" s="113">
        <v>1.474758228617677</v>
      </c>
      <c r="K438" s="67" t="s">
        <v>442</v>
      </c>
    </row>
    <row r="439" spans="2:11" x14ac:dyDescent="0.2">
      <c r="B439" s="91">
        <v>41814</v>
      </c>
      <c r="C439" s="109" t="s">
        <v>554</v>
      </c>
      <c r="D439" s="210" t="s">
        <v>441</v>
      </c>
      <c r="E439" s="75" t="s">
        <v>906</v>
      </c>
      <c r="F439" s="75">
        <v>1</v>
      </c>
      <c r="G439" s="75"/>
      <c r="H439" s="75">
        <v>1317.1667</v>
      </c>
      <c r="I439" s="66"/>
      <c r="J439" s="113">
        <v>2.009513391627782E-3</v>
      </c>
      <c r="K439" s="67" t="s">
        <v>442</v>
      </c>
    </row>
    <row r="440" spans="2:11" x14ac:dyDescent="0.2">
      <c r="B440" s="91">
        <v>41814</v>
      </c>
      <c r="C440" s="109" t="s">
        <v>651</v>
      </c>
      <c r="D440" s="210" t="s">
        <v>441</v>
      </c>
      <c r="E440" s="75" t="s">
        <v>87</v>
      </c>
      <c r="F440" s="75">
        <v>16.079999999999998</v>
      </c>
      <c r="G440" s="75"/>
      <c r="H440" s="75">
        <v>17621.268</v>
      </c>
      <c r="I440" s="66"/>
      <c r="J440" s="113">
        <v>2.6883593415671762E-2</v>
      </c>
      <c r="K440" s="67" t="s">
        <v>442</v>
      </c>
    </row>
    <row r="441" spans="2:11" x14ac:dyDescent="0.2">
      <c r="B441" s="91">
        <v>41814</v>
      </c>
      <c r="C441" s="109" t="s">
        <v>601</v>
      </c>
      <c r="D441" s="210" t="s">
        <v>441</v>
      </c>
      <c r="E441" s="75" t="s">
        <v>907</v>
      </c>
      <c r="F441" s="75">
        <v>28</v>
      </c>
      <c r="G441" s="75"/>
      <c r="H441" s="75">
        <v>32678.799999999999</v>
      </c>
      <c r="I441" s="66"/>
      <c r="J441" s="113">
        <v>5.1746456068244628E-2</v>
      </c>
      <c r="K441" s="67" t="s">
        <v>442</v>
      </c>
    </row>
    <row r="442" spans="2:11" x14ac:dyDescent="0.2">
      <c r="B442" s="91">
        <v>41814</v>
      </c>
      <c r="C442" s="109" t="s">
        <v>557</v>
      </c>
      <c r="D442" s="210" t="s">
        <v>441</v>
      </c>
      <c r="E442" s="75" t="s">
        <v>906</v>
      </c>
      <c r="F442" s="75">
        <v>1397</v>
      </c>
      <c r="G442" s="75"/>
      <c r="H442" s="75">
        <v>12616.9187</v>
      </c>
      <c r="I442" s="66"/>
      <c r="J442" s="113">
        <v>0.72688646221654685</v>
      </c>
      <c r="K442" s="67" t="s">
        <v>442</v>
      </c>
    </row>
    <row r="443" spans="2:11" x14ac:dyDescent="0.2">
      <c r="B443" s="91">
        <v>41814</v>
      </c>
      <c r="C443" s="109" t="s">
        <v>561</v>
      </c>
      <c r="D443" s="210" t="s">
        <v>441</v>
      </c>
      <c r="E443" s="75" t="s">
        <v>87</v>
      </c>
      <c r="F443" s="75">
        <v>32</v>
      </c>
      <c r="G443" s="75"/>
      <c r="H443" s="75">
        <v>5408</v>
      </c>
      <c r="I443" s="66"/>
      <c r="J443" s="113">
        <v>1.2066996813714833E-2</v>
      </c>
      <c r="K443" s="67" t="s">
        <v>442</v>
      </c>
    </row>
    <row r="444" spans="2:11" x14ac:dyDescent="0.2">
      <c r="B444" s="91">
        <v>41814</v>
      </c>
      <c r="C444" s="109" t="s">
        <v>608</v>
      </c>
      <c r="D444" s="210" t="s">
        <v>441</v>
      </c>
      <c r="E444" s="75" t="s">
        <v>87</v>
      </c>
      <c r="F444" s="75">
        <v>0</v>
      </c>
      <c r="G444" s="75"/>
      <c r="H444" s="75">
        <v>0</v>
      </c>
      <c r="I444" s="66"/>
      <c r="J444" s="113">
        <v>0</v>
      </c>
      <c r="K444" s="67" t="s">
        <v>442</v>
      </c>
    </row>
    <row r="445" spans="2:11" x14ac:dyDescent="0.2">
      <c r="B445" s="91">
        <v>41814</v>
      </c>
      <c r="C445" s="109" t="s">
        <v>628</v>
      </c>
      <c r="D445" s="210" t="s">
        <v>441</v>
      </c>
      <c r="E445" s="75" t="s">
        <v>86</v>
      </c>
      <c r="F445" s="75">
        <v>6.6</v>
      </c>
      <c r="G445" s="75"/>
      <c r="H445" s="75">
        <v>840.39980000000003</v>
      </c>
      <c r="I445" s="66"/>
      <c r="J445" s="113">
        <v>0.22772378546239277</v>
      </c>
      <c r="K445" s="67" t="s">
        <v>442</v>
      </c>
    </row>
    <row r="446" spans="2:11" x14ac:dyDescent="0.2">
      <c r="B446" s="91">
        <v>41814</v>
      </c>
      <c r="C446" s="109" t="s">
        <v>528</v>
      </c>
      <c r="D446" s="210" t="s">
        <v>441</v>
      </c>
      <c r="E446" s="75" t="s">
        <v>904</v>
      </c>
      <c r="F446" s="75">
        <v>15.84</v>
      </c>
      <c r="G446" s="75"/>
      <c r="H446" s="75">
        <v>2875.2244999999998</v>
      </c>
      <c r="I446" s="66"/>
      <c r="J446" s="113">
        <v>0.12776571596826988</v>
      </c>
      <c r="K446" s="67" t="s">
        <v>442</v>
      </c>
    </row>
    <row r="447" spans="2:11" x14ac:dyDescent="0.2">
      <c r="B447" s="91">
        <v>41814</v>
      </c>
      <c r="C447" s="109" t="s">
        <v>563</v>
      </c>
      <c r="D447" s="210" t="s">
        <v>441</v>
      </c>
      <c r="E447" s="75" t="s">
        <v>908</v>
      </c>
      <c r="F447" s="75">
        <v>2</v>
      </c>
      <c r="G447" s="75"/>
      <c r="H447" s="75">
        <v>2814.5333999999998</v>
      </c>
      <c r="I447" s="66"/>
      <c r="J447" s="113">
        <v>0.26732752311143759</v>
      </c>
      <c r="K447" s="67" t="s">
        <v>442</v>
      </c>
    </row>
    <row r="448" spans="2:11" x14ac:dyDescent="0.2">
      <c r="B448" s="91">
        <v>41814</v>
      </c>
      <c r="C448" s="109" t="s">
        <v>473</v>
      </c>
      <c r="D448" s="210" t="s">
        <v>441</v>
      </c>
      <c r="E448" s="75" t="s">
        <v>904</v>
      </c>
      <c r="F448" s="75">
        <v>21.45</v>
      </c>
      <c r="G448" s="75"/>
      <c r="H448" s="75">
        <v>5958.0956999999999</v>
      </c>
      <c r="I448" s="66"/>
      <c r="J448" s="113">
        <v>1.1076447196686934E-2</v>
      </c>
      <c r="K448" s="67" t="s">
        <v>442</v>
      </c>
    </row>
    <row r="449" spans="2:11" x14ac:dyDescent="0.2">
      <c r="B449" s="91">
        <v>41814</v>
      </c>
      <c r="C449" s="109" t="s">
        <v>865</v>
      </c>
      <c r="D449" s="210" t="s">
        <v>441</v>
      </c>
      <c r="E449" s="75" t="s">
        <v>86</v>
      </c>
      <c r="F449" s="75">
        <v>39.270000000000003</v>
      </c>
      <c r="G449" s="75"/>
      <c r="H449" s="75">
        <v>12061.1247</v>
      </c>
      <c r="I449" s="66"/>
      <c r="J449" s="113">
        <v>2.6212193013972512E-2</v>
      </c>
      <c r="K449" s="67" t="s">
        <v>442</v>
      </c>
    </row>
    <row r="450" spans="2:11" x14ac:dyDescent="0.2">
      <c r="B450" s="91">
        <v>41814</v>
      </c>
      <c r="C450" s="109" t="s">
        <v>652</v>
      </c>
      <c r="D450" s="210" t="s">
        <v>441</v>
      </c>
      <c r="E450" s="75" t="s">
        <v>906</v>
      </c>
      <c r="F450" s="75">
        <v>78</v>
      </c>
      <c r="G450" s="75"/>
      <c r="H450" s="75">
        <v>26208</v>
      </c>
      <c r="I450" s="66"/>
      <c r="J450" s="113">
        <v>3.9983797774253566E-2</v>
      </c>
      <c r="K450" s="67" t="s">
        <v>442</v>
      </c>
    </row>
    <row r="451" spans="2:11" x14ac:dyDescent="0.2">
      <c r="B451" s="91">
        <v>41814</v>
      </c>
      <c r="C451" s="109" t="s">
        <v>619</v>
      </c>
      <c r="D451" s="210" t="s">
        <v>460</v>
      </c>
      <c r="E451" s="75" t="s">
        <v>86</v>
      </c>
      <c r="F451" s="75">
        <v>64</v>
      </c>
      <c r="G451" s="75"/>
      <c r="H451" s="75">
        <v>19594.668799999999</v>
      </c>
      <c r="I451" s="66"/>
      <c r="J451" s="113">
        <v>0.22410839868765023</v>
      </c>
      <c r="K451" s="67" t="s">
        <v>442</v>
      </c>
    </row>
    <row r="452" spans="2:11" x14ac:dyDescent="0.2">
      <c r="B452" s="91">
        <v>41814</v>
      </c>
      <c r="C452" s="109" t="s">
        <v>653</v>
      </c>
      <c r="D452" s="210" t="s">
        <v>441</v>
      </c>
      <c r="E452" s="75" t="s">
        <v>906</v>
      </c>
      <c r="F452" s="75">
        <v>1</v>
      </c>
      <c r="G452" s="75"/>
      <c r="H452" s="75">
        <v>1108.95</v>
      </c>
      <c r="I452" s="66"/>
      <c r="J452" s="113">
        <v>1.6918510585225311E-3</v>
      </c>
      <c r="K452" s="67" t="s">
        <v>442</v>
      </c>
    </row>
    <row r="453" spans="2:11" x14ac:dyDescent="0.2">
      <c r="B453" s="91">
        <v>41814</v>
      </c>
      <c r="C453" s="109" t="s">
        <v>654</v>
      </c>
      <c r="D453" s="210" t="s">
        <v>441</v>
      </c>
      <c r="E453" s="75" t="s">
        <v>907</v>
      </c>
      <c r="F453" s="75">
        <v>2.31</v>
      </c>
      <c r="G453" s="75"/>
      <c r="H453" s="75">
        <v>930.27560000000005</v>
      </c>
      <c r="I453" s="66"/>
      <c r="J453" s="113">
        <v>1.4192594423352565E-3</v>
      </c>
      <c r="K453" s="67" t="s">
        <v>442</v>
      </c>
    </row>
    <row r="454" spans="2:11" x14ac:dyDescent="0.2">
      <c r="B454" s="91">
        <v>41814</v>
      </c>
      <c r="C454" s="109" t="s">
        <v>801</v>
      </c>
      <c r="D454" s="210" t="s">
        <v>460</v>
      </c>
      <c r="E454" s="75" t="s">
        <v>87</v>
      </c>
      <c r="F454" s="75">
        <v>1</v>
      </c>
      <c r="G454" s="75"/>
      <c r="H454" s="75">
        <v>1179.7166999999999</v>
      </c>
      <c r="I454" s="66"/>
      <c r="J454" s="113">
        <v>1.2736775162079468E-2</v>
      </c>
      <c r="K454" s="67" t="s">
        <v>442</v>
      </c>
    </row>
    <row r="455" spans="2:11" x14ac:dyDescent="0.2">
      <c r="B455" s="91">
        <v>41814</v>
      </c>
      <c r="C455" s="109" t="s">
        <v>490</v>
      </c>
      <c r="D455" s="210" t="s">
        <v>441</v>
      </c>
      <c r="E455" s="75" t="s">
        <v>86</v>
      </c>
      <c r="F455" s="75">
        <v>73.260000000000005</v>
      </c>
      <c r="G455" s="75"/>
      <c r="H455" s="75">
        <v>27715.839599999999</v>
      </c>
      <c r="I455" s="66"/>
      <c r="J455" s="113">
        <v>4.2284208093332144E-2</v>
      </c>
      <c r="K455" s="67" t="s">
        <v>442</v>
      </c>
    </row>
    <row r="456" spans="2:11" x14ac:dyDescent="0.2">
      <c r="B456" s="91">
        <v>41814</v>
      </c>
      <c r="C456" s="109" t="s">
        <v>646</v>
      </c>
      <c r="D456" s="210" t="s">
        <v>441</v>
      </c>
      <c r="E456" s="75" t="s">
        <v>908</v>
      </c>
      <c r="F456" s="75">
        <v>1</v>
      </c>
      <c r="G456" s="75"/>
      <c r="H456" s="75">
        <v>225.4333</v>
      </c>
      <c r="I456" s="66"/>
      <c r="J456" s="113">
        <v>8.3068185892316219E-4</v>
      </c>
      <c r="K456" s="67" t="s">
        <v>442</v>
      </c>
    </row>
    <row r="457" spans="2:11" x14ac:dyDescent="0.2">
      <c r="B457" s="91">
        <v>41814</v>
      </c>
      <c r="C457" s="109" t="s">
        <v>628</v>
      </c>
      <c r="D457" s="210" t="s">
        <v>441</v>
      </c>
      <c r="E457" s="75" t="s">
        <v>908</v>
      </c>
      <c r="F457" s="75">
        <v>1</v>
      </c>
      <c r="G457" s="75"/>
      <c r="H457" s="75">
        <v>378.43329999999997</v>
      </c>
      <c r="I457" s="66"/>
      <c r="J457" s="113">
        <v>0.22772378546239277</v>
      </c>
      <c r="K457" s="67" t="s">
        <v>442</v>
      </c>
    </row>
    <row r="458" spans="2:11" x14ac:dyDescent="0.2">
      <c r="B458" s="91">
        <v>41814</v>
      </c>
      <c r="C458" s="109" t="s">
        <v>538</v>
      </c>
      <c r="D458" s="210" t="s">
        <v>441</v>
      </c>
      <c r="E458" s="75" t="s">
        <v>86</v>
      </c>
      <c r="F458" s="75">
        <v>38.94</v>
      </c>
      <c r="G458" s="75"/>
      <c r="H458" s="75">
        <v>6681.4537</v>
      </c>
      <c r="I458" s="66"/>
      <c r="J458" s="113">
        <v>1.0193448320315867E-2</v>
      </c>
      <c r="K458" s="67" t="s">
        <v>442</v>
      </c>
    </row>
    <row r="459" spans="2:11" x14ac:dyDescent="0.2">
      <c r="B459" s="91">
        <v>41814</v>
      </c>
      <c r="C459" s="109" t="s">
        <v>497</v>
      </c>
      <c r="D459" s="210" t="s">
        <v>460</v>
      </c>
      <c r="E459" s="75" t="s">
        <v>906</v>
      </c>
      <c r="F459" s="75">
        <v>1</v>
      </c>
      <c r="G459" s="75"/>
      <c r="H459" s="75">
        <v>2263.7332999999999</v>
      </c>
      <c r="I459" s="66"/>
      <c r="J459" s="113">
        <v>3.453626926207405E-3</v>
      </c>
      <c r="K459" s="67" t="s">
        <v>442</v>
      </c>
    </row>
    <row r="460" spans="2:11" x14ac:dyDescent="0.2">
      <c r="B460" s="91">
        <v>41814</v>
      </c>
      <c r="C460" s="109" t="s">
        <v>614</v>
      </c>
      <c r="D460" s="210" t="s">
        <v>441</v>
      </c>
      <c r="E460" s="75" t="s">
        <v>905</v>
      </c>
      <c r="F460" s="75">
        <v>0</v>
      </c>
      <c r="G460" s="75"/>
      <c r="H460" s="75">
        <v>0</v>
      </c>
      <c r="I460" s="66"/>
      <c r="J460" s="113">
        <v>0.4020609656801159</v>
      </c>
      <c r="K460" s="67" t="s">
        <v>442</v>
      </c>
    </row>
    <row r="461" spans="2:11" x14ac:dyDescent="0.2">
      <c r="B461" s="91">
        <v>41814</v>
      </c>
      <c r="C461" s="109" t="s">
        <v>545</v>
      </c>
      <c r="D461" s="210" t="s">
        <v>460</v>
      </c>
      <c r="E461" s="75" t="s">
        <v>86</v>
      </c>
      <c r="F461" s="75">
        <v>8</v>
      </c>
      <c r="G461" s="75"/>
      <c r="H461" s="75">
        <v>23455.0664</v>
      </c>
      <c r="I461" s="66"/>
      <c r="J461" s="113">
        <v>0.60307486938671839</v>
      </c>
      <c r="K461" s="67" t="s">
        <v>442</v>
      </c>
    </row>
    <row r="462" spans="2:11" x14ac:dyDescent="0.2">
      <c r="B462" s="91">
        <v>41814</v>
      </c>
      <c r="C462" s="109" t="s">
        <v>468</v>
      </c>
      <c r="D462" s="210" t="s">
        <v>460</v>
      </c>
      <c r="E462" s="75" t="s">
        <v>87</v>
      </c>
      <c r="F462" s="75">
        <v>12</v>
      </c>
      <c r="G462" s="75"/>
      <c r="H462" s="75">
        <v>6083.7996000000003</v>
      </c>
      <c r="I462" s="66"/>
      <c r="J462" s="113">
        <v>2.0896142207332043E-2</v>
      </c>
      <c r="K462" s="67" t="s">
        <v>442</v>
      </c>
    </row>
    <row r="463" spans="2:11" x14ac:dyDescent="0.2">
      <c r="B463" s="91">
        <v>41814</v>
      </c>
      <c r="C463" s="109" t="s">
        <v>655</v>
      </c>
      <c r="D463" s="210" t="s">
        <v>441</v>
      </c>
      <c r="E463" s="75" t="s">
        <v>904</v>
      </c>
      <c r="F463" s="75">
        <v>32.340000000000003</v>
      </c>
      <c r="G463" s="75"/>
      <c r="H463" s="75">
        <v>16091.8439</v>
      </c>
      <c r="I463" s="66"/>
      <c r="J463" s="113">
        <v>2.4550253064425206E-2</v>
      </c>
      <c r="K463" s="67" t="s">
        <v>442</v>
      </c>
    </row>
    <row r="464" spans="2:11" x14ac:dyDescent="0.2">
      <c r="B464" s="91">
        <v>41814</v>
      </c>
      <c r="C464" s="109" t="s">
        <v>620</v>
      </c>
      <c r="D464" s="210" t="s">
        <v>460</v>
      </c>
      <c r="E464" s="75" t="s">
        <v>87</v>
      </c>
      <c r="F464" s="75">
        <v>1</v>
      </c>
      <c r="G464" s="75"/>
      <c r="H464" s="75">
        <v>413.13330000000002</v>
      </c>
      <c r="I464" s="66"/>
      <c r="J464" s="113">
        <v>1.1914701194799726</v>
      </c>
      <c r="K464" s="67" t="s">
        <v>442</v>
      </c>
    </row>
    <row r="465" spans="2:11" x14ac:dyDescent="0.2">
      <c r="B465" s="91">
        <v>41814</v>
      </c>
      <c r="C465" s="109" t="s">
        <v>656</v>
      </c>
      <c r="D465" s="210" t="s">
        <v>441</v>
      </c>
      <c r="E465" s="75" t="s">
        <v>86</v>
      </c>
      <c r="F465" s="75">
        <v>7.59</v>
      </c>
      <c r="G465" s="75"/>
      <c r="H465" s="75">
        <v>9143.2934999999998</v>
      </c>
      <c r="I465" s="66"/>
      <c r="J465" s="113">
        <v>1.3949313121743249E-2</v>
      </c>
      <c r="K465" s="67" t="s">
        <v>442</v>
      </c>
    </row>
    <row r="466" spans="2:11" x14ac:dyDescent="0.2">
      <c r="B466" s="91">
        <v>41814</v>
      </c>
      <c r="C466" s="109" t="s">
        <v>476</v>
      </c>
      <c r="D466" s="210" t="s">
        <v>441</v>
      </c>
      <c r="E466" s="75" t="s">
        <v>87</v>
      </c>
      <c r="F466" s="75">
        <v>19.2</v>
      </c>
      <c r="G466" s="75"/>
      <c r="H466" s="75">
        <v>6253.1193999999996</v>
      </c>
      <c r="I466" s="66"/>
      <c r="J466" s="113">
        <v>9.5399672446528447E-3</v>
      </c>
      <c r="K466" s="67" t="s">
        <v>442</v>
      </c>
    </row>
    <row r="467" spans="2:11" x14ac:dyDescent="0.2">
      <c r="B467" s="91">
        <v>41814</v>
      </c>
      <c r="C467" s="109" t="s">
        <v>657</v>
      </c>
      <c r="D467" s="210" t="s">
        <v>441</v>
      </c>
      <c r="E467" s="75" t="s">
        <v>906</v>
      </c>
      <c r="F467" s="75">
        <v>57.42</v>
      </c>
      <c r="G467" s="75"/>
      <c r="H467" s="75">
        <v>6311.4169000000002</v>
      </c>
      <c r="I467" s="66"/>
      <c r="J467" s="113">
        <v>9.6289078525109255E-3</v>
      </c>
      <c r="K467" s="67" t="s">
        <v>442</v>
      </c>
    </row>
    <row r="468" spans="2:11" x14ac:dyDescent="0.2">
      <c r="B468" s="91">
        <v>41814</v>
      </c>
      <c r="C468" s="109" t="s">
        <v>491</v>
      </c>
      <c r="D468" s="210" t="s">
        <v>441</v>
      </c>
      <c r="E468" s="75" t="s">
        <v>906</v>
      </c>
      <c r="F468" s="75">
        <v>1</v>
      </c>
      <c r="G468" s="75"/>
      <c r="H468" s="75">
        <v>1188.3499999999999</v>
      </c>
      <c r="I468" s="66"/>
      <c r="J468" s="113">
        <v>3.4005858431908316E-3</v>
      </c>
      <c r="K468" s="67" t="s">
        <v>442</v>
      </c>
    </row>
    <row r="469" spans="2:11" x14ac:dyDescent="0.2">
      <c r="B469" s="91">
        <v>41814</v>
      </c>
      <c r="C469" s="109" t="s">
        <v>556</v>
      </c>
      <c r="D469" s="210" t="s">
        <v>441</v>
      </c>
      <c r="E469" s="75" t="s">
        <v>904</v>
      </c>
      <c r="F469" s="75">
        <v>1</v>
      </c>
      <c r="G469" s="75"/>
      <c r="H469" s="75">
        <v>1065.4000000000001</v>
      </c>
      <c r="I469" s="66"/>
      <c r="J469" s="113">
        <v>1.6254097278956712E-3</v>
      </c>
      <c r="K469" s="67" t="s">
        <v>442</v>
      </c>
    </row>
    <row r="470" spans="2:11" x14ac:dyDescent="0.2">
      <c r="B470" s="91">
        <v>41814</v>
      </c>
      <c r="C470" s="109" t="s">
        <v>459</v>
      </c>
      <c r="D470" s="210" t="s">
        <v>460</v>
      </c>
      <c r="E470" s="75" t="s">
        <v>87</v>
      </c>
      <c r="F470" s="75">
        <v>29</v>
      </c>
      <c r="G470" s="75"/>
      <c r="H470" s="75">
        <v>37429.815699999999</v>
      </c>
      <c r="I470" s="66"/>
      <c r="J470" s="113">
        <v>0.13223867373645143</v>
      </c>
      <c r="K470" s="67" t="s">
        <v>442</v>
      </c>
    </row>
    <row r="471" spans="2:11" x14ac:dyDescent="0.2">
      <c r="B471" s="91">
        <v>41814</v>
      </c>
      <c r="C471" s="109" t="s">
        <v>866</v>
      </c>
      <c r="D471" s="210" t="s">
        <v>441</v>
      </c>
      <c r="E471" s="75" t="s">
        <v>87</v>
      </c>
      <c r="F471" s="75">
        <v>6.93</v>
      </c>
      <c r="G471" s="75"/>
      <c r="H471" s="75">
        <v>1918.1083000000001</v>
      </c>
      <c r="I471" s="66"/>
      <c r="J471" s="113">
        <v>2.9263299136262702E-3</v>
      </c>
      <c r="K471" s="67" t="s">
        <v>442</v>
      </c>
    </row>
    <row r="472" spans="2:11" x14ac:dyDescent="0.2">
      <c r="B472" s="91">
        <v>41814</v>
      </c>
      <c r="C472" s="109" t="s">
        <v>658</v>
      </c>
      <c r="D472" s="210" t="s">
        <v>441</v>
      </c>
      <c r="E472" s="75" t="s">
        <v>906</v>
      </c>
      <c r="F472" s="75">
        <v>2.58</v>
      </c>
      <c r="G472" s="75"/>
      <c r="H472" s="75">
        <v>618.72709999999995</v>
      </c>
      <c r="I472" s="66"/>
      <c r="J472" s="113">
        <v>9.4395067322383859E-4</v>
      </c>
      <c r="K472" s="67" t="s">
        <v>442</v>
      </c>
    </row>
    <row r="473" spans="2:11" x14ac:dyDescent="0.2">
      <c r="B473" s="91">
        <v>41814</v>
      </c>
      <c r="C473" s="109" t="s">
        <v>659</v>
      </c>
      <c r="D473" s="210" t="s">
        <v>441</v>
      </c>
      <c r="E473" s="75" t="s">
        <v>86</v>
      </c>
      <c r="F473" s="75">
        <v>1</v>
      </c>
      <c r="G473" s="75"/>
      <c r="H473" s="75">
        <v>215.1833</v>
      </c>
      <c r="I473" s="66"/>
      <c r="J473" s="113">
        <v>3.2829081011891549E-4</v>
      </c>
      <c r="K473" s="67" t="s">
        <v>442</v>
      </c>
    </row>
    <row r="474" spans="2:11" x14ac:dyDescent="0.2">
      <c r="B474" s="91">
        <v>41814</v>
      </c>
      <c r="C474" s="109" t="s">
        <v>660</v>
      </c>
      <c r="D474" s="210" t="s">
        <v>441</v>
      </c>
      <c r="E474" s="75" t="s">
        <v>86</v>
      </c>
      <c r="F474" s="75">
        <v>23.76</v>
      </c>
      <c r="G474" s="75"/>
      <c r="H474" s="75">
        <v>4590.8288000000002</v>
      </c>
      <c r="I474" s="66"/>
      <c r="J474" s="113">
        <v>7.0039213352952982E-3</v>
      </c>
      <c r="K474" s="67" t="s">
        <v>442</v>
      </c>
    </row>
    <row r="475" spans="2:11" x14ac:dyDescent="0.2">
      <c r="B475" s="91">
        <v>41814</v>
      </c>
      <c r="C475" s="109" t="s">
        <v>661</v>
      </c>
      <c r="D475" s="210" t="s">
        <v>441</v>
      </c>
      <c r="E475" s="75" t="s">
        <v>87</v>
      </c>
      <c r="F475" s="75">
        <v>16.829999999999998</v>
      </c>
      <c r="G475" s="75"/>
      <c r="H475" s="75">
        <v>5107.0635000000002</v>
      </c>
      <c r="I475" s="66"/>
      <c r="J475" s="113">
        <v>7.7915061891129286E-3</v>
      </c>
      <c r="K475" s="67" t="s">
        <v>442</v>
      </c>
    </row>
    <row r="476" spans="2:11" x14ac:dyDescent="0.2">
      <c r="B476" s="91">
        <v>41814</v>
      </c>
      <c r="C476" s="109" t="s">
        <v>546</v>
      </c>
      <c r="D476" s="210" t="s">
        <v>441</v>
      </c>
      <c r="E476" s="75" t="s">
        <v>908</v>
      </c>
      <c r="F476" s="75">
        <v>1</v>
      </c>
      <c r="G476" s="75"/>
      <c r="H476" s="75">
        <v>1237.7</v>
      </c>
      <c r="I476" s="66"/>
      <c r="J476" s="113">
        <v>1.8882763471151419E-3</v>
      </c>
      <c r="K476" s="67" t="s">
        <v>442</v>
      </c>
    </row>
    <row r="477" spans="2:11" x14ac:dyDescent="0.2">
      <c r="B477" s="91">
        <v>41814</v>
      </c>
      <c r="C477" s="109" t="s">
        <v>573</v>
      </c>
      <c r="D477" s="210" t="s">
        <v>460</v>
      </c>
      <c r="E477" s="75" t="s">
        <v>908</v>
      </c>
      <c r="F477" s="75">
        <v>1</v>
      </c>
      <c r="G477" s="75"/>
      <c r="H477" s="75">
        <v>1179.9666999999999</v>
      </c>
      <c r="I477" s="66"/>
      <c r="J477" s="113">
        <v>1.1578764386531404</v>
      </c>
      <c r="K477" s="67" t="s">
        <v>442</v>
      </c>
    </row>
    <row r="478" spans="2:11" x14ac:dyDescent="0.2">
      <c r="B478" s="91">
        <v>41814</v>
      </c>
      <c r="C478" s="109" t="s">
        <v>473</v>
      </c>
      <c r="D478" s="210" t="s">
        <v>441</v>
      </c>
      <c r="E478" s="75" t="s">
        <v>908</v>
      </c>
      <c r="F478" s="75">
        <v>1</v>
      </c>
      <c r="G478" s="75"/>
      <c r="H478" s="75">
        <v>1302.1333</v>
      </c>
      <c r="I478" s="66"/>
      <c r="J478" s="113">
        <v>1.1076447196686934E-2</v>
      </c>
      <c r="K478" s="67" t="s">
        <v>442</v>
      </c>
    </row>
    <row r="479" spans="2:11" x14ac:dyDescent="0.2">
      <c r="B479" s="91">
        <v>41814</v>
      </c>
      <c r="C479" s="109" t="s">
        <v>463</v>
      </c>
      <c r="D479" s="210" t="s">
        <v>441</v>
      </c>
      <c r="E479" s="75" t="s">
        <v>906</v>
      </c>
      <c r="F479" s="75">
        <v>1</v>
      </c>
      <c r="G479" s="75"/>
      <c r="H479" s="75">
        <v>2723.0333000000001</v>
      </c>
      <c r="I479" s="66"/>
      <c r="J479" s="113">
        <v>3.1124850507006089E-2</v>
      </c>
      <c r="K479" s="67" t="s">
        <v>442</v>
      </c>
    </row>
    <row r="480" spans="2:11" x14ac:dyDescent="0.2">
      <c r="B480" s="91">
        <v>41814</v>
      </c>
      <c r="C480" s="109" t="s">
        <v>459</v>
      </c>
      <c r="D480" s="210" t="s">
        <v>460</v>
      </c>
      <c r="E480" s="75" t="s">
        <v>87</v>
      </c>
      <c r="F480" s="75">
        <v>1</v>
      </c>
      <c r="G480" s="75"/>
      <c r="H480" s="75">
        <v>1169.6832999999999</v>
      </c>
      <c r="I480" s="66"/>
      <c r="J480" s="113">
        <v>0.13223867373645143</v>
      </c>
      <c r="K480" s="67" t="s">
        <v>442</v>
      </c>
    </row>
    <row r="481" spans="2:11" x14ac:dyDescent="0.2">
      <c r="B481" s="91">
        <v>41814</v>
      </c>
      <c r="C481" s="109" t="s">
        <v>662</v>
      </c>
      <c r="D481" s="210" t="s">
        <v>441</v>
      </c>
      <c r="E481" s="75" t="s">
        <v>87</v>
      </c>
      <c r="F481" s="75">
        <v>1</v>
      </c>
      <c r="G481" s="75"/>
      <c r="H481" s="75">
        <v>1154.9167</v>
      </c>
      <c r="I481" s="66"/>
      <c r="J481" s="113">
        <v>1.7619793871683559E-3</v>
      </c>
      <c r="K481" s="67" t="s">
        <v>442</v>
      </c>
    </row>
    <row r="482" spans="2:11" x14ac:dyDescent="0.2">
      <c r="B482" s="91">
        <v>41814</v>
      </c>
      <c r="C482" s="109" t="s">
        <v>663</v>
      </c>
      <c r="D482" s="210" t="s">
        <v>441</v>
      </c>
      <c r="E482" s="75" t="s">
        <v>906</v>
      </c>
      <c r="F482" s="75">
        <v>1</v>
      </c>
      <c r="G482" s="75"/>
      <c r="H482" s="75">
        <v>1129.5999999999999</v>
      </c>
      <c r="I482" s="66"/>
      <c r="J482" s="113">
        <v>1.7233553863628215E-3</v>
      </c>
      <c r="K482" s="67" t="s">
        <v>442</v>
      </c>
    </row>
    <row r="483" spans="2:11" x14ac:dyDescent="0.2">
      <c r="B483" s="91">
        <v>41814</v>
      </c>
      <c r="C483" s="109" t="s">
        <v>588</v>
      </c>
      <c r="D483" s="210" t="s">
        <v>460</v>
      </c>
      <c r="E483" s="75" t="s">
        <v>904</v>
      </c>
      <c r="F483" s="75">
        <v>1</v>
      </c>
      <c r="G483" s="75"/>
      <c r="H483" s="75">
        <v>1395.15</v>
      </c>
      <c r="I483" s="66"/>
      <c r="J483" s="113">
        <v>0.10730862158267672</v>
      </c>
      <c r="K483" s="67" t="s">
        <v>442</v>
      </c>
    </row>
    <row r="484" spans="2:11" x14ac:dyDescent="0.2">
      <c r="B484" s="91">
        <v>41814</v>
      </c>
      <c r="C484" s="109" t="s">
        <v>664</v>
      </c>
      <c r="D484" s="210" t="s">
        <v>441</v>
      </c>
      <c r="E484" s="75" t="s">
        <v>906</v>
      </c>
      <c r="F484" s="75">
        <v>1</v>
      </c>
      <c r="G484" s="75"/>
      <c r="H484" s="75">
        <v>1557.2333000000001</v>
      </c>
      <c r="I484" s="66"/>
      <c r="J484" s="113">
        <v>2.3757669930759132E-3</v>
      </c>
      <c r="K484" s="67" t="s">
        <v>442</v>
      </c>
    </row>
    <row r="485" spans="2:11" x14ac:dyDescent="0.2">
      <c r="B485" s="91">
        <v>41814</v>
      </c>
      <c r="C485" s="109" t="s">
        <v>599</v>
      </c>
      <c r="D485" s="210" t="s">
        <v>441</v>
      </c>
      <c r="E485" s="75" t="s">
        <v>904</v>
      </c>
      <c r="F485" s="75">
        <v>14.52</v>
      </c>
      <c r="G485" s="75"/>
      <c r="H485" s="75">
        <v>2962.806</v>
      </c>
      <c r="I485" s="66"/>
      <c r="J485" s="113">
        <v>0.27879121738672746</v>
      </c>
      <c r="K485" s="67" t="s">
        <v>442</v>
      </c>
    </row>
    <row r="486" spans="2:11" x14ac:dyDescent="0.2">
      <c r="B486" s="91">
        <v>41814</v>
      </c>
      <c r="C486" s="109" t="s">
        <v>455</v>
      </c>
      <c r="D486" s="210" t="s">
        <v>441</v>
      </c>
      <c r="E486" s="75" t="s">
        <v>86</v>
      </c>
      <c r="F486" s="75">
        <v>9.24</v>
      </c>
      <c r="G486" s="75"/>
      <c r="H486" s="75">
        <v>1431.5836999999999</v>
      </c>
      <c r="I486" s="66"/>
      <c r="J486" s="113">
        <v>2.1840717779959434E-3</v>
      </c>
      <c r="K486" s="67" t="s">
        <v>442</v>
      </c>
    </row>
    <row r="487" spans="2:11" x14ac:dyDescent="0.2">
      <c r="B487" s="91">
        <v>41814</v>
      </c>
      <c r="C487" s="109" t="s">
        <v>489</v>
      </c>
      <c r="D487" s="210" t="s">
        <v>441</v>
      </c>
      <c r="E487" s="75" t="s">
        <v>904</v>
      </c>
      <c r="F487" s="75">
        <v>36</v>
      </c>
      <c r="G487" s="75"/>
      <c r="H487" s="75">
        <v>12067.8012</v>
      </c>
      <c r="I487" s="66"/>
      <c r="J487" s="113">
        <v>1.8736380785868974E-2</v>
      </c>
      <c r="K487" s="67" t="s">
        <v>442</v>
      </c>
    </row>
    <row r="488" spans="2:11" x14ac:dyDescent="0.2">
      <c r="B488" s="91">
        <v>41814</v>
      </c>
      <c r="C488" s="109" t="s">
        <v>583</v>
      </c>
      <c r="D488" s="210" t="s">
        <v>441</v>
      </c>
      <c r="E488" s="75" t="s">
        <v>86</v>
      </c>
      <c r="F488" s="75">
        <v>1</v>
      </c>
      <c r="G488" s="75"/>
      <c r="H488" s="75">
        <v>1531.6832999999999</v>
      </c>
      <c r="I488" s="66"/>
      <c r="J488" s="113">
        <v>2.5200118541708144E-2</v>
      </c>
      <c r="K488" s="67" t="s">
        <v>442</v>
      </c>
    </row>
    <row r="489" spans="2:11" x14ac:dyDescent="0.2">
      <c r="B489" s="91">
        <v>41814</v>
      </c>
      <c r="C489" s="109" t="s">
        <v>665</v>
      </c>
      <c r="D489" s="210" t="s">
        <v>441</v>
      </c>
      <c r="E489" s="75" t="s">
        <v>906</v>
      </c>
      <c r="F489" s="75">
        <v>1</v>
      </c>
      <c r="G489" s="75"/>
      <c r="H489" s="75">
        <v>1261.3667</v>
      </c>
      <c r="I489" s="66"/>
      <c r="J489" s="113">
        <v>1.9243830529600719E-3</v>
      </c>
      <c r="K489" s="67" t="s">
        <v>442</v>
      </c>
    </row>
    <row r="490" spans="2:11" x14ac:dyDescent="0.2">
      <c r="B490" s="91">
        <v>41814</v>
      </c>
      <c r="C490" s="109" t="s">
        <v>523</v>
      </c>
      <c r="D490" s="210" t="s">
        <v>441</v>
      </c>
      <c r="E490" s="75" t="s">
        <v>904</v>
      </c>
      <c r="F490" s="75">
        <v>1</v>
      </c>
      <c r="G490" s="75"/>
      <c r="H490" s="75">
        <v>1073.9332999999999</v>
      </c>
      <c r="I490" s="66"/>
      <c r="J490" s="113">
        <v>7.5942130745248984E-2</v>
      </c>
      <c r="K490" s="67" t="s">
        <v>442</v>
      </c>
    </row>
    <row r="491" spans="2:11" x14ac:dyDescent="0.2">
      <c r="B491" s="91">
        <v>41814</v>
      </c>
      <c r="C491" s="109" t="s">
        <v>543</v>
      </c>
      <c r="D491" s="210" t="s">
        <v>441</v>
      </c>
      <c r="E491" s="75" t="s">
        <v>908</v>
      </c>
      <c r="F491" s="75">
        <v>1</v>
      </c>
      <c r="G491" s="75"/>
      <c r="H491" s="75">
        <v>1241.4833000000001</v>
      </c>
      <c r="I491" s="66"/>
      <c r="J491" s="113">
        <v>1.8940482756148113E-3</v>
      </c>
      <c r="K491" s="67" t="s">
        <v>442</v>
      </c>
    </row>
    <row r="492" spans="2:11" x14ac:dyDescent="0.2">
      <c r="B492" s="91">
        <v>41814</v>
      </c>
      <c r="C492" s="109" t="s">
        <v>666</v>
      </c>
      <c r="D492" s="210" t="s">
        <v>441</v>
      </c>
      <c r="E492" s="75" t="s">
        <v>906</v>
      </c>
      <c r="F492" s="75">
        <v>1</v>
      </c>
      <c r="G492" s="75"/>
      <c r="H492" s="75">
        <v>1083.4332999999999</v>
      </c>
      <c r="I492" s="66"/>
      <c r="J492" s="113">
        <v>1.6529219310551049E-3</v>
      </c>
      <c r="K492" s="67" t="s">
        <v>442</v>
      </c>
    </row>
    <row r="493" spans="2:11" x14ac:dyDescent="0.2">
      <c r="B493" s="91">
        <v>41814</v>
      </c>
      <c r="C493" s="109" t="s">
        <v>468</v>
      </c>
      <c r="D493" s="210" t="s">
        <v>460</v>
      </c>
      <c r="E493" s="75" t="s">
        <v>86</v>
      </c>
      <c r="F493" s="75">
        <v>19</v>
      </c>
      <c r="G493" s="75"/>
      <c r="H493" s="75">
        <v>7192.7673000000004</v>
      </c>
      <c r="I493" s="66"/>
      <c r="J493" s="113">
        <v>2.0896142207332043E-2</v>
      </c>
      <c r="K493" s="67" t="s">
        <v>442</v>
      </c>
    </row>
    <row r="494" spans="2:11" x14ac:dyDescent="0.2">
      <c r="B494" s="91">
        <v>41814</v>
      </c>
      <c r="C494" s="109" t="s">
        <v>523</v>
      </c>
      <c r="D494" s="210" t="s">
        <v>441</v>
      </c>
      <c r="E494" s="75" t="s">
        <v>86</v>
      </c>
      <c r="F494" s="75">
        <v>52.14</v>
      </c>
      <c r="G494" s="75"/>
      <c r="H494" s="75">
        <v>46191.6967</v>
      </c>
      <c r="I494" s="66"/>
      <c r="J494" s="113">
        <v>7.5942130745248984E-2</v>
      </c>
      <c r="K494" s="67" t="s">
        <v>442</v>
      </c>
    </row>
    <row r="495" spans="2:11" x14ac:dyDescent="0.2">
      <c r="B495" s="91">
        <v>41814</v>
      </c>
      <c r="C495" s="109" t="s">
        <v>646</v>
      </c>
      <c r="D495" s="210" t="s">
        <v>441</v>
      </c>
      <c r="E495" s="75" t="s">
        <v>908</v>
      </c>
      <c r="F495" s="75">
        <v>1</v>
      </c>
      <c r="G495" s="75"/>
      <c r="H495" s="75">
        <v>13.5</v>
      </c>
      <c r="I495" s="66"/>
      <c r="J495" s="113">
        <v>8.3068185892316219E-4</v>
      </c>
      <c r="K495" s="67" t="s">
        <v>442</v>
      </c>
    </row>
    <row r="496" spans="2:11" x14ac:dyDescent="0.2">
      <c r="B496" s="91">
        <v>41814</v>
      </c>
      <c r="C496" s="109" t="s">
        <v>617</v>
      </c>
      <c r="D496" s="210" t="s">
        <v>441</v>
      </c>
      <c r="E496" s="75" t="s">
        <v>904</v>
      </c>
      <c r="F496" s="75">
        <v>74</v>
      </c>
      <c r="G496" s="75"/>
      <c r="H496" s="75">
        <v>17328.335800000001</v>
      </c>
      <c r="I496" s="66"/>
      <c r="J496" s="113">
        <v>2.6710995162979593E-2</v>
      </c>
      <c r="K496" s="67" t="s">
        <v>442</v>
      </c>
    </row>
    <row r="497" spans="2:11" x14ac:dyDescent="0.2">
      <c r="B497" s="91">
        <v>41814</v>
      </c>
      <c r="C497" s="109" t="s">
        <v>474</v>
      </c>
      <c r="D497" s="210" t="s">
        <v>441</v>
      </c>
      <c r="E497" s="75" t="s">
        <v>906</v>
      </c>
      <c r="F497" s="75">
        <v>1</v>
      </c>
      <c r="G497" s="75"/>
      <c r="H497" s="75">
        <v>1042.5333000000001</v>
      </c>
      <c r="I497" s="66"/>
      <c r="J497" s="113">
        <v>1.5905235286983069E-3</v>
      </c>
      <c r="K497" s="67" t="s">
        <v>442</v>
      </c>
    </row>
    <row r="498" spans="2:11" x14ac:dyDescent="0.2">
      <c r="B498" s="91">
        <v>41814</v>
      </c>
      <c r="C498" s="109" t="s">
        <v>667</v>
      </c>
      <c r="D498" s="210" t="s">
        <v>441</v>
      </c>
      <c r="E498" s="75" t="s">
        <v>904</v>
      </c>
      <c r="F498" s="75">
        <v>1</v>
      </c>
      <c r="G498" s="75"/>
      <c r="H498" s="75">
        <v>1034.0999999999999</v>
      </c>
      <c r="I498" s="66"/>
      <c r="J498" s="113">
        <v>1.5776574053096614E-3</v>
      </c>
      <c r="K498" s="67" t="s">
        <v>442</v>
      </c>
    </row>
    <row r="499" spans="2:11" x14ac:dyDescent="0.2">
      <c r="B499" s="91">
        <v>41814</v>
      </c>
      <c r="C499" s="109" t="s">
        <v>463</v>
      </c>
      <c r="D499" s="210" t="s">
        <v>441</v>
      </c>
      <c r="E499" s="75" t="s">
        <v>87</v>
      </c>
      <c r="F499" s="75">
        <v>11.88</v>
      </c>
      <c r="G499" s="75"/>
      <c r="H499" s="75">
        <v>17678.232400000001</v>
      </c>
      <c r="I499" s="66"/>
      <c r="J499" s="113">
        <v>3.1124850507006089E-2</v>
      </c>
      <c r="K499" s="67" t="s">
        <v>442</v>
      </c>
    </row>
    <row r="500" spans="2:11" x14ac:dyDescent="0.2">
      <c r="B500" s="91">
        <v>41814</v>
      </c>
      <c r="C500" s="109" t="s">
        <v>536</v>
      </c>
      <c r="D500" s="210" t="s">
        <v>441</v>
      </c>
      <c r="E500" s="75" t="s">
        <v>906</v>
      </c>
      <c r="F500" s="75">
        <v>1</v>
      </c>
      <c r="G500" s="75"/>
      <c r="H500" s="75">
        <v>1498.4</v>
      </c>
      <c r="I500" s="66"/>
      <c r="J500" s="113">
        <v>2.2860089508906266E-3</v>
      </c>
      <c r="K500" s="67" t="s">
        <v>442</v>
      </c>
    </row>
    <row r="501" spans="2:11" x14ac:dyDescent="0.2">
      <c r="B501" s="91">
        <v>41814</v>
      </c>
      <c r="C501" s="109" t="s">
        <v>545</v>
      </c>
      <c r="D501" s="210" t="s">
        <v>460</v>
      </c>
      <c r="E501" s="75" t="s">
        <v>87</v>
      </c>
      <c r="F501" s="75">
        <v>68</v>
      </c>
      <c r="G501" s="75"/>
      <c r="H501" s="75">
        <v>89090.2</v>
      </c>
      <c r="I501" s="66"/>
      <c r="J501" s="113">
        <v>0.60307486938671839</v>
      </c>
      <c r="K501" s="67" t="s">
        <v>442</v>
      </c>
    </row>
    <row r="502" spans="2:11" x14ac:dyDescent="0.2">
      <c r="B502" s="91">
        <v>41814</v>
      </c>
      <c r="C502" s="109" t="s">
        <v>523</v>
      </c>
      <c r="D502" s="210" t="s">
        <v>441</v>
      </c>
      <c r="E502" s="75" t="s">
        <v>904</v>
      </c>
      <c r="F502" s="75">
        <v>1</v>
      </c>
      <c r="G502" s="75"/>
      <c r="H502" s="75">
        <v>965.85</v>
      </c>
      <c r="I502" s="66"/>
      <c r="J502" s="113">
        <v>7.5942130745248984E-2</v>
      </c>
      <c r="K502" s="67" t="s">
        <v>442</v>
      </c>
    </row>
    <row r="503" spans="2:11" x14ac:dyDescent="0.2">
      <c r="B503" s="91">
        <v>41814</v>
      </c>
      <c r="C503" s="109" t="s">
        <v>539</v>
      </c>
      <c r="D503" s="210" t="s">
        <v>441</v>
      </c>
      <c r="E503" s="75" t="s">
        <v>908</v>
      </c>
      <c r="F503" s="75">
        <v>1</v>
      </c>
      <c r="G503" s="75"/>
      <c r="H503" s="75">
        <v>153.51669999999999</v>
      </c>
      <c r="I503" s="66"/>
      <c r="J503" s="113">
        <v>2.3421019107794383E-4</v>
      </c>
      <c r="K503" s="67" t="s">
        <v>442</v>
      </c>
    </row>
    <row r="504" spans="2:11" x14ac:dyDescent="0.2">
      <c r="B504" s="91">
        <v>41814</v>
      </c>
      <c r="C504" s="109" t="s">
        <v>517</v>
      </c>
      <c r="D504" s="210" t="s">
        <v>441</v>
      </c>
      <c r="E504" s="75" t="s">
        <v>906</v>
      </c>
      <c r="F504" s="75">
        <v>1</v>
      </c>
      <c r="G504" s="75"/>
      <c r="H504" s="75">
        <v>1311.6667</v>
      </c>
      <c r="I504" s="66"/>
      <c r="J504" s="113">
        <v>0.63967105362524801</v>
      </c>
      <c r="K504" s="67" t="s">
        <v>442</v>
      </c>
    </row>
    <row r="505" spans="2:11" x14ac:dyDescent="0.2">
      <c r="B505" s="91">
        <v>41814</v>
      </c>
      <c r="C505" s="109" t="s">
        <v>491</v>
      </c>
      <c r="D505" s="210" t="s">
        <v>441</v>
      </c>
      <c r="E505" s="75" t="s">
        <v>906</v>
      </c>
      <c r="F505" s="75">
        <v>1</v>
      </c>
      <c r="G505" s="75"/>
      <c r="H505" s="75">
        <v>1040.6167</v>
      </c>
      <c r="I505" s="66"/>
      <c r="J505" s="113">
        <v>3.4005858431908316E-3</v>
      </c>
      <c r="K505" s="67" t="s">
        <v>442</v>
      </c>
    </row>
    <row r="506" spans="2:11" x14ac:dyDescent="0.2">
      <c r="B506" s="91">
        <v>41814</v>
      </c>
      <c r="C506" s="109" t="s">
        <v>459</v>
      </c>
      <c r="D506" s="210" t="s">
        <v>460</v>
      </c>
      <c r="E506" s="75" t="s">
        <v>87</v>
      </c>
      <c r="F506" s="75">
        <v>18</v>
      </c>
      <c r="G506" s="75"/>
      <c r="H506" s="75">
        <v>6538.5</v>
      </c>
      <c r="I506" s="66"/>
      <c r="J506" s="113">
        <v>0.13223867373645143</v>
      </c>
      <c r="K506" s="67" t="s">
        <v>442</v>
      </c>
    </row>
    <row r="507" spans="2:11" x14ac:dyDescent="0.2">
      <c r="B507" s="91">
        <v>41814</v>
      </c>
      <c r="C507" s="109" t="s">
        <v>668</v>
      </c>
      <c r="D507" s="210" t="s">
        <v>441</v>
      </c>
      <c r="E507" s="75" t="s">
        <v>906</v>
      </c>
      <c r="F507" s="75">
        <v>1</v>
      </c>
      <c r="G507" s="75"/>
      <c r="H507" s="75">
        <v>923.86670000000004</v>
      </c>
      <c r="I507" s="66"/>
      <c r="J507" s="113">
        <v>1.4094818110182764E-3</v>
      </c>
      <c r="K507" s="67" t="s">
        <v>442</v>
      </c>
    </row>
    <row r="508" spans="2:11" x14ac:dyDescent="0.2">
      <c r="B508" s="91">
        <v>41814</v>
      </c>
      <c r="C508" s="109" t="s">
        <v>459</v>
      </c>
      <c r="D508" s="210" t="s">
        <v>460</v>
      </c>
      <c r="E508" s="75" t="s">
        <v>87</v>
      </c>
      <c r="F508" s="75">
        <v>13</v>
      </c>
      <c r="G508" s="75"/>
      <c r="H508" s="75">
        <v>12838.15</v>
      </c>
      <c r="I508" s="66"/>
      <c r="J508" s="113">
        <v>0.13223867373645143</v>
      </c>
      <c r="K508" s="67" t="s">
        <v>442</v>
      </c>
    </row>
    <row r="509" spans="2:11" x14ac:dyDescent="0.2">
      <c r="B509" s="91"/>
      <c r="C509" s="109"/>
      <c r="D509" s="210"/>
      <c r="E509" s="75"/>
      <c r="F509" s="75"/>
      <c r="G509" s="75"/>
      <c r="H509" s="75"/>
      <c r="I509" s="66"/>
      <c r="J509" s="113"/>
      <c r="K509" s="67"/>
    </row>
    <row r="510" spans="2:11" x14ac:dyDescent="0.2">
      <c r="B510" s="91"/>
      <c r="C510" s="109"/>
      <c r="D510" s="210"/>
      <c r="E510" s="75"/>
      <c r="F510" s="75"/>
      <c r="G510" s="75"/>
      <c r="H510" s="75"/>
      <c r="I510" s="66"/>
      <c r="J510" s="113"/>
      <c r="K510" s="67"/>
    </row>
    <row r="514" spans="5:6" x14ac:dyDescent="0.2">
      <c r="E514" s="164"/>
      <c r="F514" s="164"/>
    </row>
    <row r="515" spans="5:6" x14ac:dyDescent="0.2">
      <c r="E515" s="164"/>
      <c r="F515" s="164"/>
    </row>
    <row r="516" spans="5:6" x14ac:dyDescent="0.2">
      <c r="E516" s="164"/>
      <c r="F516" s="164"/>
    </row>
    <row r="517" spans="5:6" x14ac:dyDescent="0.2">
      <c r="E517" s="164"/>
      <c r="F517" s="164"/>
    </row>
    <row r="518" spans="5:6" x14ac:dyDescent="0.2">
      <c r="E518" s="164"/>
      <c r="F518" s="164"/>
    </row>
    <row r="519" spans="5:6" x14ac:dyDescent="0.2">
      <c r="E519" s="164"/>
      <c r="F519" s="164"/>
    </row>
    <row r="520" spans="5:6" x14ac:dyDescent="0.2">
      <c r="E520" s="164"/>
      <c r="F520" s="164"/>
    </row>
    <row r="521" spans="5:6" x14ac:dyDescent="0.2">
      <c r="E521" s="164"/>
      <c r="F521" s="164"/>
    </row>
    <row r="522" spans="5:6" x14ac:dyDescent="0.2">
      <c r="E522" s="164"/>
      <c r="F522" s="164"/>
    </row>
    <row r="523" spans="5:6" x14ac:dyDescent="0.2">
      <c r="E523" s="164"/>
      <c r="F523" s="164"/>
    </row>
  </sheetData>
  <mergeCells count="1">
    <mergeCell ref="B6:D6"/>
  </mergeCells>
  <phoneticPr fontId="24" type="noConversion"/>
  <dataValidations count="3">
    <dataValidation type="list" allowBlank="1" showInputMessage="1" showErrorMessage="1" sqref="I11:I510">
      <formula1>"2,3,4,5,6,7"</formula1>
    </dataValidation>
    <dataValidation type="list" allowBlank="1" showInputMessage="1" showErrorMessage="1" sqref="E11:E510">
      <formula1>$E$514:$E$523</formula1>
    </dataValidation>
    <dataValidation type="list" allowBlank="1" showInputMessage="1" showErrorMessage="1" sqref="D11:D510">
      <formula1>"CBD, Urban, Rural short, Rural long"</formula1>
    </dataValidation>
  </dataValidations>
  <pageMargins left="0.70866141732283472" right="0.70866141732283472" top="0.74803149606299213" bottom="0.74803149606299213" header="0.31496062992125984" footer="0.31496062992125984"/>
  <pageSetup paperSize="9" scale="4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92"/>
  <sheetViews>
    <sheetView showGridLines="0" zoomScale="85" zoomScaleNormal="85" workbookViewId="0">
      <selection activeCell="C17" sqref="C17"/>
    </sheetView>
  </sheetViews>
  <sheetFormatPr defaultRowHeight="12.75" x14ac:dyDescent="0.2"/>
  <cols>
    <col min="2" max="2" width="58.5703125" customWidth="1"/>
    <col min="3" max="3" width="13.140625" bestFit="1" customWidth="1"/>
  </cols>
  <sheetData>
    <row r="1" spans="2:4" ht="20.25" x14ac:dyDescent="0.3">
      <c r="B1" s="166" t="str">
        <f>Cover!C22</f>
        <v>United Energy</v>
      </c>
    </row>
    <row r="2" spans="2:4" ht="20.25" x14ac:dyDescent="0.3">
      <c r="B2" s="167" t="s">
        <v>139</v>
      </c>
    </row>
    <row r="3" spans="2:4" ht="20.25" x14ac:dyDescent="0.3">
      <c r="B3" s="168">
        <f>Cover!C26</f>
        <v>2014</v>
      </c>
    </row>
    <row r="4" spans="2:4" ht="20.25" x14ac:dyDescent="0.3">
      <c r="B4" s="168" t="s">
        <v>217</v>
      </c>
    </row>
    <row r="6" spans="2:4" ht="42.75" customHeight="1" x14ac:dyDescent="0.2">
      <c r="B6" s="311" t="s">
        <v>185</v>
      </c>
      <c r="C6" s="312"/>
      <c r="D6" s="312"/>
    </row>
    <row r="8" spans="2:4" x14ac:dyDescent="0.2">
      <c r="B8" s="118" t="s">
        <v>187</v>
      </c>
      <c r="C8" s="120"/>
    </row>
    <row r="9" spans="2:4" x14ac:dyDescent="0.2">
      <c r="B9" s="120"/>
      <c r="C9" s="120"/>
    </row>
    <row r="10" spans="2:4" x14ac:dyDescent="0.2">
      <c r="B10" s="162" t="s">
        <v>48</v>
      </c>
      <c r="C10" s="114"/>
    </row>
    <row r="11" spans="2:4" x14ac:dyDescent="0.2">
      <c r="B11" s="161" t="s">
        <v>65</v>
      </c>
      <c r="C11" s="146">
        <v>8176</v>
      </c>
    </row>
    <row r="12" spans="2:4" x14ac:dyDescent="0.2">
      <c r="B12" s="161" t="s">
        <v>66</v>
      </c>
      <c r="C12" s="146">
        <v>800</v>
      </c>
    </row>
    <row r="13" spans="2:4" x14ac:dyDescent="0.2">
      <c r="B13" s="161" t="s">
        <v>64</v>
      </c>
      <c r="C13" s="146">
        <v>800</v>
      </c>
    </row>
    <row r="14" spans="2:4" x14ac:dyDescent="0.2">
      <c r="B14" s="161" t="s">
        <v>77</v>
      </c>
      <c r="C14" s="265">
        <v>16000</v>
      </c>
    </row>
    <row r="15" spans="2:4" x14ac:dyDescent="0.2">
      <c r="B15" s="162" t="s">
        <v>49</v>
      </c>
      <c r="C15" s="114"/>
    </row>
    <row r="16" spans="2:4" x14ac:dyDescent="0.2">
      <c r="B16" s="161" t="s">
        <v>35</v>
      </c>
      <c r="C16" s="146">
        <v>11493</v>
      </c>
    </row>
    <row r="17" spans="2:3" x14ac:dyDescent="0.2">
      <c r="B17" s="161" t="s">
        <v>36</v>
      </c>
      <c r="C17" s="266">
        <v>154.54776373270028</v>
      </c>
    </row>
    <row r="18" spans="2:3" x14ac:dyDescent="0.2">
      <c r="B18" s="161" t="s">
        <v>62</v>
      </c>
      <c r="C18" s="266">
        <v>84.052292556380849</v>
      </c>
    </row>
    <row r="19" spans="2:3" x14ac:dyDescent="0.2">
      <c r="B19" s="161" t="s">
        <v>75</v>
      </c>
      <c r="C19" s="267">
        <v>9083.0703246411558</v>
      </c>
    </row>
    <row r="20" spans="2:3" x14ac:dyDescent="0.2">
      <c r="B20" s="161" t="s">
        <v>63</v>
      </c>
      <c r="C20" s="266">
        <v>70.495471176319427</v>
      </c>
    </row>
    <row r="21" spans="2:3" x14ac:dyDescent="0.2">
      <c r="B21" s="161" t="s">
        <v>76</v>
      </c>
      <c r="C21" s="267">
        <v>17691.651900980163</v>
      </c>
    </row>
    <row r="22" spans="2:3" x14ac:dyDescent="0.2">
      <c r="B22" s="162" t="s">
        <v>50</v>
      </c>
      <c r="C22" s="114"/>
    </row>
    <row r="23" spans="2:3" x14ac:dyDescent="0.2">
      <c r="B23" s="163" t="s">
        <v>54</v>
      </c>
      <c r="C23" s="266">
        <v>5025.5136855887713</v>
      </c>
    </row>
    <row r="24" spans="2:3" x14ac:dyDescent="0.2">
      <c r="B24" s="163" t="s">
        <v>67</v>
      </c>
      <c r="C24" s="267">
        <v>502551.36855887715</v>
      </c>
    </row>
    <row r="25" spans="2:3" x14ac:dyDescent="0.2">
      <c r="B25" s="163" t="s">
        <v>55</v>
      </c>
      <c r="C25" s="266">
        <v>3505.7940088838859</v>
      </c>
    </row>
    <row r="26" spans="2:3" x14ac:dyDescent="0.2">
      <c r="B26" s="163" t="s">
        <v>68</v>
      </c>
      <c r="C26" s="267">
        <v>525869.10133258288</v>
      </c>
    </row>
    <row r="27" spans="2:3" x14ac:dyDescent="0.2">
      <c r="B27" s="163" t="s">
        <v>56</v>
      </c>
      <c r="C27" s="266">
        <v>134.21253166260814</v>
      </c>
    </row>
    <row r="28" spans="2:3" x14ac:dyDescent="0.2">
      <c r="B28" s="163" t="s">
        <v>69</v>
      </c>
      <c r="C28" s="267">
        <v>40263.759498782441</v>
      </c>
    </row>
    <row r="29" spans="2:3" x14ac:dyDescent="0.2">
      <c r="B29" s="163" t="s">
        <v>57</v>
      </c>
      <c r="C29" s="266">
        <v>117.94434600653443</v>
      </c>
    </row>
    <row r="30" spans="2:3" x14ac:dyDescent="0.2">
      <c r="B30" s="163" t="s">
        <v>70</v>
      </c>
      <c r="C30" s="267">
        <v>11794.434600653443</v>
      </c>
    </row>
    <row r="31" spans="2:3" x14ac:dyDescent="0.2">
      <c r="B31" s="163" t="s">
        <v>58</v>
      </c>
      <c r="C31" s="266">
        <v>1.355682138006143</v>
      </c>
    </row>
    <row r="32" spans="2:3" x14ac:dyDescent="0.2">
      <c r="B32" s="163" t="s">
        <v>71</v>
      </c>
      <c r="C32" s="267">
        <v>203.35232070092144</v>
      </c>
    </row>
    <row r="33" spans="2:3" x14ac:dyDescent="0.2">
      <c r="B33" s="163" t="s">
        <v>59</v>
      </c>
      <c r="C33" s="146">
        <v>0</v>
      </c>
    </row>
    <row r="34" spans="2:3" x14ac:dyDescent="0.2">
      <c r="B34" s="163" t="s">
        <v>72</v>
      </c>
      <c r="C34" s="119">
        <v>0</v>
      </c>
    </row>
    <row r="35" spans="2:3" x14ac:dyDescent="0.2">
      <c r="B35" s="163" t="s">
        <v>60</v>
      </c>
      <c r="C35" s="146">
        <v>0</v>
      </c>
    </row>
    <row r="36" spans="2:3" x14ac:dyDescent="0.2">
      <c r="B36" s="163" t="s">
        <v>73</v>
      </c>
      <c r="C36" s="119">
        <v>0</v>
      </c>
    </row>
    <row r="37" spans="2:3" x14ac:dyDescent="0.2">
      <c r="B37" s="163" t="s">
        <v>61</v>
      </c>
      <c r="C37" s="146">
        <v>0</v>
      </c>
    </row>
    <row r="38" spans="2:3" x14ac:dyDescent="0.2">
      <c r="B38" s="163" t="s">
        <v>74</v>
      </c>
      <c r="C38" s="119">
        <v>0</v>
      </c>
    </row>
    <row r="39" spans="2:3" x14ac:dyDescent="0.2">
      <c r="B39" s="162" t="s">
        <v>51</v>
      </c>
      <c r="C39" s="114"/>
    </row>
    <row r="40" spans="2:3" x14ac:dyDescent="0.2">
      <c r="B40" s="161" t="s">
        <v>51</v>
      </c>
      <c r="C40" s="266">
        <v>118863</v>
      </c>
    </row>
    <row r="41" spans="2:3" x14ac:dyDescent="0.2">
      <c r="B41" s="161" t="s">
        <v>52</v>
      </c>
      <c r="C41" s="266">
        <v>8228</v>
      </c>
    </row>
    <row r="42" spans="2:3" x14ac:dyDescent="0.2">
      <c r="B42" s="161" t="s">
        <v>53</v>
      </c>
      <c r="C42" s="266">
        <v>216.0261462781811</v>
      </c>
    </row>
    <row r="43" spans="2:3" x14ac:dyDescent="0.2">
      <c r="B43" s="161" t="s">
        <v>160</v>
      </c>
      <c r="C43" s="266">
        <v>42.026146278181116</v>
      </c>
    </row>
    <row r="44" spans="2:3" x14ac:dyDescent="0.2">
      <c r="B44" s="160" t="s">
        <v>158</v>
      </c>
      <c r="C44" s="266">
        <v>9.9333333333333318</v>
      </c>
    </row>
    <row r="45" spans="2:3" x14ac:dyDescent="0.2">
      <c r="B45" s="161" t="s">
        <v>79</v>
      </c>
      <c r="C45" s="266">
        <v>42.026146278181116</v>
      </c>
    </row>
    <row r="46" spans="2:3" x14ac:dyDescent="0.2">
      <c r="B46" s="161" t="s">
        <v>78</v>
      </c>
      <c r="C46" s="267">
        <v>420.26146278181113</v>
      </c>
    </row>
    <row r="47" spans="2:3" x14ac:dyDescent="0.2">
      <c r="B47" s="162" t="s">
        <v>85</v>
      </c>
      <c r="C47" s="114"/>
    </row>
    <row r="48" spans="2:3" x14ac:dyDescent="0.2">
      <c r="B48" s="161" t="s">
        <v>159</v>
      </c>
      <c r="C48" s="266">
        <v>180</v>
      </c>
    </row>
    <row r="49" spans="2:5" x14ac:dyDescent="0.2">
      <c r="B49" s="159" t="s">
        <v>80</v>
      </c>
      <c r="C49" s="264">
        <f>SUM(C14,C19,C21,C24,C26,C28,C30,C32,C34,C36,C38,C46)</f>
        <v>1123877</v>
      </c>
    </row>
    <row r="52" spans="2:5" x14ac:dyDescent="0.2">
      <c r="B52" s="327" t="s">
        <v>189</v>
      </c>
      <c r="C52" s="328"/>
      <c r="D52" s="169" t="s">
        <v>190</v>
      </c>
      <c r="E52" s="170"/>
    </row>
    <row r="53" spans="2:5" ht="18" x14ac:dyDescent="0.25">
      <c r="B53" s="171"/>
      <c r="C53" s="165"/>
      <c r="D53" s="170"/>
      <c r="E53" s="170"/>
    </row>
    <row r="54" spans="2:5" x14ac:dyDescent="0.2">
      <c r="B54" s="329" t="s">
        <v>191</v>
      </c>
      <c r="C54" s="330"/>
      <c r="D54" s="331"/>
      <c r="E54" s="165"/>
    </row>
    <row r="55" spans="2:5" x14ac:dyDescent="0.2">
      <c r="B55" s="332"/>
      <c r="C55" s="333"/>
      <c r="D55" s="334"/>
      <c r="E55" s="172"/>
    </row>
    <row r="56" spans="2:5" ht="15.75" x14ac:dyDescent="0.25">
      <c r="B56" s="173"/>
      <c r="C56" s="172"/>
      <c r="D56" s="172"/>
      <c r="E56" s="172"/>
    </row>
    <row r="57" spans="2:5" ht="15.75" x14ac:dyDescent="0.25">
      <c r="B57" s="173" t="s">
        <v>192</v>
      </c>
      <c r="C57" s="172"/>
      <c r="D57" s="165"/>
      <c r="E57" s="172"/>
    </row>
    <row r="58" spans="2:5" x14ac:dyDescent="0.2">
      <c r="B58" s="172"/>
      <c r="C58" s="172"/>
      <c r="D58" s="172"/>
      <c r="E58" s="172"/>
    </row>
    <row r="59" spans="2:5" x14ac:dyDescent="0.2">
      <c r="B59" s="327" t="s">
        <v>50</v>
      </c>
      <c r="C59" s="328"/>
      <c r="D59" s="174"/>
      <c r="E59" s="172"/>
    </row>
    <row r="60" spans="2:5" x14ac:dyDescent="0.2">
      <c r="B60" s="324" t="s">
        <v>193</v>
      </c>
      <c r="C60" s="325"/>
      <c r="D60" s="225"/>
      <c r="E60" s="172"/>
    </row>
    <row r="61" spans="2:5" x14ac:dyDescent="0.2">
      <c r="B61" s="324" t="s">
        <v>194</v>
      </c>
      <c r="C61" s="326"/>
      <c r="D61" s="225"/>
      <c r="E61" s="172"/>
    </row>
    <row r="62" spans="2:5" x14ac:dyDescent="0.2">
      <c r="B62" s="324" t="s">
        <v>195</v>
      </c>
      <c r="C62" s="325"/>
      <c r="D62" s="225"/>
      <c r="E62" s="172"/>
    </row>
    <row r="63" spans="2:5" x14ac:dyDescent="0.2">
      <c r="B63" s="324" t="s">
        <v>194</v>
      </c>
      <c r="C63" s="326"/>
      <c r="D63" s="225"/>
      <c r="E63" s="172"/>
    </row>
    <row r="64" spans="2:5" x14ac:dyDescent="0.2">
      <c r="B64" s="324" t="s">
        <v>196</v>
      </c>
      <c r="C64" s="326"/>
      <c r="D64" s="225"/>
      <c r="E64" s="172"/>
    </row>
    <row r="65" spans="2:5" x14ac:dyDescent="0.2">
      <c r="B65" s="324" t="s">
        <v>197</v>
      </c>
      <c r="C65" s="326"/>
      <c r="D65" s="225"/>
      <c r="E65" s="172"/>
    </row>
    <row r="66" spans="2:5" x14ac:dyDescent="0.2">
      <c r="B66" s="324" t="s">
        <v>198</v>
      </c>
      <c r="C66" s="326"/>
      <c r="D66" s="225"/>
      <c r="E66" s="172"/>
    </row>
    <row r="67" spans="2:5" x14ac:dyDescent="0.2">
      <c r="B67" s="324" t="s">
        <v>199</v>
      </c>
      <c r="C67" s="326"/>
      <c r="D67" s="225"/>
      <c r="E67" s="172"/>
    </row>
    <row r="68" spans="2:5" x14ac:dyDescent="0.2">
      <c r="B68" s="324" t="s">
        <v>200</v>
      </c>
      <c r="C68" s="326"/>
      <c r="D68" s="225"/>
      <c r="E68" s="172"/>
    </row>
    <row r="69" spans="2:5" x14ac:dyDescent="0.2">
      <c r="B69" s="324" t="s">
        <v>199</v>
      </c>
      <c r="C69" s="326"/>
      <c r="D69" s="225"/>
      <c r="E69" s="172"/>
    </row>
    <row r="70" spans="2:5" x14ac:dyDescent="0.2">
      <c r="B70" s="324" t="s">
        <v>201</v>
      </c>
      <c r="C70" s="325"/>
      <c r="D70" s="225"/>
      <c r="E70" s="172"/>
    </row>
    <row r="71" spans="2:5" x14ac:dyDescent="0.2">
      <c r="B71" s="324" t="s">
        <v>202</v>
      </c>
      <c r="C71" s="326"/>
      <c r="D71" s="225"/>
      <c r="E71" s="172"/>
    </row>
    <row r="72" spans="2:5" x14ac:dyDescent="0.2">
      <c r="B72" s="324" t="s">
        <v>203</v>
      </c>
      <c r="C72" s="326"/>
      <c r="D72" s="225"/>
      <c r="E72" s="172"/>
    </row>
    <row r="73" spans="2:5" x14ac:dyDescent="0.2">
      <c r="B73" s="324" t="s">
        <v>67</v>
      </c>
      <c r="C73" s="326"/>
      <c r="D73" s="225"/>
      <c r="E73" s="172"/>
    </row>
    <row r="74" spans="2:5" x14ac:dyDescent="0.2">
      <c r="B74" s="324" t="s">
        <v>204</v>
      </c>
      <c r="C74" s="326"/>
      <c r="D74" s="225"/>
      <c r="E74" s="172"/>
    </row>
    <row r="75" spans="2:5" x14ac:dyDescent="0.2">
      <c r="B75" s="324" t="s">
        <v>68</v>
      </c>
      <c r="C75" s="326"/>
      <c r="D75" s="225"/>
      <c r="E75" s="172"/>
    </row>
    <row r="76" spans="2:5" x14ac:dyDescent="0.2">
      <c r="B76" s="324" t="s">
        <v>205</v>
      </c>
      <c r="C76" s="326"/>
      <c r="D76" s="225"/>
      <c r="E76" s="172"/>
    </row>
    <row r="77" spans="2:5" x14ac:dyDescent="0.2">
      <c r="B77" s="324" t="s">
        <v>69</v>
      </c>
      <c r="C77" s="326"/>
      <c r="D77" s="225"/>
      <c r="E77" s="172"/>
    </row>
    <row r="78" spans="2:5" x14ac:dyDescent="0.2">
      <c r="B78" s="327" t="s">
        <v>51</v>
      </c>
      <c r="C78" s="328"/>
      <c r="D78" s="175"/>
      <c r="E78" s="172"/>
    </row>
    <row r="79" spans="2:5" x14ac:dyDescent="0.2">
      <c r="B79" s="324" t="s">
        <v>206</v>
      </c>
      <c r="C79" s="326"/>
      <c r="D79" s="225"/>
      <c r="E79" s="172"/>
    </row>
    <row r="80" spans="2:5" x14ac:dyDescent="0.2">
      <c r="B80" s="335" t="s">
        <v>78</v>
      </c>
      <c r="C80" s="336"/>
      <c r="D80" s="225"/>
      <c r="E80" s="172"/>
    </row>
    <row r="81" spans="2:5" x14ac:dyDescent="0.2">
      <c r="B81" s="327" t="s">
        <v>207</v>
      </c>
      <c r="C81" s="328"/>
      <c r="D81" s="175"/>
      <c r="E81" s="172"/>
    </row>
    <row r="82" spans="2:5" x14ac:dyDescent="0.2">
      <c r="B82" s="335" t="s">
        <v>35</v>
      </c>
      <c r="C82" s="336"/>
      <c r="D82" s="225"/>
      <c r="E82" s="172"/>
    </row>
    <row r="83" spans="2:5" x14ac:dyDescent="0.2">
      <c r="B83" s="324" t="s">
        <v>208</v>
      </c>
      <c r="C83" s="326"/>
      <c r="D83" s="225"/>
      <c r="E83" s="172"/>
    </row>
    <row r="84" spans="2:5" x14ac:dyDescent="0.2">
      <c r="B84" s="324" t="s">
        <v>209</v>
      </c>
      <c r="C84" s="325"/>
      <c r="D84" s="225"/>
      <c r="E84" s="172"/>
    </row>
    <row r="85" spans="2:5" x14ac:dyDescent="0.2">
      <c r="B85" s="335" t="s">
        <v>210</v>
      </c>
      <c r="C85" s="336"/>
      <c r="D85" s="225"/>
      <c r="E85" s="172"/>
    </row>
    <row r="86" spans="2:5" x14ac:dyDescent="0.2">
      <c r="B86" s="335" t="s">
        <v>211</v>
      </c>
      <c r="C86" s="336"/>
      <c r="D86" s="225"/>
      <c r="E86" s="172"/>
    </row>
    <row r="87" spans="2:5" x14ac:dyDescent="0.2">
      <c r="B87" s="335" t="s">
        <v>212</v>
      </c>
      <c r="C87" s="336"/>
      <c r="D87" s="225"/>
      <c r="E87" s="172"/>
    </row>
    <row r="88" spans="2:5" x14ac:dyDescent="0.2">
      <c r="B88" s="335" t="s">
        <v>213</v>
      </c>
      <c r="C88" s="336"/>
      <c r="D88" s="225"/>
      <c r="E88" s="172"/>
    </row>
    <row r="89" spans="2:5" x14ac:dyDescent="0.2">
      <c r="B89" s="327" t="s">
        <v>85</v>
      </c>
      <c r="C89" s="328"/>
      <c r="D89" s="175"/>
      <c r="E89" s="172"/>
    </row>
    <row r="90" spans="2:5" x14ac:dyDescent="0.2">
      <c r="B90" s="335" t="s">
        <v>214</v>
      </c>
      <c r="C90" s="325"/>
      <c r="D90" s="225"/>
      <c r="E90" s="172"/>
    </row>
    <row r="91" spans="2:5" x14ac:dyDescent="0.2">
      <c r="B91" s="335" t="s">
        <v>215</v>
      </c>
      <c r="C91" s="336"/>
      <c r="D91" s="225"/>
      <c r="E91" s="172"/>
    </row>
    <row r="92" spans="2:5" x14ac:dyDescent="0.2">
      <c r="B92" s="176" t="s">
        <v>216</v>
      </c>
      <c r="C92" s="176"/>
      <c r="D92" s="225">
        <v>0</v>
      </c>
      <c r="E92" s="172"/>
    </row>
  </sheetData>
  <mergeCells count="36">
    <mergeCell ref="B6:D6"/>
    <mergeCell ref="B91:C91"/>
    <mergeCell ref="B80:C80"/>
    <mergeCell ref="B81:C81"/>
    <mergeCell ref="B82:C82"/>
    <mergeCell ref="B83:C83"/>
    <mergeCell ref="B84:C84"/>
    <mergeCell ref="B85:C85"/>
    <mergeCell ref="B86:C86"/>
    <mergeCell ref="B87:C87"/>
    <mergeCell ref="B88:C88"/>
    <mergeCell ref="B89:C89"/>
    <mergeCell ref="B90:C90"/>
    <mergeCell ref="B79:C79"/>
    <mergeCell ref="B68:C68"/>
    <mergeCell ref="B69:C69"/>
    <mergeCell ref="B75:C75"/>
    <mergeCell ref="B76:C76"/>
    <mergeCell ref="B77:C77"/>
    <mergeCell ref="B78:C78"/>
    <mergeCell ref="B67:C67"/>
    <mergeCell ref="B70:C70"/>
    <mergeCell ref="B71:C71"/>
    <mergeCell ref="B72:C72"/>
    <mergeCell ref="B73:C73"/>
    <mergeCell ref="B74:C74"/>
    <mergeCell ref="B52:C52"/>
    <mergeCell ref="B54:D55"/>
    <mergeCell ref="B59:C59"/>
    <mergeCell ref="B60:C60"/>
    <mergeCell ref="B61:C61"/>
    <mergeCell ref="B62:C62"/>
    <mergeCell ref="B63:C63"/>
    <mergeCell ref="B64:C64"/>
    <mergeCell ref="B65:C65"/>
    <mergeCell ref="B66:C66"/>
  </mergeCells>
  <conditionalFormatting sqref="D60:D77 D79:D80 D82:D88 D90:D91">
    <cfRule type="expression" dxfId="0" priority="1">
      <formula>$D$52="yes"</formula>
    </cfRule>
  </conditionalFormatting>
  <dataValidations count="1">
    <dataValidation type="list" allowBlank="1" showInputMessage="1" showErrorMessage="1" sqref="D52">
      <formula1>"Yes, No"</formula1>
    </dataValidation>
  </dataValidations>
  <pageMargins left="0.70866141732283472" right="0.70866141732283472" top="0.74803149606299213" bottom="0.74803149606299213" header="0.31496062992125984" footer="0.31496062992125984"/>
  <pageSetup paperSize="9" scale="8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9"/>
  <sheetViews>
    <sheetView showGridLines="0" view="pageBreakPreview" topLeftCell="A22" zoomScaleNormal="100" workbookViewId="0">
      <selection activeCell="B23" sqref="B23:G23"/>
    </sheetView>
  </sheetViews>
  <sheetFormatPr defaultRowHeight="12.75" x14ac:dyDescent="0.2"/>
  <cols>
    <col min="2" max="2" width="13" bestFit="1" customWidth="1"/>
    <col min="7" max="7" width="12.7109375" customWidth="1"/>
    <col min="8" max="8" width="14.140625" customWidth="1"/>
  </cols>
  <sheetData>
    <row r="1" spans="2:8" ht="20.25" x14ac:dyDescent="0.3">
      <c r="B1" s="38" t="str">
        <f>Cover!C22</f>
        <v>United Energy</v>
      </c>
    </row>
    <row r="2" spans="2:8" ht="20.25" x14ac:dyDescent="0.3">
      <c r="B2" s="61" t="s">
        <v>149</v>
      </c>
    </row>
    <row r="3" spans="2:8" ht="20.25" x14ac:dyDescent="0.3">
      <c r="B3" s="39">
        <f>Cover!C26</f>
        <v>2014</v>
      </c>
    </row>
    <row r="4" spans="2:8" s="133" customFormat="1" ht="20.25" x14ac:dyDescent="0.3">
      <c r="B4" s="134"/>
    </row>
    <row r="5" spans="2:8" s="133" customFormat="1" ht="12.75" customHeight="1" x14ac:dyDescent="0.2">
      <c r="B5" s="352" t="s">
        <v>218</v>
      </c>
      <c r="C5" s="353"/>
      <c r="D5" s="353"/>
      <c r="E5" s="353"/>
      <c r="F5" s="353"/>
      <c r="G5" s="354"/>
    </row>
    <row r="6" spans="2:8" s="133" customFormat="1" x14ac:dyDescent="0.2">
      <c r="B6" s="355"/>
      <c r="C6" s="356"/>
      <c r="D6" s="356"/>
      <c r="E6" s="356"/>
      <c r="F6" s="356"/>
      <c r="G6" s="357"/>
    </row>
    <row r="7" spans="2:8" s="133" customFormat="1" x14ac:dyDescent="0.2">
      <c r="B7" s="358"/>
      <c r="C7" s="359"/>
      <c r="D7" s="359"/>
      <c r="E7" s="359"/>
      <c r="F7" s="359"/>
      <c r="G7" s="360"/>
    </row>
    <row r="8" spans="2:8" s="133" customFormat="1" ht="20.25" x14ac:dyDescent="0.3">
      <c r="B8" s="134"/>
    </row>
    <row r="9" spans="2:8" ht="15.75" x14ac:dyDescent="0.25">
      <c r="B9" s="37" t="s">
        <v>136</v>
      </c>
    </row>
    <row r="11" spans="2:8" x14ac:dyDescent="0.2">
      <c r="B11" s="351" t="s">
        <v>112</v>
      </c>
      <c r="C11" s="351"/>
      <c r="D11" s="351"/>
      <c r="E11" s="351"/>
      <c r="F11" s="351"/>
      <c r="G11" s="351"/>
      <c r="H11" s="68">
        <v>0</v>
      </c>
    </row>
    <row r="12" spans="2:8" x14ac:dyDescent="0.2">
      <c r="B12" s="351" t="s">
        <v>113</v>
      </c>
      <c r="C12" s="351"/>
      <c r="D12" s="351"/>
      <c r="E12" s="351"/>
      <c r="F12" s="351"/>
      <c r="G12" s="351"/>
      <c r="H12" s="68">
        <v>0</v>
      </c>
    </row>
    <row r="13" spans="2:8" x14ac:dyDescent="0.2">
      <c r="B13" s="351" t="s">
        <v>146</v>
      </c>
      <c r="C13" s="351"/>
      <c r="D13" s="351"/>
      <c r="E13" s="351"/>
      <c r="F13" s="351"/>
      <c r="G13" s="351"/>
      <c r="H13" s="68">
        <v>0</v>
      </c>
    </row>
    <row r="14" spans="2:8" x14ac:dyDescent="0.2">
      <c r="B14" s="351" t="s">
        <v>116</v>
      </c>
      <c r="C14" s="351"/>
      <c r="D14" s="351"/>
      <c r="E14" s="351"/>
      <c r="F14" s="351"/>
      <c r="G14" s="351"/>
      <c r="H14" s="68">
        <v>0</v>
      </c>
    </row>
    <row r="15" spans="2:8" x14ac:dyDescent="0.2">
      <c r="B15" s="351" t="s">
        <v>114</v>
      </c>
      <c r="C15" s="351"/>
      <c r="D15" s="351"/>
      <c r="E15" s="351"/>
      <c r="F15" s="351"/>
      <c r="G15" s="351"/>
      <c r="H15" s="68">
        <v>0</v>
      </c>
    </row>
    <row r="16" spans="2:8" x14ac:dyDescent="0.2">
      <c r="B16" s="351" t="s">
        <v>117</v>
      </c>
      <c r="C16" s="351"/>
      <c r="D16" s="351"/>
      <c r="E16" s="351"/>
      <c r="F16" s="351"/>
      <c r="G16" s="351"/>
      <c r="H16" s="68">
        <v>0</v>
      </c>
    </row>
    <row r="17" spans="2:8" x14ac:dyDescent="0.2">
      <c r="B17" s="351" t="s">
        <v>115</v>
      </c>
      <c r="C17" s="351"/>
      <c r="D17" s="351"/>
      <c r="E17" s="351"/>
      <c r="F17" s="351"/>
      <c r="G17" s="351"/>
      <c r="H17" s="68">
        <v>57</v>
      </c>
    </row>
    <row r="18" spans="2:8" x14ac:dyDescent="0.2">
      <c r="B18" s="351" t="s">
        <v>20</v>
      </c>
      <c r="C18" s="351"/>
      <c r="D18" s="351"/>
      <c r="E18" s="351"/>
      <c r="F18" s="351"/>
      <c r="G18" s="351"/>
      <c r="H18" s="68">
        <v>2</v>
      </c>
    </row>
    <row r="19" spans="2:8" x14ac:dyDescent="0.2">
      <c r="B19" s="351" t="s">
        <v>21</v>
      </c>
      <c r="C19" s="351"/>
      <c r="D19" s="351"/>
      <c r="E19" s="351"/>
      <c r="F19" s="351"/>
      <c r="G19" s="351"/>
      <c r="H19" s="68">
        <v>1513</v>
      </c>
    </row>
    <row r="20" spans="2:8" x14ac:dyDescent="0.2">
      <c r="B20" s="351" t="s">
        <v>22</v>
      </c>
      <c r="C20" s="351"/>
      <c r="D20" s="351"/>
      <c r="E20" s="351"/>
      <c r="F20" s="351"/>
      <c r="G20" s="351"/>
      <c r="H20" s="68">
        <v>638</v>
      </c>
    </row>
    <row r="21" spans="2:8" x14ac:dyDescent="0.2">
      <c r="B21" s="351" t="s">
        <v>23</v>
      </c>
      <c r="C21" s="351"/>
      <c r="D21" s="351"/>
      <c r="E21" s="351"/>
      <c r="F21" s="351"/>
      <c r="G21" s="351"/>
      <c r="H21" s="68">
        <v>2460</v>
      </c>
    </row>
    <row r="22" spans="2:8" x14ac:dyDescent="0.2">
      <c r="B22" s="351" t="s">
        <v>24</v>
      </c>
      <c r="C22" s="351"/>
      <c r="D22" s="351"/>
      <c r="E22" s="351"/>
      <c r="F22" s="351"/>
      <c r="G22" s="351"/>
      <c r="H22" s="68">
        <v>207</v>
      </c>
    </row>
    <row r="23" spans="2:8" x14ac:dyDescent="0.2">
      <c r="B23" s="351" t="s">
        <v>25</v>
      </c>
      <c r="C23" s="351"/>
      <c r="D23" s="351"/>
      <c r="E23" s="351"/>
      <c r="F23" s="351"/>
      <c r="G23" s="351"/>
      <c r="H23" s="68">
        <v>100</v>
      </c>
    </row>
    <row r="24" spans="2:8" x14ac:dyDescent="0.2">
      <c r="B24" s="351" t="s">
        <v>26</v>
      </c>
      <c r="C24" s="351"/>
      <c r="D24" s="351"/>
      <c r="E24" s="351"/>
      <c r="F24" s="351"/>
      <c r="G24" s="351"/>
      <c r="H24" s="68">
        <v>100</v>
      </c>
    </row>
    <row r="26" spans="2:8" ht="15.75" x14ac:dyDescent="0.25">
      <c r="B26" s="37" t="s">
        <v>137</v>
      </c>
    </row>
    <row r="28" spans="2:8" x14ac:dyDescent="0.2">
      <c r="B28" s="351" t="s">
        <v>120</v>
      </c>
      <c r="C28" s="351"/>
      <c r="D28" s="351"/>
      <c r="E28" s="351"/>
      <c r="F28" s="351"/>
      <c r="G28" s="351"/>
      <c r="H28" s="68">
        <v>88</v>
      </c>
    </row>
    <row r="29" spans="2:8" x14ac:dyDescent="0.2">
      <c r="B29" s="344" t="s">
        <v>27</v>
      </c>
      <c r="C29" s="344"/>
      <c r="D29" s="344"/>
      <c r="E29" s="344"/>
      <c r="F29" s="344"/>
      <c r="G29" s="344"/>
      <c r="H29" s="40"/>
    </row>
    <row r="30" spans="2:8" x14ac:dyDescent="0.2">
      <c r="B30" s="351" t="s">
        <v>28</v>
      </c>
      <c r="C30" s="351"/>
      <c r="D30" s="351"/>
      <c r="E30" s="351"/>
      <c r="F30" s="351"/>
      <c r="G30" s="351"/>
      <c r="H30" s="248">
        <v>1.1363636363636364E-2</v>
      </c>
    </row>
    <row r="31" spans="2:8" x14ac:dyDescent="0.2">
      <c r="B31" s="351" t="s">
        <v>29</v>
      </c>
      <c r="C31" s="351"/>
      <c r="D31" s="351"/>
      <c r="E31" s="351"/>
      <c r="F31" s="351"/>
      <c r="G31" s="351"/>
      <c r="H31" s="248">
        <v>1.1363636363636364E-2</v>
      </c>
    </row>
    <row r="32" spans="2:8" x14ac:dyDescent="0.2">
      <c r="B32" s="351" t="s">
        <v>30</v>
      </c>
      <c r="C32" s="351"/>
      <c r="D32" s="351"/>
      <c r="E32" s="351"/>
      <c r="F32" s="351"/>
      <c r="G32" s="351"/>
      <c r="H32" s="248">
        <v>0</v>
      </c>
    </row>
    <row r="33" spans="2:8" x14ac:dyDescent="0.2">
      <c r="B33" s="351" t="s">
        <v>31</v>
      </c>
      <c r="C33" s="351"/>
      <c r="D33" s="351"/>
      <c r="E33" s="351"/>
      <c r="F33" s="351"/>
      <c r="G33" s="351"/>
      <c r="H33" s="248">
        <v>0</v>
      </c>
    </row>
    <row r="34" spans="2:8" x14ac:dyDescent="0.2">
      <c r="B34" s="351" t="s">
        <v>32</v>
      </c>
      <c r="C34" s="351"/>
      <c r="D34" s="351"/>
      <c r="E34" s="351"/>
      <c r="F34" s="351"/>
      <c r="G34" s="351"/>
      <c r="H34" s="248">
        <v>1.1363636363636364E-2</v>
      </c>
    </row>
    <row r="35" spans="2:8" x14ac:dyDescent="0.2">
      <c r="B35" s="351" t="s">
        <v>33</v>
      </c>
      <c r="C35" s="351"/>
      <c r="D35" s="351"/>
      <c r="E35" s="351"/>
      <c r="F35" s="351"/>
      <c r="G35" s="351"/>
      <c r="H35" s="248">
        <v>0</v>
      </c>
    </row>
    <row r="36" spans="2:8" x14ac:dyDescent="0.2">
      <c r="B36" s="351" t="s">
        <v>111</v>
      </c>
      <c r="C36" s="351"/>
      <c r="D36" s="351"/>
      <c r="E36" s="351"/>
      <c r="F36" s="351"/>
      <c r="G36" s="351"/>
      <c r="H36" s="248">
        <v>0.96590909090909094</v>
      </c>
    </row>
    <row r="37" spans="2:8" x14ac:dyDescent="0.2">
      <c r="B37" s="345" t="s">
        <v>121</v>
      </c>
      <c r="C37" s="346"/>
      <c r="D37" s="349"/>
      <c r="E37" s="349"/>
      <c r="F37" s="349"/>
      <c r="G37" s="350"/>
      <c r="H37" s="40"/>
    </row>
    <row r="38" spans="2:8" x14ac:dyDescent="0.2">
      <c r="B38" s="351" t="s">
        <v>122</v>
      </c>
      <c r="C38" s="351"/>
      <c r="D38" s="351"/>
      <c r="E38" s="351"/>
      <c r="F38" s="351"/>
      <c r="G38" s="351"/>
      <c r="H38" s="248">
        <v>0</v>
      </c>
    </row>
    <row r="39" spans="2:8" x14ac:dyDescent="0.2">
      <c r="B39" s="351" t="s">
        <v>123</v>
      </c>
      <c r="C39" s="351"/>
      <c r="D39" s="351"/>
      <c r="E39" s="351"/>
      <c r="F39" s="351"/>
      <c r="G39" s="351"/>
      <c r="H39" s="248">
        <v>0</v>
      </c>
    </row>
    <row r="40" spans="2:8" x14ac:dyDescent="0.2">
      <c r="B40" s="351" t="s">
        <v>124</v>
      </c>
      <c r="C40" s="351"/>
      <c r="D40" s="351"/>
      <c r="E40" s="351"/>
      <c r="F40" s="351"/>
      <c r="G40" s="351"/>
      <c r="H40" s="248">
        <v>0</v>
      </c>
    </row>
    <row r="41" spans="2:8" x14ac:dyDescent="0.2">
      <c r="B41" s="351" t="s">
        <v>125</v>
      </c>
      <c r="C41" s="351"/>
      <c r="D41" s="351"/>
      <c r="E41" s="351"/>
      <c r="F41" s="351"/>
      <c r="G41" s="351"/>
      <c r="H41" s="248">
        <v>0</v>
      </c>
    </row>
    <row r="42" spans="2:8" x14ac:dyDescent="0.2">
      <c r="B42" s="351" t="s">
        <v>126</v>
      </c>
      <c r="C42" s="351"/>
      <c r="D42" s="351"/>
      <c r="E42" s="351"/>
      <c r="F42" s="351"/>
      <c r="G42" s="351"/>
      <c r="H42" s="248">
        <v>1.1363636363636364E-2</v>
      </c>
    </row>
    <row r="43" spans="2:8" x14ac:dyDescent="0.2">
      <c r="B43" s="351" t="s">
        <v>127</v>
      </c>
      <c r="C43" s="351"/>
      <c r="D43" s="351"/>
      <c r="E43" s="351"/>
      <c r="F43" s="351"/>
      <c r="G43" s="351"/>
      <c r="H43" s="248">
        <v>1.1363636363636364E-2</v>
      </c>
    </row>
    <row r="44" spans="2:8" x14ac:dyDescent="0.2">
      <c r="B44" s="351" t="s">
        <v>128</v>
      </c>
      <c r="C44" s="351"/>
      <c r="D44" s="351"/>
      <c r="E44" s="351"/>
      <c r="F44" s="351"/>
      <c r="G44" s="351"/>
      <c r="H44" s="248">
        <v>0</v>
      </c>
    </row>
    <row r="45" spans="2:8" x14ac:dyDescent="0.2">
      <c r="B45" s="351" t="s">
        <v>111</v>
      </c>
      <c r="C45" s="351"/>
      <c r="D45" s="351"/>
      <c r="E45" s="351"/>
      <c r="F45" s="351"/>
      <c r="G45" s="351"/>
      <c r="H45" s="248">
        <v>0.97727272727272729</v>
      </c>
    </row>
    <row r="46" spans="2:8" ht="12" customHeight="1" x14ac:dyDescent="0.2">
      <c r="H46" s="221"/>
    </row>
    <row r="47" spans="2:8" ht="15.75" x14ac:dyDescent="0.25">
      <c r="B47" s="37" t="s">
        <v>138</v>
      </c>
      <c r="H47" s="221"/>
    </row>
    <row r="48" spans="2:8" x14ac:dyDescent="0.2">
      <c r="H48" s="221"/>
    </row>
    <row r="49" spans="2:10" x14ac:dyDescent="0.2">
      <c r="B49" s="344" t="s">
        <v>34</v>
      </c>
      <c r="C49" s="344"/>
      <c r="D49" s="344"/>
      <c r="E49" s="344"/>
      <c r="F49" s="344"/>
      <c r="G49" s="344"/>
      <c r="H49" s="40"/>
    </row>
    <row r="50" spans="2:10" x14ac:dyDescent="0.2">
      <c r="B50" s="343" t="s">
        <v>35</v>
      </c>
      <c r="C50" s="343"/>
      <c r="D50" s="343"/>
      <c r="E50" s="343"/>
      <c r="F50" s="343"/>
      <c r="G50" s="343"/>
      <c r="H50" s="268">
        <f>'1f. STPIS - GSL'!C16</f>
        <v>11493</v>
      </c>
    </row>
    <row r="51" spans="2:10" x14ac:dyDescent="0.2">
      <c r="B51" s="343" t="s">
        <v>36</v>
      </c>
      <c r="C51" s="343"/>
      <c r="D51" s="343"/>
      <c r="E51" s="343"/>
      <c r="F51" s="343"/>
      <c r="G51" s="343"/>
      <c r="H51" s="268">
        <f>'1f. STPIS - GSL'!C17</f>
        <v>154.54776373270028</v>
      </c>
    </row>
    <row r="52" spans="2:10" x14ac:dyDescent="0.2">
      <c r="B52" s="344" t="s">
        <v>37</v>
      </c>
      <c r="C52" s="344"/>
      <c r="D52" s="344"/>
      <c r="E52" s="344"/>
      <c r="F52" s="344"/>
      <c r="G52" s="344"/>
      <c r="H52" s="40"/>
    </row>
    <row r="53" spans="2:10" x14ac:dyDescent="0.2">
      <c r="B53" s="343" t="s">
        <v>38</v>
      </c>
      <c r="C53" s="343"/>
      <c r="D53" s="343"/>
      <c r="E53" s="343"/>
      <c r="F53" s="343"/>
      <c r="G53" s="343"/>
      <c r="H53" s="269">
        <f>'1f. STPIS - GSL'!C41/12</f>
        <v>685.66666666666663</v>
      </c>
    </row>
    <row r="54" spans="2:10" x14ac:dyDescent="0.2">
      <c r="B54" s="343" t="s">
        <v>39</v>
      </c>
      <c r="C54" s="343"/>
      <c r="D54" s="343"/>
      <c r="E54" s="343"/>
      <c r="F54" s="343"/>
      <c r="G54" s="343"/>
      <c r="H54" s="268">
        <f>'1f. STPIS - GSL'!C42</f>
        <v>216.0261462781811</v>
      </c>
    </row>
    <row r="55" spans="2:10" x14ac:dyDescent="0.2">
      <c r="B55" s="343" t="s">
        <v>40</v>
      </c>
      <c r="C55" s="343"/>
      <c r="D55" s="343"/>
      <c r="E55" s="343"/>
      <c r="F55" s="343"/>
      <c r="G55" s="343"/>
      <c r="H55" s="269">
        <f>'1f. STPIS - GSL'!C44</f>
        <v>9.9333333333333318</v>
      </c>
    </row>
    <row r="56" spans="2:10" x14ac:dyDescent="0.2">
      <c r="B56" s="343" t="s">
        <v>41</v>
      </c>
      <c r="C56" s="343"/>
      <c r="D56" s="343"/>
      <c r="E56" s="343"/>
      <c r="F56" s="343"/>
      <c r="G56" s="343"/>
      <c r="H56" s="268">
        <f>'1f. STPIS - GSL'!C40</f>
        <v>118863</v>
      </c>
    </row>
    <row r="57" spans="2:10" x14ac:dyDescent="0.2">
      <c r="B57" s="344" t="s">
        <v>129</v>
      </c>
      <c r="C57" s="344"/>
      <c r="D57" s="344"/>
      <c r="E57" s="344"/>
      <c r="F57" s="344"/>
      <c r="G57" s="344"/>
      <c r="H57" s="40"/>
      <c r="I57" s="71"/>
      <c r="J57" s="71"/>
    </row>
    <row r="58" spans="2:10" x14ac:dyDescent="0.2">
      <c r="B58" s="343" t="s">
        <v>130</v>
      </c>
      <c r="C58" s="343"/>
      <c r="D58" s="343"/>
      <c r="E58" s="343"/>
      <c r="F58" s="343"/>
      <c r="G58" s="343"/>
      <c r="H58" s="226">
        <v>242142</v>
      </c>
      <c r="I58" s="71"/>
      <c r="J58" s="71"/>
    </row>
    <row r="59" spans="2:10" x14ac:dyDescent="0.2">
      <c r="B59" s="348" t="s">
        <v>390</v>
      </c>
      <c r="C59" s="343"/>
      <c r="D59" s="343"/>
      <c r="E59" s="343"/>
      <c r="F59" s="343"/>
      <c r="G59" s="343"/>
      <c r="H59" s="226">
        <v>99875</v>
      </c>
      <c r="I59" s="71"/>
      <c r="J59" s="71"/>
    </row>
    <row r="60" spans="2:10" x14ac:dyDescent="0.2">
      <c r="B60" s="343" t="s">
        <v>131</v>
      </c>
      <c r="C60" s="343"/>
      <c r="D60" s="343"/>
      <c r="E60" s="343"/>
      <c r="F60" s="343"/>
      <c r="G60" s="343"/>
      <c r="H60" s="253">
        <v>26.301369863013697</v>
      </c>
      <c r="I60" s="71"/>
      <c r="J60" s="71"/>
    </row>
    <row r="61" spans="2:10" x14ac:dyDescent="0.2">
      <c r="B61" s="343" t="s">
        <v>132</v>
      </c>
      <c r="C61" s="343"/>
      <c r="D61" s="343"/>
      <c r="E61" s="343"/>
      <c r="F61" s="343"/>
      <c r="G61" s="343"/>
      <c r="H61" s="254">
        <v>0.13900629733955594</v>
      </c>
      <c r="I61" s="71"/>
      <c r="J61" s="71"/>
    </row>
    <row r="62" spans="2:10" x14ac:dyDescent="0.2">
      <c r="B62" s="343" t="s">
        <v>133</v>
      </c>
      <c r="C62" s="343"/>
      <c r="D62" s="343"/>
      <c r="E62" s="343"/>
      <c r="F62" s="343"/>
      <c r="G62" s="343"/>
      <c r="H62" s="68">
        <v>8</v>
      </c>
      <c r="I62" s="71"/>
      <c r="J62" s="71"/>
    </row>
    <row r="63" spans="2:10" x14ac:dyDescent="0.2">
      <c r="B63" s="345" t="s">
        <v>134</v>
      </c>
      <c r="C63" s="346"/>
      <c r="D63" s="346"/>
      <c r="E63" s="346"/>
      <c r="F63" s="346"/>
      <c r="G63" s="347"/>
      <c r="H63" s="40"/>
    </row>
    <row r="64" spans="2:10" x14ac:dyDescent="0.2">
      <c r="B64" s="337" t="s">
        <v>42</v>
      </c>
      <c r="C64" s="338"/>
      <c r="D64" s="338"/>
      <c r="E64" s="338"/>
      <c r="F64" s="338"/>
      <c r="G64" s="339"/>
      <c r="H64" s="68">
        <v>372</v>
      </c>
    </row>
    <row r="65" spans="2:8" x14ac:dyDescent="0.2">
      <c r="B65" s="337" t="s">
        <v>43</v>
      </c>
      <c r="C65" s="338"/>
      <c r="D65" s="338"/>
      <c r="E65" s="338"/>
      <c r="F65" s="338"/>
      <c r="G65" s="339"/>
      <c r="H65" s="227">
        <f>H28</f>
        <v>88</v>
      </c>
    </row>
    <row r="66" spans="2:8" x14ac:dyDescent="0.2">
      <c r="B66" s="337" t="s">
        <v>44</v>
      </c>
      <c r="C66" s="338"/>
      <c r="D66" s="338"/>
      <c r="E66" s="338"/>
      <c r="F66" s="338"/>
      <c r="G66" s="339"/>
      <c r="H66" s="68">
        <v>2557</v>
      </c>
    </row>
    <row r="67" spans="2:8" x14ac:dyDescent="0.2">
      <c r="B67" s="337" t="s">
        <v>45</v>
      </c>
      <c r="C67" s="338"/>
      <c r="D67" s="338"/>
      <c r="E67" s="338"/>
      <c r="F67" s="338"/>
      <c r="G67" s="339"/>
      <c r="H67" s="68">
        <v>810</v>
      </c>
    </row>
    <row r="68" spans="2:8" x14ac:dyDescent="0.2">
      <c r="B68" s="337" t="s">
        <v>46</v>
      </c>
      <c r="C68" s="338"/>
      <c r="D68" s="338"/>
      <c r="E68" s="338"/>
      <c r="F68" s="338"/>
      <c r="G68" s="339"/>
      <c r="H68" s="68">
        <v>406</v>
      </c>
    </row>
    <row r="69" spans="2:8" x14ac:dyDescent="0.2">
      <c r="B69" s="340" t="s">
        <v>47</v>
      </c>
      <c r="C69" s="341"/>
      <c r="D69" s="341"/>
      <c r="E69" s="341"/>
      <c r="F69" s="341"/>
      <c r="G69" s="342"/>
      <c r="H69" s="227">
        <f>SUM(H64:H68)</f>
        <v>4233</v>
      </c>
    </row>
  </sheetData>
  <mergeCells count="54">
    <mergeCell ref="B5:G7"/>
    <mergeCell ref="B52:G52"/>
    <mergeCell ref="B43:G43"/>
    <mergeCell ref="B44:G44"/>
    <mergeCell ref="B45:G45"/>
    <mergeCell ref="B50:G50"/>
    <mergeCell ref="B51:G51"/>
    <mergeCell ref="B11:G11"/>
    <mergeCell ref="B12:G12"/>
    <mergeCell ref="B13:G13"/>
    <mergeCell ref="B30:G30"/>
    <mergeCell ref="B31:G31"/>
    <mergeCell ref="B32:G32"/>
    <mergeCell ref="B33:G33"/>
    <mergeCell ref="B34:G34"/>
    <mergeCell ref="B36:G36"/>
    <mergeCell ref="B53:G53"/>
    <mergeCell ref="B54:G54"/>
    <mergeCell ref="B22:G22"/>
    <mergeCell ref="B14:G14"/>
    <mergeCell ref="B16:G16"/>
    <mergeCell ref="B15:G15"/>
    <mergeCell ref="B17:G17"/>
    <mergeCell ref="B18:G18"/>
    <mergeCell ref="B19:G19"/>
    <mergeCell ref="B20:G20"/>
    <mergeCell ref="B21:G21"/>
    <mergeCell ref="B35:G35"/>
    <mergeCell ref="B23:G23"/>
    <mergeCell ref="B24:G24"/>
    <mergeCell ref="B28:G28"/>
    <mergeCell ref="B29:G29"/>
    <mergeCell ref="B49:G49"/>
    <mergeCell ref="B37:G37"/>
    <mergeCell ref="B38:G38"/>
    <mergeCell ref="B39:G39"/>
    <mergeCell ref="B40:G40"/>
    <mergeCell ref="B41:G41"/>
    <mergeCell ref="B42:G42"/>
    <mergeCell ref="B67:G67"/>
    <mergeCell ref="B68:G68"/>
    <mergeCell ref="B69:G69"/>
    <mergeCell ref="B55:G55"/>
    <mergeCell ref="B56:G56"/>
    <mergeCell ref="B57:G57"/>
    <mergeCell ref="B65:G65"/>
    <mergeCell ref="B66:G66"/>
    <mergeCell ref="B63:G63"/>
    <mergeCell ref="B64:G64"/>
    <mergeCell ref="B62:G62"/>
    <mergeCell ref="B58:G58"/>
    <mergeCell ref="B59:G59"/>
    <mergeCell ref="B60:G60"/>
    <mergeCell ref="B61:G61"/>
  </mergeCells>
  <phoneticPr fontId="34" type="noConversion"/>
  <dataValidations count="1">
    <dataValidation type="whole" allowBlank="1" showInputMessage="1" showErrorMessage="1" errorTitle="Whole Number" error="This field must contain a whole number. Text and decimals are not acceptable." sqref="C39:C45">
      <formula1>-1000</formula1>
      <formula2>9999999999</formula2>
    </dataValidation>
  </dataValidations>
  <pageMargins left="0.70866141732283472" right="0.70866141732283472" top="0.74803149606299213" bottom="0.74803149606299213" header="0.31496062992125984" footer="0.31496062992125984"/>
  <pageSetup paperSize="9" scale="7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vt:lpstr>
      <vt:lpstr>Contents</vt:lpstr>
      <vt:lpstr>Definitions</vt:lpstr>
      <vt:lpstr>1a. STPIS Reliability</vt:lpstr>
      <vt:lpstr>1b. STPIS Customer Service</vt:lpstr>
      <vt:lpstr>1c. STPIS Daily Performance</vt:lpstr>
      <vt:lpstr>1e. STPIS Exclusions</vt:lpstr>
      <vt:lpstr>1f. STPIS - GSL</vt:lpstr>
      <vt:lpstr>2. Customer Service</vt:lpstr>
      <vt:lpstr>4a. Network perf - Feeder</vt:lpstr>
      <vt:lpstr>4c. Network perf - reliability</vt:lpstr>
      <vt:lpstr>Amendments</vt:lpstr>
      <vt:lpstr>'1a. STPIS Reliability'!Print_Area</vt:lpstr>
      <vt:lpstr>'1b. STPIS Customer Service'!Print_Area</vt:lpstr>
      <vt:lpstr>'1c. STPIS Daily Performance'!Print_Area</vt:lpstr>
      <vt:lpstr>'1e. STPIS Exclusions'!Print_Area</vt:lpstr>
      <vt:lpstr>'2. Customer Service'!Print_Area</vt:lpstr>
      <vt:lpstr>'4a. Network perf - Feeder'!Print_Area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2015-03-16T21:52:53Z</cp:lastPrinted>
  <dcterms:created xsi:type="dcterms:W3CDTF">2011-05-25T23:37:43Z</dcterms:created>
  <dcterms:modified xsi:type="dcterms:W3CDTF">2015-06-25T06:45:52Z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131722  United Energy 2014-15 - RIN development - Final RIN - Annual - non financial information.XLSX</vt:lpwstr>
  </property>
</Properties>
</file>