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werlinkcomau.sharepoint.com/sites/RevenueReset-Opex/Shared Documents/6. Finance and Modelling/RR27-32/RR27-32 Models/RR27-32 Models cut8/Files for Submission/"/>
    </mc:Choice>
  </mc:AlternateContent>
  <xr:revisionPtr revIDLastSave="1328" documentId="8_{01D949DD-4A64-44E9-9B75-2F4C60F584FC}" xr6:coauthVersionLast="47" xr6:coauthVersionMax="47" xr10:uidLastSave="{C49E2D5D-D375-4ED3-8EF1-8140A7BEF4B1}"/>
  <bookViews>
    <workbookView xWindow="-28920" yWindow="-120" windowWidth="29040" windowHeight="15225" xr2:uid="{DAA0EE9B-52D7-4A97-8EDA-791438ACA506}"/>
  </bookViews>
  <sheets>
    <sheet name="Recast Capex and Reconciliation" sheetId="1" r:id="rId1"/>
    <sheet name="RIN AIO submissions" sheetId="3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RC8000">#REF!</definedName>
    <definedName name="_RC8010">#REF!</definedName>
    <definedName name="_RC8011">#REF!</definedName>
    <definedName name="_RC8012">#REF!</definedName>
    <definedName name="_RC8013">#REF!</definedName>
    <definedName name="_RC8070">#REF!</definedName>
    <definedName name="_RC8100">#REF!</definedName>
    <definedName name="_RC8101">#REF!</definedName>
    <definedName name="_RC8119">#REF!</definedName>
    <definedName name="_RC8120">#REF!</definedName>
    <definedName name="_RC8130">#REF!</definedName>
    <definedName name="_RC8131">#REF!</definedName>
    <definedName name="_RC8149">#REF!</definedName>
    <definedName name="_RC8153">#REF!</definedName>
    <definedName name="_RC8160">#REF!</definedName>
    <definedName name="_RC8300">#REF!</definedName>
    <definedName name="_RC8310">#REF!</definedName>
    <definedName name="_RC8350">#REF!</definedName>
    <definedName name="_RC8400">#REF!</definedName>
    <definedName name="_RC8401">#REF!</definedName>
    <definedName name="_RC8402">#REF!</definedName>
    <definedName name="_RC8404">#REF!</definedName>
    <definedName name="_RC8405">#REF!</definedName>
    <definedName name="_RC8406">#REF!</definedName>
    <definedName name="_RC8407">#REF!</definedName>
    <definedName name="_RC8410">#REF!</definedName>
    <definedName name="_RC8426">#REF!</definedName>
    <definedName name="_RC8510">#REF!</definedName>
    <definedName name="_RC8550">#REF!</definedName>
    <definedName name="_RC8600">#REF!</definedName>
    <definedName name="_RC8601">#REF!</definedName>
    <definedName name="_RC8620">#REF!</definedName>
    <definedName name="_RC8621">#REF!</definedName>
    <definedName name="_RC8622">#REF!</definedName>
    <definedName name="_RC8623">#REF!</definedName>
    <definedName name="_RC8630">#REF!</definedName>
    <definedName name="_RC8631">#REF!</definedName>
    <definedName name="_RC8640">#REF!</definedName>
    <definedName name="_RC8641">#REF!</definedName>
    <definedName name="_RC8642">#REF!</definedName>
    <definedName name="_RC8643">#REF!</definedName>
    <definedName name="_RC8650">#REF!</definedName>
    <definedName name="_RC8651">#REF!</definedName>
    <definedName name="_RC8652">#REF!</definedName>
    <definedName name="_RC8653">#REF!</definedName>
    <definedName name="_RC8700">#REF!</definedName>
    <definedName name="_RC8701">#REF!</definedName>
    <definedName name="_RC8730">#REF!</definedName>
    <definedName name="_RC8750">#REF!</definedName>
    <definedName name="_RC8752">#REF!</definedName>
    <definedName name="_RC9000">#REF!</definedName>
    <definedName name="_RC9001">#REF!</definedName>
    <definedName name="_RC9020">#REF!</definedName>
    <definedName name="_RC9021">#REF!</definedName>
    <definedName name="_RC9030">#REF!</definedName>
    <definedName name="_RC9042">#REF!</definedName>
    <definedName name="_RC9043">#REF!</definedName>
    <definedName name="_RC9045">#REF!</definedName>
    <definedName name="_RC9046">#REF!</definedName>
    <definedName name="_RC9048">#REF!</definedName>
    <definedName name="_RC9050">#REF!</definedName>
    <definedName name="_RC9070">#REF!</definedName>
    <definedName name="_RC9071">#REF!</definedName>
    <definedName name="_RC9101">#REF!</definedName>
    <definedName name="_RC9102">#REF!</definedName>
    <definedName name="_RC9105">#REF!</definedName>
    <definedName name="_RC9110">#REF!</definedName>
    <definedName name="_RC9111">#REF!</definedName>
    <definedName name="_RC9113">#REF!</definedName>
    <definedName name="_RC9115">#REF!</definedName>
    <definedName name="_RC9121">#REF!</definedName>
    <definedName name="_RC9122">#REF!</definedName>
    <definedName name="_RC9123">#REF!</definedName>
    <definedName name="_RC9124">#REF!</definedName>
    <definedName name="_RC9125">#REF!</definedName>
    <definedName name="_RC9126">#REF!</definedName>
    <definedName name="_RC9127">#REF!</definedName>
    <definedName name="_RC9129">#REF!</definedName>
    <definedName name="_RC9131">#REF!</definedName>
    <definedName name="_RC9132">#REF!</definedName>
    <definedName name="_RC9133">#REF!</definedName>
    <definedName name="_RC9134">#REF!</definedName>
    <definedName name="_RC9140">#REF!</definedName>
    <definedName name="_RC9141">#REF!</definedName>
    <definedName name="_RC9147">#REF!</definedName>
    <definedName name="_RC9160">#REF!</definedName>
    <definedName name="_RC9250">#REF!</definedName>
    <definedName name="_RC9251">#REF!</definedName>
    <definedName name="_RC9252">#REF!</definedName>
    <definedName name="_RC9253">#REF!</definedName>
    <definedName name="_RC9284">#REF!</definedName>
    <definedName name="_RC9287">#REF!</definedName>
    <definedName name="_RC9310">#REF!</definedName>
    <definedName name="_RC9341">#REF!</definedName>
    <definedName name="_RC9342">#REF!</definedName>
    <definedName name="_RC9343">#REF!</definedName>
    <definedName name="_RC9345">#REF!</definedName>
    <definedName name="_RC9346">#REF!</definedName>
    <definedName name="_RC9349">#REF!</definedName>
    <definedName name="_RC9350">#REF!</definedName>
    <definedName name="_RC9351">#REF!</definedName>
    <definedName name="_RC9352">#REF!</definedName>
    <definedName name="_RC9800">#REF!</definedName>
    <definedName name="_RC9810">#REF!</definedName>
    <definedName name="_RC9811">#REF!</definedName>
    <definedName name="_RC9815">#REF!</definedName>
    <definedName name="_RC9816">#REF!</definedName>
    <definedName name="_RC9822">#REF!</definedName>
    <definedName name="_RC9827">#REF!</definedName>
    <definedName name="_RC9828">#REF!</definedName>
    <definedName name="_RC9830">#REF!</definedName>
    <definedName name="_RC9900">#REF!</definedName>
    <definedName name="_RC9901">#REF!</definedName>
    <definedName name="_RC9902">#REF!</definedName>
    <definedName name="_RC9903">#REF!</definedName>
    <definedName name="_RC9904">#REF!</definedName>
    <definedName name="_RC9905">#REF!</definedName>
    <definedName name="_RC9906">#REF!</definedName>
    <definedName name="_RC9907">#REF!</definedName>
    <definedName name="_RC9909">#REF!</definedName>
    <definedName name="_RC9910">#REF!</definedName>
    <definedName name="_Vac2">#REF!</definedName>
    <definedName name="_xlcn.WorksheetConnection_20152016A1U801" hidden="1">#REF!</definedName>
    <definedName name="_xlcn.WorksheetConnection_20172018A1U501" hidden="1">#REF!</definedName>
    <definedName name="_xlcn.WorksheetConnection_20182019A1U771" hidden="1">#REF!</definedName>
    <definedName name="_xlcn.WorksheetConnection_20202021A1U1151" hidden="1">#REF!</definedName>
    <definedName name="a">#REF!</definedName>
    <definedName name="A10remlife">#REF!</definedName>
    <definedName name="A10stdlife">#REF!</definedName>
    <definedName name="A10taxremlife">#REF!</definedName>
    <definedName name="A10taxstdlife">#REF!</definedName>
    <definedName name="A10taxvalue">#REF!</definedName>
    <definedName name="A10value">#REF!</definedName>
    <definedName name="A11remlife">#REF!</definedName>
    <definedName name="A11stdlife">#REF!</definedName>
    <definedName name="A11taxremlife">#REF!</definedName>
    <definedName name="A11taxstdlife">#REF!</definedName>
    <definedName name="A11taxvalue">#REF!</definedName>
    <definedName name="A11value">#REF!</definedName>
    <definedName name="A12remlife">#REF!</definedName>
    <definedName name="A12stdlife">#REF!</definedName>
    <definedName name="A12taxremlife">#REF!</definedName>
    <definedName name="A12taxstdlife">#REF!</definedName>
    <definedName name="A12taxvalue">#REF!</definedName>
    <definedName name="A12value">#REF!</definedName>
    <definedName name="A13remlife">#REF!</definedName>
    <definedName name="A13stdlife">#REF!</definedName>
    <definedName name="A13taxremlife">#REF!</definedName>
    <definedName name="A13taxstdlife">#REF!</definedName>
    <definedName name="A13taxvalue">#REF!</definedName>
    <definedName name="A13value">#REF!</definedName>
    <definedName name="A14remlife">#REF!</definedName>
    <definedName name="A14stdlife">#REF!</definedName>
    <definedName name="A14taxremlife">#REF!</definedName>
    <definedName name="A14taxstdlife">#REF!</definedName>
    <definedName name="A14taxvalue">#REF!</definedName>
    <definedName name="A14value">#REF!</definedName>
    <definedName name="A15remlife">#REF!</definedName>
    <definedName name="A15stdlife">#REF!</definedName>
    <definedName name="A15taxremlife">#REF!</definedName>
    <definedName name="A15taxstdlife">#REF!</definedName>
    <definedName name="A15taxvalue">#REF!</definedName>
    <definedName name="A15value">#REF!</definedName>
    <definedName name="A16remlife">#REF!</definedName>
    <definedName name="A16stdlife">#REF!</definedName>
    <definedName name="A16taxremlife">#REF!</definedName>
    <definedName name="A16taxstdlife">#REF!</definedName>
    <definedName name="A16taxvalue">#REF!</definedName>
    <definedName name="A16value">#REF!</definedName>
    <definedName name="A17remlife">#REF!</definedName>
    <definedName name="A17stdlife">#REF!</definedName>
    <definedName name="A17taxremlife">#REF!</definedName>
    <definedName name="A17taxstdlife">#REF!</definedName>
    <definedName name="A17taxvalue">#REF!</definedName>
    <definedName name="A17value">#REF!</definedName>
    <definedName name="A18remlife">#REF!</definedName>
    <definedName name="A18stdlife">#REF!</definedName>
    <definedName name="A18taxremlife">#REF!</definedName>
    <definedName name="A18taxstdlife">#REF!</definedName>
    <definedName name="A18taxvalue">#REF!</definedName>
    <definedName name="A18value">#REF!</definedName>
    <definedName name="A19remlife">#REF!</definedName>
    <definedName name="A19stdlife">#REF!</definedName>
    <definedName name="A19taxremlife">#REF!</definedName>
    <definedName name="A19taxstdlife">#REF!</definedName>
    <definedName name="A19taxvalue">#REF!</definedName>
    <definedName name="A19value">#REF!</definedName>
    <definedName name="A1remlife">#REF!</definedName>
    <definedName name="A1stdlife">#REF!</definedName>
    <definedName name="A1taxremlife">#REF!</definedName>
    <definedName name="A1taxstdlife">#REF!</definedName>
    <definedName name="A1taxvalue">#REF!</definedName>
    <definedName name="A1value">#REF!</definedName>
    <definedName name="A20remlife">#REF!</definedName>
    <definedName name="A20stdlife">#REF!</definedName>
    <definedName name="A20taxremlife">#REF!</definedName>
    <definedName name="A20taxstdlife">#REF!</definedName>
    <definedName name="A20taxvalue">#REF!</definedName>
    <definedName name="A20value">#REF!</definedName>
    <definedName name="A21remlife">#REF!</definedName>
    <definedName name="A21stdlife">#REF!</definedName>
    <definedName name="A21taxremlife">#REF!</definedName>
    <definedName name="A21taxstdlife">#REF!</definedName>
    <definedName name="A21taxvalue">#REF!</definedName>
    <definedName name="A21value">#REF!</definedName>
    <definedName name="A22remlife">#REF!</definedName>
    <definedName name="A22stdlife">#REF!</definedName>
    <definedName name="A22taxremlife">#REF!</definedName>
    <definedName name="A22taxstdlife">#REF!</definedName>
    <definedName name="A22taxvalue">#REF!</definedName>
    <definedName name="A22value">#REF!</definedName>
    <definedName name="A23remlife">#REF!</definedName>
    <definedName name="A23stdlife">#REF!</definedName>
    <definedName name="A23taxremlife">#REF!</definedName>
    <definedName name="A23taxstdlife">#REF!</definedName>
    <definedName name="A23taxvalue">#REF!</definedName>
    <definedName name="A23value">#REF!</definedName>
    <definedName name="A24remlife">#REF!</definedName>
    <definedName name="A24stdlife">#REF!</definedName>
    <definedName name="A24taxremlife">#REF!</definedName>
    <definedName name="A24taxstdlife">#REF!</definedName>
    <definedName name="A24taxvalue">#REF!</definedName>
    <definedName name="A24value">#REF!</definedName>
    <definedName name="A25remlife">#REF!</definedName>
    <definedName name="A25stdlife">#REF!</definedName>
    <definedName name="A25taxremlife">#REF!</definedName>
    <definedName name="A25taxstdlife">#REF!</definedName>
    <definedName name="A25taxvalue">#REF!</definedName>
    <definedName name="A25value">#REF!</definedName>
    <definedName name="A26remlife">#REF!</definedName>
    <definedName name="A26stdlife">#REF!</definedName>
    <definedName name="A26taxremlife">#REF!</definedName>
    <definedName name="A26taxstdlife">#REF!</definedName>
    <definedName name="A26taxvalue">#REF!</definedName>
    <definedName name="A26value">#REF!</definedName>
    <definedName name="A27remlife">#REF!</definedName>
    <definedName name="A27stdlife">#REF!</definedName>
    <definedName name="A27taxremlife">#REF!</definedName>
    <definedName name="A27taxstdlife">#REF!</definedName>
    <definedName name="A27taxvalue">#REF!</definedName>
    <definedName name="A27value">#REF!</definedName>
    <definedName name="A28remlife">#REF!</definedName>
    <definedName name="A28stdlife">#REF!</definedName>
    <definedName name="A28taxremlife">#REF!</definedName>
    <definedName name="A28taxstdlife">#REF!</definedName>
    <definedName name="A28taxvalue">#REF!</definedName>
    <definedName name="A28value">#REF!</definedName>
    <definedName name="A29remlife">#REF!</definedName>
    <definedName name="A29stdlife">#REF!</definedName>
    <definedName name="A29taxremlife">#REF!</definedName>
    <definedName name="A29taxstdlife">#REF!</definedName>
    <definedName name="A29taxvalue">#REF!</definedName>
    <definedName name="A29value">#REF!</definedName>
    <definedName name="A2remlife">#REF!</definedName>
    <definedName name="A2stdlife">#REF!</definedName>
    <definedName name="A2taxremlife">#REF!</definedName>
    <definedName name="A2taxstdlife">#REF!</definedName>
    <definedName name="A2taxvalue">#REF!</definedName>
    <definedName name="A2value">#REF!</definedName>
    <definedName name="A30remlife">#REF!</definedName>
    <definedName name="A30stdlife">#REF!</definedName>
    <definedName name="A30taxremlife">#REF!</definedName>
    <definedName name="A30taxstdlife">#REF!</definedName>
    <definedName name="A30taxvalue">#REF!</definedName>
    <definedName name="A30value">#REF!</definedName>
    <definedName name="A3remlife">#REF!</definedName>
    <definedName name="A3stdlife">#REF!</definedName>
    <definedName name="A3taxremlife">#REF!</definedName>
    <definedName name="A3taxstdlife">#REF!</definedName>
    <definedName name="A3taxvalue">#REF!</definedName>
    <definedName name="A3value">#REF!</definedName>
    <definedName name="A4remlife">#REF!</definedName>
    <definedName name="A4stdlife">#REF!</definedName>
    <definedName name="A4taxremlife">#REF!</definedName>
    <definedName name="A4taxstdlife">#REF!</definedName>
    <definedName name="A4taxvalue">#REF!</definedName>
    <definedName name="A4value">#REF!</definedName>
    <definedName name="A5remlife">#REF!</definedName>
    <definedName name="A5stdlife">#REF!</definedName>
    <definedName name="A5taxremlife">#REF!</definedName>
    <definedName name="A5taxstdlife">#REF!</definedName>
    <definedName name="A5taxvalue">#REF!</definedName>
    <definedName name="A5value">#REF!</definedName>
    <definedName name="A6remlife">#REF!</definedName>
    <definedName name="A6stdlife">#REF!</definedName>
    <definedName name="A6taxremlife">#REF!</definedName>
    <definedName name="A6taxstdlife">#REF!</definedName>
    <definedName name="A6taxvalue">#REF!</definedName>
    <definedName name="A6value">#REF!</definedName>
    <definedName name="A7remlife">#REF!</definedName>
    <definedName name="A7stdlife">#REF!</definedName>
    <definedName name="A7taxremlife">#REF!</definedName>
    <definedName name="A7taxstdlife">#REF!</definedName>
    <definedName name="A7taxvalue">#REF!</definedName>
    <definedName name="A7value">#REF!</definedName>
    <definedName name="A8remlife">#REF!</definedName>
    <definedName name="A8stdlife">#REF!</definedName>
    <definedName name="A8taxremlife">#REF!</definedName>
    <definedName name="A8taxstdlife">#REF!</definedName>
    <definedName name="A8taxvalue">#REF!</definedName>
    <definedName name="A8value">#REF!</definedName>
    <definedName name="A9remlife">#REF!</definedName>
    <definedName name="A9stdlife">#REF!</definedName>
    <definedName name="A9taxremlife">#REF!</definedName>
    <definedName name="A9taxstdlife">#REF!</definedName>
    <definedName name="A9taxvalue">#REF!</definedName>
    <definedName name="A9value">#REF!</definedName>
    <definedName name="aa">#REF!</definedName>
    <definedName name="ab">#REF!</definedName>
    <definedName name="ac">#REF!</definedName>
    <definedName name="AccessDatabase" hidden="1">"C:\My Documents\DATAHG\GPT\AP\House View.mdb"</definedName>
    <definedName name="ActDate">#REF!</definedName>
    <definedName name="ActivityRates92">#REF!</definedName>
    <definedName name="ActivityRates93">#REF!</definedName>
    <definedName name="ActivityRates94">#REF!</definedName>
    <definedName name="ActivityRates95">#REF!</definedName>
    <definedName name="ActivityRates96">#REF!</definedName>
    <definedName name="ActivityRates97">#REF!</definedName>
    <definedName name="ActivityRates98">#REF!</definedName>
    <definedName name="ActivityRates99">#REF!</definedName>
    <definedName name="ActRate921011">#REF!</definedName>
    <definedName name="ActRate922011">#REF!</definedName>
    <definedName name="ActRate923011">#REF!</definedName>
    <definedName name="ActRate924011">#REF!</definedName>
    <definedName name="ActRate925011">#REF!</definedName>
    <definedName name="ActRate931011">#REF!</definedName>
    <definedName name="ActRate932011">#REF!</definedName>
    <definedName name="ActRate933011">#REF!</definedName>
    <definedName name="ActRate934011">#REF!</definedName>
    <definedName name="ActRate935011">#REF!</definedName>
    <definedName name="ActRate941011">#REF!</definedName>
    <definedName name="ActRate942011">#REF!</definedName>
    <definedName name="ActRate943011">#REF!</definedName>
    <definedName name="ActRate944011">#REF!</definedName>
    <definedName name="ActRate945011">#REF!</definedName>
    <definedName name="ActRate951011">#REF!</definedName>
    <definedName name="ActRate952011">#REF!</definedName>
    <definedName name="ActRate953011">#REF!</definedName>
    <definedName name="ActRate954011">#REF!</definedName>
    <definedName name="ActRate955011">#REF!</definedName>
    <definedName name="ActRate961011">#REF!</definedName>
    <definedName name="ActRate962011">#REF!</definedName>
    <definedName name="ActRate963011">#REF!</definedName>
    <definedName name="ActRate964011">#REF!</definedName>
    <definedName name="ActRate965011">#REF!</definedName>
    <definedName name="ActRate971011">#REF!</definedName>
    <definedName name="ActRate972011">#REF!</definedName>
    <definedName name="ActRate973011">#REF!</definedName>
    <definedName name="ActRate974011">#REF!</definedName>
    <definedName name="ActRate975011">#REF!</definedName>
    <definedName name="ActRate981011">#REF!</definedName>
    <definedName name="ActRate982011">#REF!</definedName>
    <definedName name="ActRate983011">#REF!</definedName>
    <definedName name="ActRate984011">#REF!</definedName>
    <definedName name="ActRate985011">#REF!</definedName>
    <definedName name="ActRate991011">#REF!</definedName>
    <definedName name="ActRate992011">#REF!</definedName>
    <definedName name="ActRate993011">#REF!</definedName>
    <definedName name="ActRate994011">#REF!</definedName>
    <definedName name="ActRate995011">#REF!</definedName>
    <definedName name="ActTypeName1011">#REF!</definedName>
    <definedName name="ActTypeName2011">#REF!</definedName>
    <definedName name="ActTypeName3011">#REF!</definedName>
    <definedName name="ActTypeName4011">#REF!</definedName>
    <definedName name="ActTypeName5011">#REF!</definedName>
    <definedName name="ActVals">#REF!</definedName>
    <definedName name="Adjusted_Excess">#REF!</definedName>
    <definedName name="AdValCl">#REF!</definedName>
    <definedName name="AirCon">#REF!</definedName>
    <definedName name="ALLOC">#REF!</definedName>
    <definedName name="AnnualLeaveWeeks">#REF!</definedName>
    <definedName name="anscount">1</definedName>
    <definedName name="Approved">#REF!</definedName>
    <definedName name="Apr">#REF!</definedName>
    <definedName name="April_Gen">#REF!</definedName>
    <definedName name="April_ORIGIN_MT_STUART">#REF!</definedName>
    <definedName name="area">#REF!</definedName>
    <definedName name="asdd">#REF!</definedName>
    <definedName name="asdf">#REF!</definedName>
    <definedName name="Asset1">#REF!</definedName>
    <definedName name="Asset10">#REF!</definedName>
    <definedName name="Asset11">#REF!</definedName>
    <definedName name="Asset12">#REF!</definedName>
    <definedName name="Asset13">#REF!</definedName>
    <definedName name="Asset14">#REF!</definedName>
    <definedName name="Asset15">#REF!</definedName>
    <definedName name="Asset16">#REF!</definedName>
    <definedName name="Asset17">#REF!</definedName>
    <definedName name="Asset18">#REF!</definedName>
    <definedName name="Asset19">#REF!</definedName>
    <definedName name="Asset2">#REF!</definedName>
    <definedName name="Asset20">#REF!</definedName>
    <definedName name="Asset21">#REF!</definedName>
    <definedName name="Asset22">#REF!</definedName>
    <definedName name="Asset23">#REF!</definedName>
    <definedName name="Asset24">#REF!</definedName>
    <definedName name="Asset25">#REF!</definedName>
    <definedName name="Asset26">#REF!</definedName>
    <definedName name="Asset27">#REF!</definedName>
    <definedName name="Asset28">#REF!</definedName>
    <definedName name="Asset29">#REF!</definedName>
    <definedName name="Asset3">#REF!</definedName>
    <definedName name="Asset30">#REF!</definedName>
    <definedName name="Asset4">#REF!</definedName>
    <definedName name="Asset5">#REF!</definedName>
    <definedName name="Asset6">#REF!</definedName>
    <definedName name="Asset7">#REF!</definedName>
    <definedName name="Asset8">#REF!</definedName>
    <definedName name="Asset9">#REF!</definedName>
    <definedName name="Aug">#REF!</definedName>
    <definedName name="August_Gen">#REF!</definedName>
    <definedName name="AUgust_ORIGIN_MT_STUART">#REF!</definedName>
    <definedName name="August_YTD_GEN">#REF!</definedName>
    <definedName name="AV_FTE">#REF!</definedName>
    <definedName name="Balance">#REF!</definedName>
    <definedName name="BalanceSheetAccounts">#REF!</definedName>
    <definedName name="BANK">#REF!</definedName>
    <definedName name="bb">#REF!</definedName>
    <definedName name="bbbbbbbbbb">#REF!</definedName>
    <definedName name="bin">#REF!</definedName>
    <definedName name="BIT">#REF!</definedName>
    <definedName name="BIT_Charges">#REF!</definedName>
    <definedName name="BITRec">#REF!</definedName>
    <definedName name="BITSend">#REF!</definedName>
    <definedName name="BPCPageAxis">#REF!</definedName>
    <definedName name="Braemar_Power">#REF!</definedName>
    <definedName name="BRHotsum">#REF!</definedName>
    <definedName name="brigjel">#REF!</definedName>
    <definedName name="BRIndSum">#REF!</definedName>
    <definedName name="BRMajSum">#REF!</definedName>
    <definedName name="BROffSum">#REF!</definedName>
    <definedName name="BRSpecSum">#REF!</definedName>
    <definedName name="bsCash">#REF!</definedName>
    <definedName name="bsChgElecCreditors">#REF!</definedName>
    <definedName name="bsChgElecDebtors">#REF!</definedName>
    <definedName name="bsChgEmpProvisions">#REF!</definedName>
    <definedName name="bsChgInventory">#REF!</definedName>
    <definedName name="bsChgOtherAssets">#REF!</definedName>
    <definedName name="bsChgOtherCreditors">#REF!</definedName>
    <definedName name="bsChgOtherDebtors">#REF!</definedName>
    <definedName name="bsChgPrepayments">#REF!</definedName>
    <definedName name="BSL_All_Actual">#REF!</definedName>
    <definedName name="bsNetAssets">#REF!</definedName>
    <definedName name="bsTotalLiabilities">#REF!</definedName>
    <definedName name="bsTotalSHF">#REF!</definedName>
    <definedName name="bsWorkingCapitalCash">#REF!</definedName>
    <definedName name="btnOutputs">"btnOutputs"</definedName>
    <definedName name="Button_1">"House_View_Sheet1_List"</definedName>
    <definedName name="Button_2">"House_View_Sheet1_List"</definedName>
    <definedName name="Button_3">"House_View_Sheet1_List1"</definedName>
    <definedName name="Calendar_Year">#REF!</definedName>
    <definedName name="CALLIDE_PM">#REF!</definedName>
    <definedName name="CapEx">#REF!</definedName>
    <definedName name="CapexRange">#REF!</definedName>
    <definedName name="CapexVar">#REF!</definedName>
    <definedName name="CapYld">#REF!</definedName>
    <definedName name="CarPark">#REF!</definedName>
    <definedName name="Case">#REF!</definedName>
    <definedName name="CasLe">#REF!</definedName>
    <definedName name="Category">#REF!</definedName>
    <definedName name="CCHierarchy">#REF!</definedName>
    <definedName name="CEPhasingOptions">#REF!</definedName>
    <definedName name="ChartofAcctsFinancialCF">#REF!</definedName>
    <definedName name="ChartofAcctsFinancialPLBS">#REF!</definedName>
    <definedName name="CheckCC">#REF!</definedName>
    <definedName name="Choose01">#REF!</definedName>
    <definedName name="Choose02">#REF!</definedName>
    <definedName name="Choose04">#REF!</definedName>
    <definedName name="Choose05">#REF!</definedName>
    <definedName name="Choose06">#REF!</definedName>
    <definedName name="Choose07">#REF!</definedName>
    <definedName name="Choose08">#REF!</definedName>
    <definedName name="Choose11">#REF!</definedName>
    <definedName name="Choose12">#REF!</definedName>
    <definedName name="Choose13">#REF!</definedName>
    <definedName name="CNF_Check_CD">#REF!</definedName>
    <definedName name="CNF_Check_WC">#REF!</definedName>
    <definedName name="Combined">#REF!</definedName>
    <definedName name="Comm">#REF!</definedName>
    <definedName name="CompanyName">#REF!</definedName>
    <definedName name="CompanyNameWithCase">#REF!</definedName>
    <definedName name="Con">#REF!</definedName>
    <definedName name="ContingentHours">#REF!</definedName>
    <definedName name="Cost_Accrual">#REF!</definedName>
    <definedName name="CostCtrBA">#REF!</definedName>
    <definedName name="CostCtrDescription">#REF!</definedName>
    <definedName name="CostElements" localSheetId="0">#REF!</definedName>
    <definedName name="CostElements" localSheetId="1">#REF!</definedName>
    <definedName name="CostElements">#REF!</definedName>
    <definedName name="COUNTRY_ENERGY">#REF!</definedName>
    <definedName name="CPI">#REF!</definedName>
    <definedName name="CRCP_span" comment="Generic cover sheet" localSheetId="0">CONCATENATE(CRCP_y1, " to ",CRCP_y5)</definedName>
    <definedName name="CRCP_span" comment="Generic cover sheet" localSheetId="1">CONCATENATE([0]!CRCP_y1, " to ",[0]!CRCP_y5)</definedName>
    <definedName name="CRCP_span" comment="Generic cover sheet">CONCATENATE(CRCP_y1, " to ",CRCP_y5)</definedName>
    <definedName name="CRCP_y1">#REF!</definedName>
    <definedName name="CRCP_y2">#REF!</definedName>
    <definedName name="CRCP_y3">#REF!</definedName>
    <definedName name="CRCP_y4">#REF!</definedName>
    <definedName name="CRCP_y5">#REF!</definedName>
    <definedName name="CRY">#REF!</definedName>
    <definedName name="CS_ENERGY_Callide_A">#REF!</definedName>
    <definedName name="CS_ENERGY_Callide_B">#REF!</definedName>
    <definedName name="CS_ENERGY_Swanbank_E">#REF!</definedName>
    <definedName name="CSP_to_CSP">#REF!</definedName>
    <definedName name="CSR_LIMITED_HAUGHTON">#REF!</definedName>
    <definedName name="Currency">#REF!</definedName>
    <definedName name="Currency_nom">#REF!</definedName>
    <definedName name="CurrencyPA">#REF!</definedName>
    <definedName name="CurrentDay">#REF!</definedName>
    <definedName name="CurrentMonth">#REF!</definedName>
    <definedName name="CurrentMonthNumber">#REF!</definedName>
    <definedName name="CurrentYear">#REF!</definedName>
    <definedName name="CurrentYearEnd">#REF!</definedName>
    <definedName name="CurrentYearStart">#REF!</definedName>
    <definedName name="Customer">#REF!</definedName>
    <definedName name="dana">#REF!</definedName>
    <definedName name="DATA">#REF!</definedName>
    <definedName name="Data01">#REF!</definedName>
    <definedName name="Data03">#REF!</definedName>
    <definedName name="Data05">#REF!</definedName>
    <definedName name="Data06">#REF!</definedName>
    <definedName name="Data07">#REF!</definedName>
    <definedName name="Data08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taBase0101">#REF!</definedName>
    <definedName name="DataBase0104">#REF!</definedName>
    <definedName name="DataBase0106">#REF!</definedName>
    <definedName name="DataBase0110">#REF!</definedName>
    <definedName name="DataBase0111">#REF!</definedName>
    <definedName name="DataBase0201">#REF!</definedName>
    <definedName name="DataBase0202">#REF!</definedName>
    <definedName name="DataBase0204">#REF!</definedName>
    <definedName name="DataBase0208">#REF!</definedName>
    <definedName name="DataBase0301">#REF!</definedName>
    <definedName name="DataBase0304">#REF!</definedName>
    <definedName name="DataBase0314">#REF!</definedName>
    <definedName name="DataBase0315">#REF!</definedName>
    <definedName name="DataBase0316">#REF!</definedName>
    <definedName name="DataBase0318">#REF!</definedName>
    <definedName name="DataBase0322">#REF!</definedName>
    <definedName name="DataBase0323">#REF!</definedName>
    <definedName name="DataBase0401">#REF!</definedName>
    <definedName name="DataBase0404">#REF!</definedName>
    <definedName name="DataBase0416">#REF!</definedName>
    <definedName name="DataBase0422">#REF!</definedName>
    <definedName name="DataBase0423">#REF!</definedName>
    <definedName name="DataBase0429">#REF!</definedName>
    <definedName name="DataBase0430">#REF!</definedName>
    <definedName name="DataBase0501">#REF!</definedName>
    <definedName name="DataBase0504">#REF!</definedName>
    <definedName name="DataBase0537">#REF!</definedName>
    <definedName name="DataBase0538">#REF!</definedName>
    <definedName name="DataBase0541">#REF!</definedName>
    <definedName name="DataBase0542">#REF!</definedName>
    <definedName name="DataBase0545">#REF!</definedName>
    <definedName name="date">#REF!</definedName>
    <definedName name="DateHdg">#REF!</definedName>
    <definedName name="DateHeadings">#REF!</definedName>
    <definedName name="day">#REF!</definedName>
    <definedName name="Days">#REF!</definedName>
    <definedName name="Days_Creditors">#REF!</definedName>
    <definedName name="Days_Debtors">#REF!</definedName>
    <definedName name="Days_in_Year">#REF!</definedName>
    <definedName name="Debt">#REF!</definedName>
    <definedName name="Dec">#REF!</definedName>
    <definedName name="December_Gen">#REF!</definedName>
    <definedName name="December_ORIGIN_MT_STUART">#REF!</definedName>
    <definedName name="December_YTD_GEN">#REF!</definedName>
    <definedName name="DirectoryName01">#REF!</definedName>
    <definedName name="DirectoryName02">#REF!</definedName>
    <definedName name="DirectoryName03">#REF!</definedName>
    <definedName name="DirectoryName04">#REF!</definedName>
    <definedName name="DirectoryName05">#REF!</definedName>
    <definedName name="DirectoryName06">#REF!</definedName>
    <definedName name="DirectoryName07">#REF!</definedName>
    <definedName name="DirectoryName08">#REF!</definedName>
    <definedName name="DirectoryName09">#REF!</definedName>
    <definedName name="DirectoryName10">#REF!</definedName>
    <definedName name="DirectoryName11">#REF!</definedName>
    <definedName name="DirectoryName12">#REF!</definedName>
    <definedName name="DirectoryName13">#REF!</definedName>
    <definedName name="DirectoryName14">#REF!</definedName>
    <definedName name="DirectoryName16">#REF!</definedName>
    <definedName name="DirectoryName18">#REF!</definedName>
    <definedName name="DirectoryName19">#REF!</definedName>
    <definedName name="DirectoryName20">#REF!</definedName>
    <definedName name="DirectoryName21">#REF!</definedName>
    <definedName name="DirectoryName22">#REF!</definedName>
    <definedName name="DirectoryName23">#REF!</definedName>
    <definedName name="DirectoryName24">#REF!</definedName>
    <definedName name="DirectoryName26">#REF!</definedName>
    <definedName name="DirectoryName27">#REF!</definedName>
    <definedName name="DirectoryName28">#REF!</definedName>
    <definedName name="DirectoryName29">#REF!</definedName>
    <definedName name="DirectoryName30">#REF!</definedName>
    <definedName name="DirectoryName31">#REF!</definedName>
    <definedName name="DirectoryName32">#REF!</definedName>
    <definedName name="DirectoryName33">#REF!</definedName>
    <definedName name="DirectoryName34">#REF!</definedName>
    <definedName name="DirectoryName35">#REF!</definedName>
    <definedName name="DirectoryName36">#REF!</definedName>
    <definedName name="DirectoryName37">#REF!</definedName>
    <definedName name="DirectoryName38">#REF!</definedName>
    <definedName name="DirectoryName39">#REF!</definedName>
    <definedName name="DirectoryName40">#REF!</definedName>
    <definedName name="DirectoryName41">#REF!</definedName>
    <definedName name="DivGrp">#REF!</definedName>
    <definedName name="Division">#REF!</definedName>
    <definedName name="DivisionLookups">#REF!</definedName>
    <definedName name="dms_0203_02_ProjectType">#REF!</definedName>
    <definedName name="dms_021001_01_Negotiated_Rows" localSheetId="0">#REF!</definedName>
    <definedName name="dms_021001_01_Negotiated_Rows" localSheetId="1">#REF!</definedName>
    <definedName name="dms_021001_01_Negotiated_Rows">#REF!</definedName>
    <definedName name="dms_021001_01_Negotiated_Values" localSheetId="0">#REF!</definedName>
    <definedName name="dms_021001_01_Negotiated_Values" localSheetId="1">#REF!</definedName>
    <definedName name="dms_021001_01_Negotiated_Values">#REF!</definedName>
    <definedName name="dms_021001_01_Prescribed_Rows" localSheetId="0">#REF!</definedName>
    <definedName name="dms_021001_01_Prescribed_Rows" localSheetId="1">#REF!</definedName>
    <definedName name="dms_021001_01_Prescribed_Rows">#REF!</definedName>
    <definedName name="dms_021001_01_Prescribed_Values" localSheetId="0">#REF!</definedName>
    <definedName name="dms_021001_01_Prescribed_Values" localSheetId="1">#REF!</definedName>
    <definedName name="dms_021001_01_Prescribed_Values">#REF!</definedName>
    <definedName name="dms_021001_01_Unregulated_Rows" localSheetId="0">#REF!</definedName>
    <definedName name="dms_021001_01_Unregulated_Rows" localSheetId="1">#REF!</definedName>
    <definedName name="dms_021001_01_Unregulated_Rows">#REF!</definedName>
    <definedName name="dms_021001_01_Unregulated_Values" localSheetId="0">#REF!</definedName>
    <definedName name="dms_021001_01_Unregulated_Values" localSheetId="1">#REF!</definedName>
    <definedName name="dms_021001_01_Unregulated_Values">#REF!</definedName>
    <definedName name="dms_021001_02_Negotiated_Values" localSheetId="0">#REF!</definedName>
    <definedName name="dms_021001_02_Negotiated_Values" localSheetId="1">#REF!</definedName>
    <definedName name="dms_021001_02_Negotiated_Values">#REF!</definedName>
    <definedName name="dms_021001_02_Prescribed_Rows" localSheetId="0">#REF!</definedName>
    <definedName name="dms_021001_02_Prescribed_Rows" localSheetId="1">#REF!</definedName>
    <definedName name="dms_021001_02_Prescribed_Rows">#REF!</definedName>
    <definedName name="dms_021001_02_Prescribed_Values" localSheetId="0">#REF!</definedName>
    <definedName name="dms_021001_02_Prescribed_Values" localSheetId="1">#REF!</definedName>
    <definedName name="dms_021001_02_Prescribed_Values">#REF!</definedName>
    <definedName name="dms_021001_02_Unregulated_Values" localSheetId="0">#REF!</definedName>
    <definedName name="dms_021001_02_Unregulated_Values" localSheetId="1">#REF!</definedName>
    <definedName name="dms_021001_02_Unregulated_Values">#REF!</definedName>
    <definedName name="dms_021001_03_Negotiated_Values" localSheetId="0">#REF!</definedName>
    <definedName name="dms_021001_03_Negotiated_Values" localSheetId="1">#REF!</definedName>
    <definedName name="dms_021001_03_Negotiated_Values">#REF!</definedName>
    <definedName name="dms_021001_03_Prescribed_Rows" localSheetId="0">#REF!</definedName>
    <definedName name="dms_021001_03_Prescribed_Rows" localSheetId="1">#REF!</definedName>
    <definedName name="dms_021001_03_Prescribed_Rows">#REF!</definedName>
    <definedName name="dms_021001_03_Prescribed_Values" localSheetId="0">#REF!</definedName>
    <definedName name="dms_021001_03_Prescribed_Values" localSheetId="1">#REF!</definedName>
    <definedName name="dms_021001_03_Prescribed_Values">#REF!</definedName>
    <definedName name="dms_021001_03_Unregulated_Values" localSheetId="0">#REF!</definedName>
    <definedName name="dms_021001_03_Unregulated_Values" localSheetId="1">#REF!</definedName>
    <definedName name="dms_021001_03_Unregulated_Values">#REF!</definedName>
    <definedName name="dms_021001_capex_Alt_Values" localSheetId="0">#REF!</definedName>
    <definedName name="dms_021001_capex_Alt_Values" localSheetId="1">#REF!</definedName>
    <definedName name="dms_021001_capex_Alt_Values">#REF!</definedName>
    <definedName name="dms_021001_capex_Rows" localSheetId="0">#REF!</definedName>
    <definedName name="dms_021001_capex_Rows" localSheetId="1">#REF!</definedName>
    <definedName name="dms_021001_capex_Rows">#REF!</definedName>
    <definedName name="dms_021001_capex_SCS_Values" localSheetId="0">#REF!</definedName>
    <definedName name="dms_021001_capex_SCS_Values" localSheetId="1">#REF!</definedName>
    <definedName name="dms_021001_capex_SCS_Values">#REF!</definedName>
    <definedName name="dms_021001_opex_Alt_Values" localSheetId="0">#REF!</definedName>
    <definedName name="dms_021001_opex_Alt_Values" localSheetId="1">#REF!</definedName>
    <definedName name="dms_021001_opex_Alt_Values">#REF!</definedName>
    <definedName name="dms_021001_opex_Rows" localSheetId="0">#REF!</definedName>
    <definedName name="dms_021001_opex_Rows" localSheetId="1">#REF!</definedName>
    <definedName name="dms_021001_opex_Rows">#REF!</definedName>
    <definedName name="dms_021001_opex_SCS_Values" localSheetId="0">#REF!</definedName>
    <definedName name="dms_021001_opex_SCS_Values" localSheetId="1">#REF!</definedName>
    <definedName name="dms_021001_opex_SCS_Values">#REF!</definedName>
    <definedName name="dms_021001a_Negotiated_Rows" localSheetId="0">#REF!</definedName>
    <definedName name="dms_021001a_Negotiated_Rows" localSheetId="1">#REF!</definedName>
    <definedName name="dms_021001a_Negotiated_Rows">#REF!</definedName>
    <definedName name="dms_021001a_Negotiated_Values" localSheetId="0">#REF!</definedName>
    <definedName name="dms_021001a_Negotiated_Values" localSheetId="1">#REF!</definedName>
    <definedName name="dms_021001a_Negotiated_Values">#REF!</definedName>
    <definedName name="dms_021001a_Unregulated_Rows" localSheetId="0">#REF!</definedName>
    <definedName name="dms_021001a_Unregulated_Rows" localSheetId="1">#REF!</definedName>
    <definedName name="dms_021001a_Unregulated_Rows">#REF!</definedName>
    <definedName name="dms_021001a_Unregulated_Values" localSheetId="0">#REF!</definedName>
    <definedName name="dms_021001a_Unregulated_Values" localSheetId="1">#REF!</definedName>
    <definedName name="dms_021001a_Unregulated_Values">#REF!</definedName>
    <definedName name="dms_021002_01_Negotiated_Values" localSheetId="0">#REF!</definedName>
    <definedName name="dms_021002_01_Negotiated_Values" localSheetId="1">#REF!</definedName>
    <definedName name="dms_021002_01_Negotiated_Values">#REF!</definedName>
    <definedName name="dms_021002_01_Prescribed_Rows" localSheetId="0">#REF!</definedName>
    <definedName name="dms_021002_01_Prescribed_Rows" localSheetId="1">#REF!</definedName>
    <definedName name="dms_021002_01_Prescribed_Rows">#REF!</definedName>
    <definedName name="dms_021002_01_Prescribed_Values" localSheetId="0">#REF!</definedName>
    <definedName name="dms_021002_01_Prescribed_Values" localSheetId="1">#REF!</definedName>
    <definedName name="dms_021002_01_Prescribed_Values">#REF!</definedName>
    <definedName name="dms_021002_01_Unregulated_Values" localSheetId="0">#REF!</definedName>
    <definedName name="dms_021002_01_Unregulated_Values" localSheetId="1">#REF!</definedName>
    <definedName name="dms_021002_01_Unregulated_Values">#REF!</definedName>
    <definedName name="dms_021002_capex_Alt_Values" localSheetId="0">#REF!</definedName>
    <definedName name="dms_021002_capex_Alt_Values" localSheetId="1">#REF!</definedName>
    <definedName name="dms_021002_capex_Alt_Values">#REF!</definedName>
    <definedName name="dms_021002_capex_SCS_Values" localSheetId="0">#REF!</definedName>
    <definedName name="dms_021002_capex_SCS_Values" localSheetId="1">#REF!</definedName>
    <definedName name="dms_021002_capex_SCS_Values">#REF!</definedName>
    <definedName name="dms_021002_opex_Alt_Values" localSheetId="0">#REF!</definedName>
    <definedName name="dms_021002_opex_Alt_Values" localSheetId="1">#REF!</definedName>
    <definedName name="dms_021002_opex_Alt_Values">#REF!</definedName>
    <definedName name="dms_021002_opex_SCS_Values" localSheetId="0">#REF!</definedName>
    <definedName name="dms_021002_opex_SCS_Values" localSheetId="1">#REF!</definedName>
    <definedName name="dms_021002_opex_SCS_Values">#REF!</definedName>
    <definedName name="dms_021002a_Negotiated_Rows" localSheetId="0">#REF!</definedName>
    <definedName name="dms_021002a_Negotiated_Rows" localSheetId="1">#REF!</definedName>
    <definedName name="dms_021002a_Negotiated_Rows">#REF!</definedName>
    <definedName name="dms_021002a_Negotiated_Values" localSheetId="0">#REF!</definedName>
    <definedName name="dms_021002a_Negotiated_Values" localSheetId="1">#REF!</definedName>
    <definedName name="dms_021002a_Negotiated_Values">#REF!</definedName>
    <definedName name="dms_021002a_Unregulated_Rows" localSheetId="0">#REF!</definedName>
    <definedName name="dms_021002a_Unregulated_Rows" localSheetId="1">#REF!</definedName>
    <definedName name="dms_021002a_Unregulated_Rows">#REF!</definedName>
    <definedName name="dms_021002a_Unregulated_Values" localSheetId="0">#REF!</definedName>
    <definedName name="dms_021002a_Unregulated_Values" localSheetId="1">#REF!</definedName>
    <definedName name="dms_021002a_Unregulated_Values">#REF!</definedName>
    <definedName name="dms_663_List">#REF!</definedName>
    <definedName name="dms_ABN_List">#REF!</definedName>
    <definedName name="dms_Addr1_List">#REF!</definedName>
    <definedName name="dms_Addr2_List">#REF!</definedName>
    <definedName name="dms_CFinalYear_List">#REF!</definedName>
    <definedName name="dms_ContactEmail_List">#REF!</definedName>
    <definedName name="dms_ContactName1_List">#REF!</definedName>
    <definedName name="dms_ContactPh1_List">#REF!</definedName>
    <definedName name="dms_CRCP_FinalYear_Ref">#REF!</definedName>
    <definedName name="dms_CRCP_FinalYear_Result">#REF!</definedName>
    <definedName name="dms_CRCP_FirstYear_Result">#REF!</definedName>
    <definedName name="dms_CRCP_index">#REF!</definedName>
    <definedName name="dms_CRCP_years">#REF!</definedName>
    <definedName name="dms_CRCP_yM">#REF!</definedName>
    <definedName name="dms_CRCP_yN">#REF!</definedName>
    <definedName name="dms_CRCP_yO">#REF!</definedName>
    <definedName name="dms_CRCP_yP">#REF!</definedName>
    <definedName name="dms_CRCP_yQ">#REF!</definedName>
    <definedName name="dms_CRCP_yR">#REF!</definedName>
    <definedName name="dms_CRCP_yS">#REF!</definedName>
    <definedName name="dms_CRCP_yT">#REF!</definedName>
    <definedName name="dms_CRCP_yU">#REF!</definedName>
    <definedName name="dms_CRCP_yV">#REF!</definedName>
    <definedName name="dms_CRCP_yW">#REF!</definedName>
    <definedName name="dms_CRCP_yX">#REF!</definedName>
    <definedName name="dms_CRCP_yY">#REF!</definedName>
    <definedName name="dms_CRCP_yZ">#REF!</definedName>
    <definedName name="dms_CRCPlength_List">#REF!</definedName>
    <definedName name="dms_CRCPlength_Num">#REF!</definedName>
    <definedName name="dms_CRCPlength_Num_List">#REF!</definedName>
    <definedName name="dms_CRY_ListC">#REF!</definedName>
    <definedName name="dms_CRY_ListF">#REF!</definedName>
    <definedName name="dms_CRYc_y1">#REF!</definedName>
    <definedName name="dms_CRYc_y10">#REF!</definedName>
    <definedName name="dms_CRYc_y11">#REF!</definedName>
    <definedName name="dms_CRYc_y12">#REF!</definedName>
    <definedName name="dms_CRYc_y13">#REF!</definedName>
    <definedName name="dms_CRYc_y14">#REF!</definedName>
    <definedName name="dms_CRYc_y15">#REF!</definedName>
    <definedName name="dms_CRYc_y16">#REF!</definedName>
    <definedName name="dms_CRYc_y17">#REF!</definedName>
    <definedName name="dms_CRYc_y18">#REF!</definedName>
    <definedName name="dms_CRYc_y19">#REF!</definedName>
    <definedName name="dms_CRYc_y2">#REF!</definedName>
    <definedName name="dms_CRYc_y3">#REF!</definedName>
    <definedName name="dms_CRYc_y4">#REF!</definedName>
    <definedName name="dms_CRYc_y5">#REF!</definedName>
    <definedName name="dms_CRYc_y6">#REF!</definedName>
    <definedName name="dms_CRYc_y7">#REF!</definedName>
    <definedName name="dms_CRYc_y8">#REF!</definedName>
    <definedName name="dms_CRYc_y9">#REF!</definedName>
    <definedName name="dms_CRYf_y1">#REF!</definedName>
    <definedName name="dms_CRYf_y10">#REF!</definedName>
    <definedName name="dms_CRYf_y11">#REF!</definedName>
    <definedName name="dms_CRYf_y12">#REF!</definedName>
    <definedName name="dms_CRYf_y13">#REF!</definedName>
    <definedName name="dms_CRYf_y14">#REF!</definedName>
    <definedName name="dms_CRYf_y15">#REF!</definedName>
    <definedName name="dms_CRYf_y16">#REF!</definedName>
    <definedName name="dms_CRYf_y17">#REF!</definedName>
    <definedName name="dms_CRYf_y18">#REF!</definedName>
    <definedName name="dms_CRYf_y19">#REF!</definedName>
    <definedName name="dms_CRYf_y2">#REF!</definedName>
    <definedName name="dms_CRYf_y3">#REF!</definedName>
    <definedName name="dms_CRYf_y4">#REF!</definedName>
    <definedName name="dms_CRYf_y5">#REF!</definedName>
    <definedName name="dms_CRYf_y6">#REF!</definedName>
    <definedName name="dms_CRYf_y7">#REF!</definedName>
    <definedName name="dms_CRYf_y8">#REF!</definedName>
    <definedName name="dms_CRYf_y9">#REF!</definedName>
    <definedName name="dms_DataQuality">#REF!</definedName>
    <definedName name="dms_DeterminationRef_List">#REF!</definedName>
    <definedName name="dms_FinalYear_List">#REF!</definedName>
    <definedName name="dms_FormControl_List">#REF!</definedName>
    <definedName name="dms_FRCP_y1">#REF!</definedName>
    <definedName name="dms_FRCP_y10">#REF!</definedName>
    <definedName name="dms_FRCP_y11">#REF!</definedName>
    <definedName name="dms_FRCP_y12">#REF!</definedName>
    <definedName name="dms_FRCP_y13">#REF!</definedName>
    <definedName name="dms_FRCP_y14">#REF!</definedName>
    <definedName name="dms_FRCP_y2">#REF!</definedName>
    <definedName name="dms_FRCP_y3">#REF!</definedName>
    <definedName name="dms_FRCP_y4">#REF!</definedName>
    <definedName name="dms_FRCP_y5">#REF!</definedName>
    <definedName name="dms_FRCP_y6">#REF!</definedName>
    <definedName name="dms_FRCP_y7">#REF!</definedName>
    <definedName name="dms_FRCP_y8">#REF!</definedName>
    <definedName name="dms_FRCP_y9">#REF!</definedName>
    <definedName name="dms_FRCPlength_List">#REF!</definedName>
    <definedName name="dms_FRCPlength_Num">#REF!</definedName>
    <definedName name="dms_FRCPlength_Num_List">#REF!</definedName>
    <definedName name="dms_JurisdictionList">#REF!</definedName>
    <definedName name="dms_Model">#REF!</definedName>
    <definedName name="dms_Model_List">#REF!</definedName>
    <definedName name="dms_MultiYear_FinalYear_Ref">#REF!</definedName>
    <definedName name="dms_MultiYear_FinalYear_Result">#REF!</definedName>
    <definedName name="dms_MultiYear_Flag">#REF!</definedName>
    <definedName name="dms_PAddr1_List">#REF!</definedName>
    <definedName name="dms_PAddr2_List">#REF!</definedName>
    <definedName name="dms_PostCode_List">#REF!</definedName>
    <definedName name="dms_PPostCode_List">#REF!</definedName>
    <definedName name="dms_PState_List">#REF!</definedName>
    <definedName name="dms_PSuburb_List">#REF!</definedName>
    <definedName name="dms_RPT">#REF!</definedName>
    <definedName name="dms_RPT_List">#REF!</definedName>
    <definedName name="dms_RPTMonth">#REF!</definedName>
    <definedName name="dms_RPTMonth_List">#REF!</definedName>
    <definedName name="dms_RYE">#REF!</definedName>
    <definedName name="dms_RYE_Formula_Result">#REF!</definedName>
    <definedName name="dms_RYE_List2">#REF!</definedName>
    <definedName name="dms_Sector_List">#REF!</definedName>
    <definedName name="dms_Segment">#REF!</definedName>
    <definedName name="dms_Segment_List">#REF!</definedName>
    <definedName name="dms_SingleYear_FinalYear_Ref">#REF!</definedName>
    <definedName name="dms_SingleYear_FinalYear_Result">#REF!</definedName>
    <definedName name="dms_SingleYear_Model">#REF!</definedName>
    <definedName name="dms_SourceList">#REF!</definedName>
    <definedName name="dms_Specified_FinalYear">#REF!</definedName>
    <definedName name="dms_State_List">#REF!</definedName>
    <definedName name="dms_Suburb_List">#REF!</definedName>
    <definedName name="dms_TradingName">#REF!</definedName>
    <definedName name="dms_TradingName_List">#REF!</definedName>
    <definedName name="dms_TradingNameFull_List">#REF!</definedName>
    <definedName name="dms_Worksheet_List">#REF!</definedName>
    <definedName name="dms_worksheet210flag" localSheetId="0">#REF!</definedName>
    <definedName name="dms_worksheet210flag" localSheetId="1">#REF!</definedName>
    <definedName name="dms_worksheet210flag">#REF!</definedName>
    <definedName name="DRent">#REF!</definedName>
    <definedName name="e">#REF!</definedName>
    <definedName name="EmployeeData">#REF!</definedName>
    <definedName name="EmployeeDataLookup">#REF!</definedName>
    <definedName name="EndDate">#REF!</definedName>
    <definedName name="ENERGEX">#REF!</definedName>
    <definedName name="ENERGEX_Rocklea">#REF!</definedName>
    <definedName name="Energy_Forecast">#REF!</definedName>
    <definedName name="ENERGY_FORECAST_YTD">#REF!</definedName>
    <definedName name="Energy_Months">#REF!</definedName>
    <definedName name="EPMWorkbookOptions_1" hidden="1">"aIQAAB+LCAAAAAAABADtXG1zmkoU/t6Z/gfH7woovmWMHYJ441wErmDa3kyHAVkbJgYIkNj++7sivhDRCFLvQrbTD2b37OGch2d5e85u98uvp3npFbieaVvXZapKlkvAmtqGaf28Lr/4swrVLH/pff7U/Wq7j7ptP4qOD029EhxneVe/PPO6/OD7zhVBLBaL6qJetd2fRI0kKeLbiJenD+BJq5iW52vWFJQ3o4z3R5XhUUulLmtbFpguj6nY"</definedName>
    <definedName name="EPMWorkbookOptions_10" hidden="1">"NvnuGMxc4D2IlugAa71EI9oY2LFzoLlLp6Ila69gbfm2ObD9aruPum0/Qm76AYxr6/2OqP3CCM9ad+jdaa6p6XMwAu7PrYe99s+ftm5FZ4XGf0I74e9ohAAA"</definedName>
    <definedName name="EPMWorkbookOptions_2" hidden="1">"7IvrAsu/M8Ei6Ix09zVfC1thu6A9gdXRNkfywZPz4prBoSYecCUXzAD0NwVVGFC5pw6kkXojscJXilTvw0HOs/GqL8ha1QCvYG47T/D4VWf+XJ3aT1Xt5apNkiThaQ6hO1Pih3ov/aNKPCPAX/+y0Jc64DlOgX/NtLkHfnSJZVzbKBnHmZtTbQfRk6Nd+4h62WkOQejtxPHm8CsAt5iWiINdt6ZhAKtvwvS9INjDpttAvYgNtJIf7MXGB2vP"</definedName>
    <definedName name="EPMWorkbookOptions_3" hidden="1">"bbfnuy+gS8R0HBsaZBEzci+7cCAkiQ9++QPt1XZNH8YVnI3V4L2+E8YPTNfzdwKI73/jaBPlYYBOtdq1m1jm8wsIMmdYVpwI8CzHdR7zsUIcTvUGSdXb1I6DuHMRjBVdA7g9skusfsR695y59ltybQe4/u83jAmNeM3zZTCHMxgYI/CkwwtRjFmUYLEG0GQ1fifl+xCQH9V7iRlzgnJLwZ83MpyGe7YHfN6awNXc6cPvrWkJXvOuLHN+XV4S"</definedName>
    <definedName name="EPMWorkbookOptions_4" hidden="1">"oByb16FTdNrYLnE82y5xCmw7Z/HPMW7SHyrDfnrGkSQNr6CnE45CnHArPKKEY3he7TMKg2kXG2YK2rGsKnNCnxunJl693mjQNH068WpoE2+DyD71WFFWWNgw5jABY8NMQ8ANpqkZ2GxRZLvdOp2BdcQZuKUZpuAFKDiYCKwKYWbOufk2m/V6grsvjTYFN5DsM3CA777xYaZgnjQWB0NFZZX0t9/kbxoNtKm3xWSfexKLuRcbZgruKcNR+ltu"</definedName>
    <definedName name="EPMWorkbookOptions_5" hidden="1">"ctY10WbdEo0o32okRVcVUWF4zLnYMFNw7o67HbL8JWnXQpt2ISCQbvA/fIpotEnMttgwU7FtLA9F4YJsa6POtgCQFdsYVpkwPP6CFx9mCrqNOEaejDn5gnzroM23NSIrwknceCj2h/gRLpFRJJp4oy4RJ1tFWtfm0Fucyoe89ifw4i0C0t8yDKz8YeUvzscllL8e1Wg2ZkCfVRpNg67QtVmn0m4AUCE1UKMNvUW39PryyNFRF7/wY7XwA6uF"</definedName>
    <definedName name="EPMWorkbookOptions_6" hidden="1">"uSEpVhixwpgXsmJVcsfqw6uSuWEtVjJ3rD68kpkX2mL18yJs5YcCN1S4EZraZ17IukZxn6v8EHM1Nsy8KPUJNNO8sBWr+5fh64XV/QQya16YiisCPrxG29NAR+906E7F0PV6hW5Q7Yo+a2kVrWnU9U69UavNDASoinXdj6vr5uVyirVgrAVnowUrHDNCQAtehvGOFvz2DB/jUrYqWrrZkmaeHJshyRNWVOW7FPOxEPYEHcVNPU6Mkv8eqCzD"</definedName>
    <definedName name="EPMWorkbookOptions_7" hidden="1">"n3SVzGfaB2QNWaVJ6rRSyJzmfeDDOMRDEIUC85wbSbz4nYuZ4rCnuGmf/UU5n2lLogyvaqIgR9MWRBX2FDjtsz9y5TPvcz+Z5DPryNv3zaRPtdU7qrjppn+RQyHfIz1HKjWPQLYxujM9UzfnZszL9fmFht1VRGG5ZPjHkZzfjyqjHFYP7PlOIkktHaI5JCyyQjWLhFU3iKaxfsbNdRIJS0kQzWLzAJrvLBKKz4imcbomiWgCicQqRHNIpmZk"</definedName>
    <definedName name="EPMWorkbookOptions_8" hidden="1">"nUTE+OhTFl4Ng1fD7HvPpfRV0NUwmcLxFy/e5L+uIlNIRFZVRGX5XTSolc47NugI+sneWuOuanj1VDZaXegdSb5mC4wgFgUXhObxmYsg8bqyDHTn0DOSVM0UFEaWJyNp+TEBw7KrWEOeqDxzI07GGJcdXJaPbfBuCB/iivDw9oeguR3n/i0Indvh+Qut/+iSVbrVqddmdLOit3QK3hDJVkVvduoVozNraVRb0zSAQi31+RVJoWsk2ZoxKqx8"</definedName>
    <definedName name="EPMWorkbookOptions_9" hidden="1">"crnSB0IFr25GdlE+Xt6cTfFh6BsT9lg6CYXgTD6fF3CB89klo6FnJMmaLSiCqG46cg4MOrM4g0018Mrvgm+qkTEocB7nHxN0ZnDCKqBMZnABV8SfXc0fesZsPZbO/7PVSJJV8Xmha6G3GskaleUszj0o6EziC++/UsANA4q8/0p2mHyD/6pBc84hQWfqXn5LGipJ0WMe96RJsiou9IgkSbMEo4bBwLsVFWK3IqqA5Y14u6J3CIjGdkW7jYr9"</definedName>
    <definedName name="Epsilon">#REF!</definedName>
    <definedName name="Escalation_122">#REF!</definedName>
    <definedName name="Escalation_126">#REF!</definedName>
    <definedName name="Escalation_134">#REF!</definedName>
    <definedName name="Escalation_135">#REF!</definedName>
    <definedName name="Escalation_136">#REF!</definedName>
    <definedName name="Escalation_137">#REF!</definedName>
    <definedName name="Escalation_138">#REF!</definedName>
    <definedName name="Escalation_139">#REF!</definedName>
    <definedName name="Escalation_140">#REF!</definedName>
    <definedName name="Escalation_141">#REF!</definedName>
    <definedName name="Escalation_142">#REF!</definedName>
    <definedName name="Escalation_143">#REF!</definedName>
    <definedName name="Escalation_144">#REF!</definedName>
    <definedName name="Escalation_145">#REF!</definedName>
    <definedName name="Escalation_146">#REF!</definedName>
    <definedName name="Escalation_148">#REF!</definedName>
    <definedName name="Escalation_152">#REF!</definedName>
    <definedName name="EscalationRate">#REF!</definedName>
    <definedName name="EscRateContract">#REF!</definedName>
    <definedName name="EscRateEA">#REF!</definedName>
    <definedName name="ExpInc">#REF!</definedName>
    <definedName name="f">#REF!</definedName>
    <definedName name="FandBP">#REF!</definedName>
    <definedName name="Feb">#REF!</definedName>
    <definedName name="February_Gen">#REF!</definedName>
    <definedName name="February_ORIGIN_MT_STUART">#REF!</definedName>
    <definedName name="fffffff">#REF!</definedName>
    <definedName name="ffffffffffffff">#REF!</definedName>
    <definedName name="FG_Charges">#REF!</definedName>
    <definedName name="FinAccsIdentifier">#REF!</definedName>
    <definedName name="Financial_Year">#REF!</definedName>
    <definedName name="Format">#REF!</definedName>
    <definedName name="FRCP_1to5">"2015-16 to 2019-20"</definedName>
    <definedName name="FRCP_span">"2015-20"</definedName>
    <definedName name="FRCP_y1">#REF!</definedName>
    <definedName name="FRCP_y2">#REF!</definedName>
    <definedName name="FRCP_y3">#REF!</definedName>
    <definedName name="FRCP_y4">#REF!</definedName>
    <definedName name="FRCP_y5">#REF!</definedName>
    <definedName name="FRCP_y6">#REF!</definedName>
    <definedName name="FreeSum">#REF!</definedName>
    <definedName name="FTE_Ratio">#REF!</definedName>
    <definedName name="FTESumIf92">#REF!</definedName>
    <definedName name="FTESumIf92Apr">#REF!</definedName>
    <definedName name="FTESumIf92Aug">#REF!</definedName>
    <definedName name="FTESumIf92Dec">#REF!</definedName>
    <definedName name="FTESumIf92Feb">#REF!</definedName>
    <definedName name="FTESumIf92Jan">#REF!</definedName>
    <definedName name="FTESumIf92Jul">#REF!</definedName>
    <definedName name="FTESumIf92Jun">#REF!</definedName>
    <definedName name="FTESumIf92Mar">#REF!</definedName>
    <definedName name="FTESumIf92May">#REF!</definedName>
    <definedName name="FTESumIf92Nov">#REF!</definedName>
    <definedName name="FTESumIf92Oct">#REF!</definedName>
    <definedName name="FTESumIf92Sep">#REF!</definedName>
    <definedName name="FTESumIf93">#REF!</definedName>
    <definedName name="FTESumIf93Apr">#REF!</definedName>
    <definedName name="FTESumIf93Aug">#REF!</definedName>
    <definedName name="FTESumIf93Dec">#REF!</definedName>
    <definedName name="FTESumIf93Feb">#REF!</definedName>
    <definedName name="FTESumIf93Jan">#REF!</definedName>
    <definedName name="FTESumIf93Jul">#REF!</definedName>
    <definedName name="FTESumIf93Jun">#REF!</definedName>
    <definedName name="FTESumIf93Mar">#REF!</definedName>
    <definedName name="FTESumIf93May">#REF!</definedName>
    <definedName name="FTESumIf93Nov">#REF!</definedName>
    <definedName name="FTESumIf93Oct">#REF!</definedName>
    <definedName name="FTESumIf93Sep">#REF!</definedName>
    <definedName name="FTESumIf94">#REF!</definedName>
    <definedName name="FTESumIf94Apr">#REF!</definedName>
    <definedName name="FTESumIf94Aug">#REF!</definedName>
    <definedName name="FTESumIf94Dec">#REF!</definedName>
    <definedName name="FTESumIf94Feb">#REF!</definedName>
    <definedName name="FTESumIf94Jan">#REF!</definedName>
    <definedName name="FTESumIf94Jul">#REF!</definedName>
    <definedName name="FTESumIf94Jun">#REF!</definedName>
    <definedName name="FTESumIf94Mar">#REF!</definedName>
    <definedName name="FTESumIf94May">#REF!</definedName>
    <definedName name="FTESumIf94Nov">#REF!</definedName>
    <definedName name="FTESumIf94Oct">#REF!</definedName>
    <definedName name="FTESumIf94Sep">#REF!</definedName>
    <definedName name="FTESumIf95">#REF!</definedName>
    <definedName name="FTESumIf95Apr">#REF!</definedName>
    <definedName name="FTESumIf95Aug">#REF!</definedName>
    <definedName name="FTESumIf95Dec">#REF!</definedName>
    <definedName name="FTESumIf95Feb">#REF!</definedName>
    <definedName name="FTESumIf95Jan">#REF!</definedName>
    <definedName name="FTESumIf95Jul">#REF!</definedName>
    <definedName name="FTESumIf95Jun">#REF!</definedName>
    <definedName name="FTESumIf95Mar">#REF!</definedName>
    <definedName name="FTESumIf95May">#REF!</definedName>
    <definedName name="FTESumIf95Nov">#REF!</definedName>
    <definedName name="FTESumIf95Oct">#REF!</definedName>
    <definedName name="FTESumIf95Sep">#REF!</definedName>
    <definedName name="FTESumIf96">#REF!</definedName>
    <definedName name="FTESumIf96Apr">#REF!</definedName>
    <definedName name="FTESumIf96Aug">#REF!</definedName>
    <definedName name="FTESumIf96Dec">#REF!</definedName>
    <definedName name="FTESumIf96Feb">#REF!</definedName>
    <definedName name="FTESumIf96Jan">#REF!</definedName>
    <definedName name="FTESumIf96Jul">#REF!</definedName>
    <definedName name="FTESumIf96Jun">#REF!</definedName>
    <definedName name="FTESumIf96Mar">#REF!</definedName>
    <definedName name="FTESumIf96May">#REF!</definedName>
    <definedName name="FTESumIf96Nov">#REF!</definedName>
    <definedName name="FTESumIf96Oct">#REF!</definedName>
    <definedName name="FTESumIf96Sep">#REF!</definedName>
    <definedName name="FTESumIf97">#REF!</definedName>
    <definedName name="FTESumIf97Apr">#REF!</definedName>
    <definedName name="FTESumIf97Aug">#REF!</definedName>
    <definedName name="FTESumIf97Dec">#REF!</definedName>
    <definedName name="FTESumIf97Feb">#REF!</definedName>
    <definedName name="FTESumIf97Jan">#REF!</definedName>
    <definedName name="FTESumIf97Jul">#REF!</definedName>
    <definedName name="FTESumIf97Jun">#REF!</definedName>
    <definedName name="FTESumIf97Mar">#REF!</definedName>
    <definedName name="FTESumIf97May">#REF!</definedName>
    <definedName name="FTESumIf97Nov">#REF!</definedName>
    <definedName name="FTESumIf97Oct">#REF!</definedName>
    <definedName name="FTESumIf97Sep">#REF!</definedName>
    <definedName name="FTESumIf98">#REF!</definedName>
    <definedName name="FTESumIf98Apr">#REF!</definedName>
    <definedName name="FTESumIf98Aug">#REF!</definedName>
    <definedName name="FTESumIf98Dec">#REF!</definedName>
    <definedName name="FTESumIf98Feb">#REF!</definedName>
    <definedName name="FTESumIf98Jan">#REF!</definedName>
    <definedName name="FTESumIf98Jul">#REF!</definedName>
    <definedName name="FTESumIf98Jun">#REF!</definedName>
    <definedName name="FTESumIf98Mar">#REF!</definedName>
    <definedName name="FTESumIf98May">#REF!</definedName>
    <definedName name="FTESumIf98Nov">#REF!</definedName>
    <definedName name="FTESumIf98Oct">#REF!</definedName>
    <definedName name="FTESumIf98Sep">#REF!</definedName>
    <definedName name="FTESumIf99">#REF!</definedName>
    <definedName name="FTESumIf99Apr">#REF!</definedName>
    <definedName name="FTESumIf99Aug">#REF!</definedName>
    <definedName name="FTESumIf99Dec">#REF!</definedName>
    <definedName name="FTESumIf99Feb">#REF!</definedName>
    <definedName name="FTESumIf99Jan">#REF!</definedName>
    <definedName name="FTESumIf99Jul">#REF!</definedName>
    <definedName name="FTESumIf99Jun">#REF!</definedName>
    <definedName name="FTESumIf99Mar">#REF!</definedName>
    <definedName name="FTESumIf99May">#REF!</definedName>
    <definedName name="FTESumIf99Nov">#REF!</definedName>
    <definedName name="FTESumIf99Oct">#REF!</definedName>
    <definedName name="FTESumIf99Sep">#REF!</definedName>
    <definedName name="FY_Current">#REF!</definedName>
    <definedName name="FY_Current_SAP">#REF!</definedName>
    <definedName name="FY_Prior_EndDate">#REF!</definedName>
    <definedName name="FY_Prior_StartDate">#REF!</definedName>
    <definedName name="Gen">#REF!</definedName>
    <definedName name="glen">#REF!</definedName>
    <definedName name="gr">#REF!</definedName>
    <definedName name="GrRev">#REF!</definedName>
    <definedName name="GST">#REF!</definedName>
    <definedName name="GST_rate">#REF!</definedName>
    <definedName name="HCSumIf92">#REF!</definedName>
    <definedName name="HCSumIf92Apr">#REF!</definedName>
    <definedName name="HCSumIf92Aug">#REF!</definedName>
    <definedName name="HCSumIf92Dec">#REF!</definedName>
    <definedName name="HCSumIf92Feb">#REF!</definedName>
    <definedName name="HCSumIf92Jan">#REF!</definedName>
    <definedName name="HCSumIf92Jul">#REF!</definedName>
    <definedName name="HCSumIf92Jun">#REF!</definedName>
    <definedName name="HCSumIf92Mar">#REF!</definedName>
    <definedName name="HCSumIf92May">#REF!</definedName>
    <definedName name="HCSumIf92Nov">#REF!</definedName>
    <definedName name="HCSumIf92Oct">#REF!</definedName>
    <definedName name="HCSumIf92Sep">#REF!</definedName>
    <definedName name="HCSumIf93">#REF!</definedName>
    <definedName name="HCSumIf93Apr">#REF!</definedName>
    <definedName name="HCSumIf93Aug">#REF!</definedName>
    <definedName name="HCSumIf93Dec">#REF!</definedName>
    <definedName name="HCSumIf93Feb">#REF!</definedName>
    <definedName name="HCSumIf93Jan">#REF!</definedName>
    <definedName name="HCSumIf93Jul">#REF!</definedName>
    <definedName name="HCSumIf93Jun">#REF!</definedName>
    <definedName name="HCSumIf93Mar">#REF!</definedName>
    <definedName name="HCSumIf93May">#REF!</definedName>
    <definedName name="HCSumIf93Nov">#REF!</definedName>
    <definedName name="HCSumIf93Oct">#REF!</definedName>
    <definedName name="HCSumIf93Sep">#REF!</definedName>
    <definedName name="HCSumIf94">#REF!</definedName>
    <definedName name="HCSumIf94Apr">#REF!</definedName>
    <definedName name="HCSumIf94Aug">#REF!</definedName>
    <definedName name="HCSumIf94Dec">#REF!</definedName>
    <definedName name="HCSumIf94Feb">#REF!</definedName>
    <definedName name="HCSumIf94Jan">#REF!</definedName>
    <definedName name="HCSumIf94Jul">#REF!</definedName>
    <definedName name="HCSumIf94Jun">#REF!</definedName>
    <definedName name="HCSumIf94Mar">#REF!</definedName>
    <definedName name="HCSumIf94May">#REF!</definedName>
    <definedName name="HCSumIf94Nov">#REF!</definedName>
    <definedName name="HCSumIf94Oct">#REF!</definedName>
    <definedName name="HCSumIf94Sep">#REF!</definedName>
    <definedName name="HCSumIf95">#REF!</definedName>
    <definedName name="HCSumIf95Apr">#REF!</definedName>
    <definedName name="HCSumIf95Aug">#REF!</definedName>
    <definedName name="HCSumIf95Dec">#REF!</definedName>
    <definedName name="HCSumIf95Feb">#REF!</definedName>
    <definedName name="HCSumIf95Jan">#REF!</definedName>
    <definedName name="HCSumIf95Jul">#REF!</definedName>
    <definedName name="HCSumIf95Jun">#REF!</definedName>
    <definedName name="HCSumIf95Mar">#REF!</definedName>
    <definedName name="HCSumIf95May">#REF!</definedName>
    <definedName name="HCSumIf95Nov">#REF!</definedName>
    <definedName name="HCSumIf95Oct">#REF!</definedName>
    <definedName name="HCSumIf95Sep">#REF!</definedName>
    <definedName name="HCSumIf96">#REF!</definedName>
    <definedName name="HCSumIf96Apr">#REF!</definedName>
    <definedName name="HCSumIf96Aug">#REF!</definedName>
    <definedName name="HCSumIf96Dec">#REF!</definedName>
    <definedName name="HCSumIf96Feb">#REF!</definedName>
    <definedName name="HCSumIf96Jan">#REF!</definedName>
    <definedName name="HCSumIf96Jul">#REF!</definedName>
    <definedName name="HCSumIf96Jun">#REF!</definedName>
    <definedName name="HCSumIf96Mar">#REF!</definedName>
    <definedName name="HCSumIf96May">#REF!</definedName>
    <definedName name="HCSumIf96Nov">#REF!</definedName>
    <definedName name="HCSumIf96Oct">#REF!</definedName>
    <definedName name="HCSumIf96Sep">#REF!</definedName>
    <definedName name="HCSumIf97">#REF!</definedName>
    <definedName name="HCSumIf97Apr">#REF!</definedName>
    <definedName name="HCSumIf97Aug">#REF!</definedName>
    <definedName name="HCSumIf97Dec">#REF!</definedName>
    <definedName name="HCSumIf97Feb">#REF!</definedName>
    <definedName name="HCSumIf97Jan">#REF!</definedName>
    <definedName name="HCSumIf97Jul">#REF!</definedName>
    <definedName name="HCSumIf97Jun">#REF!</definedName>
    <definedName name="HCSumIf97Mar">#REF!</definedName>
    <definedName name="HCSumIf97May">#REF!</definedName>
    <definedName name="HCSumIf97Nov">#REF!</definedName>
    <definedName name="HCSumIf97Oct">#REF!</definedName>
    <definedName name="HCSumIf97Sep">#REF!</definedName>
    <definedName name="HCSumIf98">#REF!</definedName>
    <definedName name="HCSumIf98Apr">#REF!</definedName>
    <definedName name="HCSumIf98Aug">#REF!</definedName>
    <definedName name="HCSumIf98Dec">#REF!</definedName>
    <definedName name="HCSumIf98Feb">#REF!</definedName>
    <definedName name="HCSumIf98Jan">#REF!</definedName>
    <definedName name="HCSumIf98Jul">#REF!</definedName>
    <definedName name="HCSumIf98Jun">#REF!</definedName>
    <definedName name="HCSumIf98Mar">#REF!</definedName>
    <definedName name="HCSumIf98May">#REF!</definedName>
    <definedName name="HCSumIf98Nov">#REF!</definedName>
    <definedName name="HCSumIf98Oct">#REF!</definedName>
    <definedName name="HCSumIf98Sep">#REF!</definedName>
    <definedName name="HCSumIf99">#REF!</definedName>
    <definedName name="HCSumIf99Apr">#REF!</definedName>
    <definedName name="HCSumIf99Aug">#REF!</definedName>
    <definedName name="HCSumIf99Dec">#REF!</definedName>
    <definedName name="HCSumIf99Feb">#REF!</definedName>
    <definedName name="HCSumIf99Jan">#REF!</definedName>
    <definedName name="HCSumIf99Jul">#REF!</definedName>
    <definedName name="HCSumIf99Jun">#REF!</definedName>
    <definedName name="HCSumIf99Mar">#REF!</definedName>
    <definedName name="HCSumIf99May">#REF!</definedName>
    <definedName name="HCSumIf99Nov">#REF!</definedName>
    <definedName name="HCSumIf99Oct">#REF!</definedName>
    <definedName name="HCSumIf99Sep">#REF!</definedName>
    <definedName name="Header">#REF!</definedName>
    <definedName name="Header2" hidden="1">#N/A</definedName>
    <definedName name="HeaderDraft">#REF!</definedName>
    <definedName name="headers">#REF!</definedName>
    <definedName name="HighEff">#REF!</definedName>
    <definedName name="HighEffGrown">#REF!</definedName>
    <definedName name="HighFace">#REF!</definedName>
    <definedName name="HighFaceGrown">#REF!</definedName>
    <definedName name="HighRegisterArea">#REF!</definedName>
    <definedName name="Hours92">#REF!</definedName>
    <definedName name="Hours93">#REF!</definedName>
    <definedName name="Hours94">#REF!</definedName>
    <definedName name="Hours95">#REF!</definedName>
    <definedName name="Hours96">#REF!</definedName>
    <definedName name="Hours97">#REF!</definedName>
    <definedName name="Hours98">#REF!</definedName>
    <definedName name="Hours99">#REF!</definedName>
    <definedName name="HoursPhasingOptions">#REF!</definedName>
    <definedName name="House_View_Sheet1_List1">#REF!</definedName>
    <definedName name="HRDEmployeeCategory">#REF!</definedName>
    <definedName name="HRDEmployeeSubgroup">#REF!</definedName>
    <definedName name="HRDEmploymentType">#REF!</definedName>
    <definedName name="HRJustifications">#REF!</definedName>
    <definedName name="Import0106">#REF!</definedName>
    <definedName name="Import0110">#REF!</definedName>
    <definedName name="Incent">#REF!</definedName>
    <definedName name="Incentive">#REF!</definedName>
    <definedName name="IncYld">#REF!</definedName>
    <definedName name="Inflation">#REF!</definedName>
    <definedName name="Interest_Check_CD">#REF!</definedName>
    <definedName name="Interest_Check_WC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42467.5552662037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1</definedName>
    <definedName name="IRCategories">#REF!</definedName>
    <definedName name="IREliminations">#REF!</definedName>
    <definedName name="IRSR">#REF!</definedName>
    <definedName name="IRSR_Total">#REF!</definedName>
    <definedName name="Jan">#REF!</definedName>
    <definedName name="January_Gen">#REF!</definedName>
    <definedName name="January_ORIGIN_MT_STUART">#REF!</definedName>
    <definedName name="January_YTD_GEN">#REF!</definedName>
    <definedName name="Jul">#REF!</definedName>
    <definedName name="July_Gen">#REF!</definedName>
    <definedName name="July_Gen_Names">#REF!</definedName>
    <definedName name="July_ORIGIN_MT_STUART">#REF!</definedName>
    <definedName name="July_YTD_GEN">#REF!</definedName>
    <definedName name="Jun">#REF!</definedName>
    <definedName name="June_Gen">#REF!</definedName>
    <definedName name="June_ORIGIN_MT_STUART">#REF!</definedName>
    <definedName name="Kogan_Creek">#REF!</definedName>
    <definedName name="LeasCom">#REF!</definedName>
    <definedName name="list_ActualsRange">#REF!</definedName>
    <definedName name="List_Asset_Escalators">#REF!</definedName>
    <definedName name="LIST_ASSETAPPROVEDSTATUS">#REF!</definedName>
    <definedName name="LIST_ASSETCATAGORIES">#REF!</definedName>
    <definedName name="LIST_ASSETTYPES">#REF!</definedName>
    <definedName name="list_Capex_Categories">#REF!</definedName>
    <definedName name="List_Cases">#REF!</definedName>
    <definedName name="list_CNF">#REF!</definedName>
    <definedName name="List_Customers_Generators">#REF!</definedName>
    <definedName name="List_Customers_Network">#REF!</definedName>
    <definedName name="list_growth_escal">#REF!</definedName>
    <definedName name="list_GST">#REF!</definedName>
    <definedName name="LIST_GST_PERIOD">#REF!</definedName>
    <definedName name="LIST_INFLATION_NON_CAPEX">#REF!</definedName>
    <definedName name="List_Months">#REF!</definedName>
    <definedName name="list_Netw_NonNetw">#REF!</definedName>
    <definedName name="LIST_NETWORKASSETSTATUS">#REF!</definedName>
    <definedName name="List_Number">#REF!</definedName>
    <definedName name="list_OnOff">#REF!</definedName>
    <definedName name="list_pmt">#REF!</definedName>
    <definedName name="list_price_escal">#REF!</definedName>
    <definedName name="List_Prices_Gen">#REF!</definedName>
    <definedName name="List_Projects">#REF!</definedName>
    <definedName name="List_Quarters">#REF!</definedName>
    <definedName name="list_ratings">#REF!</definedName>
    <definedName name="list_RealNominal">#REF!</definedName>
    <definedName name="list_Reg_NonReg">#REF!</definedName>
    <definedName name="LIST_REGULATEDSTATUS">#REF!</definedName>
    <definedName name="list_Revaluations">#REF!</definedName>
    <definedName name="LIST_SCURVE_PROFILE">#REF!</definedName>
    <definedName name="list_Tridata">#REF!</definedName>
    <definedName name="LIST_TRUEFALSE">#REF!</definedName>
    <definedName name="list_YesNo">#REF!</definedName>
    <definedName name="LOOK">#REF!</definedName>
    <definedName name="Lookup_CapitalisationTypes">#REF!</definedName>
    <definedName name="Lookup_ProjectDrivers">#REF!</definedName>
    <definedName name="Lookup_RepexDollarBasis">#REF!</definedName>
    <definedName name="Lookup_RIN_AssetCategory">#REF!</definedName>
    <definedName name="Main02">#REF!</definedName>
    <definedName name="Main03">#REF!</definedName>
    <definedName name="ManFee">#REF!</definedName>
    <definedName name="mapping">#REF!</definedName>
    <definedName name="Mar">#REF!</definedName>
    <definedName name="March_Gen">#REF!</definedName>
    <definedName name="March_ORIGIN_MT_STUART">#REF!</definedName>
    <definedName name="MasterCheck">#REF!</definedName>
    <definedName name="May">#REF!</definedName>
    <definedName name="May_Gen">#REF!</definedName>
    <definedName name="May_ORIGIN_MT_STUART">#REF!</definedName>
    <definedName name="MgmtFee">#REF!</definedName>
    <definedName name="MILLMERRAN_PP">#REF!</definedName>
    <definedName name="mmmmmmmmmmm">#REF!</definedName>
    <definedName name="modCaseOutputStartRow">#REF!</definedName>
    <definedName name="ModelName">#REF!</definedName>
    <definedName name="ModelStartPeriod">#REF!</definedName>
    <definedName name="modPrintAssetAccumCost">#REF!</definedName>
    <definedName name="modPrintAssetAccumDeprec">#REF!</definedName>
    <definedName name="Month" localSheetId="0">#REF!</definedName>
    <definedName name="Month" localSheetId="1">#REF!</definedName>
    <definedName name="Month">#REF!</definedName>
    <definedName name="mth">#REF!</definedName>
    <definedName name="Multiplier">#REF!</definedName>
    <definedName name="Name01">#REF!</definedName>
    <definedName name="Name02">#REF!</definedName>
    <definedName name="Name03">#REF!</definedName>
    <definedName name="Name04">#REF!</definedName>
    <definedName name="Name05">#REF!</definedName>
    <definedName name="Name06">#REF!</definedName>
    <definedName name="Name07">#REF!</definedName>
    <definedName name="Name08">#REF!</definedName>
    <definedName name="Name09">#REF!</definedName>
    <definedName name="Name10">#REF!</definedName>
    <definedName name="Name11">#REF!</definedName>
    <definedName name="Name12">#REF!</definedName>
    <definedName name="Name13">#REF!</definedName>
    <definedName name="Name14">#REF!</definedName>
    <definedName name="Name16">#REF!</definedName>
    <definedName name="Name18">#REF!</definedName>
    <definedName name="Name19">#REF!</definedName>
    <definedName name="Name20">#REF!</definedName>
    <definedName name="Name21">#REF!</definedName>
    <definedName name="Name22">#REF!</definedName>
    <definedName name="Name23">#REF!</definedName>
    <definedName name="Name24">#REF!</definedName>
    <definedName name="Name26">#REF!</definedName>
    <definedName name="Name27">#REF!</definedName>
    <definedName name="Name28">#REF!</definedName>
    <definedName name="Name29">#REF!</definedName>
    <definedName name="Name30">#REF!</definedName>
    <definedName name="Name31">#REF!</definedName>
    <definedName name="Name32">#REF!</definedName>
    <definedName name="Name33">#REF!</definedName>
    <definedName name="Name34">#REF!</definedName>
    <definedName name="Name35">#REF!</definedName>
    <definedName name="Name36">#REF!</definedName>
    <definedName name="Name37">#REF!</definedName>
    <definedName name="Name38">#REF!</definedName>
    <definedName name="Name39">#REF!</definedName>
    <definedName name="Name40">#REF!</definedName>
    <definedName name="Name41">#REF!</definedName>
    <definedName name="NettOverhead">#REF!</definedName>
    <definedName name="NewBus">#REF!</definedName>
    <definedName name="NEWGEN_Braemar_2">#REF!</definedName>
    <definedName name="No">#REF!</definedName>
    <definedName name="NOI">#REF!</definedName>
    <definedName name="NOIVar">#REF!</definedName>
    <definedName name="North_Goonyella_Coal_Mines">#REF!</definedName>
    <definedName name="Nov">#REF!</definedName>
    <definedName name="November_Gen">#REF!</definedName>
    <definedName name="November_ORIGIN_MT_STUART">#REF!</definedName>
    <definedName name="November_YTD_GEN">#REF!</definedName>
    <definedName name="NRO">#REF!</definedName>
    <definedName name="NROInc">#REF!</definedName>
    <definedName name="Number01">#REF!</definedName>
    <definedName name="Number02">#REF!</definedName>
    <definedName name="Number03">#REF!</definedName>
    <definedName name="Number04">#REF!</definedName>
    <definedName name="Number05">#REF!</definedName>
    <definedName name="Number06">#REF!</definedName>
    <definedName name="Number07">#REF!</definedName>
    <definedName name="Number08">#REF!</definedName>
    <definedName name="Number09">#REF!</definedName>
    <definedName name="Number10">#REF!</definedName>
    <definedName name="Number11">#REF!</definedName>
    <definedName name="Number12">#REF!</definedName>
    <definedName name="Number13">#REF!</definedName>
    <definedName name="Number14">#REF!</definedName>
    <definedName name="Number16">#REF!</definedName>
    <definedName name="Number18">#REF!</definedName>
    <definedName name="Number19">#REF!</definedName>
    <definedName name="Number20">#REF!</definedName>
    <definedName name="Number21">#REF!</definedName>
    <definedName name="Number22">#REF!</definedName>
    <definedName name="Number23">#REF!</definedName>
    <definedName name="Number24">#REF!</definedName>
    <definedName name="Number26">#REF!</definedName>
    <definedName name="Number27">#REF!</definedName>
    <definedName name="Number28">#REF!</definedName>
    <definedName name="Number29">#REF!</definedName>
    <definedName name="Number30">#REF!</definedName>
    <definedName name="Number31">#REF!</definedName>
    <definedName name="Number32">#REF!</definedName>
    <definedName name="Number33">#REF!</definedName>
    <definedName name="Number34">#REF!</definedName>
    <definedName name="Number35">#REF!</definedName>
    <definedName name="Number36">#REF!</definedName>
    <definedName name="Number37">#REF!</definedName>
    <definedName name="Number38">#REF!</definedName>
    <definedName name="Number39">#REF!</definedName>
    <definedName name="Number40">#REF!</definedName>
    <definedName name="Number41">#REF!</definedName>
    <definedName name="OAssets">#REF!</definedName>
    <definedName name="Oct">#REF!</definedName>
    <definedName name="October_Gen">#REF!</definedName>
    <definedName name="October_ORIGIN_MT_STUART">#REF!</definedName>
    <definedName name="October_YTD_GEN">#REF!</definedName>
    <definedName name="OncostAnnual">#REF!</definedName>
    <definedName name="OncostAnnual_PayIncreases">#REF!</definedName>
    <definedName name="OncostLongService">#REF!</definedName>
    <definedName name="OncostPayrollTax">#REF!</definedName>
    <definedName name="OncostPerformance">#REF!</definedName>
    <definedName name="OncostSick">#REF!</definedName>
    <definedName name="OncostSuperannuation">#REF!</definedName>
    <definedName name="OncostWorkersComp">#REF!</definedName>
    <definedName name="ONE">#REF!</definedName>
    <definedName name="Opex">#REF!</definedName>
    <definedName name="OPInc">#REF!</definedName>
    <definedName name="ORev">#REF!</definedName>
    <definedName name="ORIGIN_ENERGY_Darling_Downs">#REF!</definedName>
    <definedName name="OtherOpEx">#REF!</definedName>
    <definedName name="Outstanding_Cheques">#REF!</definedName>
    <definedName name="OvertimeRate">#REF!</definedName>
    <definedName name="OwnContInc">#REF!</definedName>
    <definedName name="OwnDivGrp">#REF!</definedName>
    <definedName name="P_and_L_CE">#REF!</definedName>
    <definedName name="PCS_Charges">#REF!</definedName>
    <definedName name="Per">#REF!</definedName>
    <definedName name="percent">#REF!</definedName>
    <definedName name="Period">#REF!</definedName>
    <definedName name="PerPA">#REF!</definedName>
    <definedName name="PhasingRecommendations">#REF!</definedName>
    <definedName name="PipelineData">OFFSET(#REF!,0,0,COUNTA(#REF!),COUNTA(#REF!))</definedName>
    <definedName name="PO_Register">#REF!</definedName>
    <definedName name="PortName">#REF!</definedName>
    <definedName name="PRCP_y2">#REF!</definedName>
    <definedName name="PRCP_y3">#REF!</definedName>
    <definedName name="PRCP_y4">#REF!</definedName>
    <definedName name="PRCP_y5">#REF!</definedName>
    <definedName name="previous_vanilla">#REF!</definedName>
    <definedName name="Prices_Gen">#REF!</definedName>
    <definedName name="Prices_Generators">#REF!</definedName>
    <definedName name="Prin6">#REF!</definedName>
    <definedName name="Pring05">#REF!</definedName>
    <definedName name="Print">#REF!</definedName>
    <definedName name="_xlnm.Print_Area" localSheetId="0">'Recast Capex and Reconciliation'!$A$1:$BE$119</definedName>
    <definedName name="_xlnm.Print_Area" localSheetId="1">'RIN AIO submissions'!$A$1:$L$105</definedName>
    <definedName name="_xlnm.Print_Area">#REF!</definedName>
    <definedName name="_xlnm.Print_Titles">#REF!,#REF!</definedName>
    <definedName name="Print01">#REF!</definedName>
    <definedName name="Print02">#REF!</definedName>
    <definedName name="Print03">#REF!</definedName>
    <definedName name="Print04">#REF!</definedName>
    <definedName name="Print05">#REF!</definedName>
    <definedName name="Print06">#REF!</definedName>
    <definedName name="Print07">#REF!</definedName>
    <definedName name="Print08">#REF!</definedName>
    <definedName name="Print09">#REF!</definedName>
    <definedName name="Print10">#REF!</definedName>
    <definedName name="Print11">#REF!</definedName>
    <definedName name="Print12">#REF!</definedName>
    <definedName name="Print13">#REF!</definedName>
    <definedName name="Print14">#REF!</definedName>
    <definedName name="Print16">#REF!</definedName>
    <definedName name="Print18">#REF!</definedName>
    <definedName name="Print19">#REF!</definedName>
    <definedName name="Print20">#REF!</definedName>
    <definedName name="Print21">#REF!</definedName>
    <definedName name="Print22">#REF!</definedName>
    <definedName name="Print23">#REF!</definedName>
    <definedName name="Print24">#REF!</definedName>
    <definedName name="Print26">#REF!</definedName>
    <definedName name="Print27">#REF!</definedName>
    <definedName name="Print28">#REF!</definedName>
    <definedName name="Print29">#REF!</definedName>
    <definedName name="Print30">#REF!</definedName>
    <definedName name="Print31">#REF!</definedName>
    <definedName name="Print32">#REF!</definedName>
    <definedName name="Print33">#REF!</definedName>
    <definedName name="Print34">#REF!</definedName>
    <definedName name="Print35">#REF!</definedName>
    <definedName name="Print36">#REF!</definedName>
    <definedName name="Print37">#REF!</definedName>
    <definedName name="Print38">#REF!</definedName>
    <definedName name="Print39">#REF!</definedName>
    <definedName name="Print40">#REF!</definedName>
    <definedName name="Print41">#REF!</definedName>
    <definedName name="Print7">#REF!</definedName>
    <definedName name="ProductiveHours">#REF!</definedName>
    <definedName name="Project_Lead_Times">#REF!</definedName>
    <definedName name="Project_Lead_Times_Local">#REF!</definedName>
    <definedName name="ProjectDetailsTableStartRow">#REF!</definedName>
    <definedName name="ProjName">#REF!</definedName>
    <definedName name="Promo">#REF!</definedName>
    <definedName name="PublicHolidayDays">#REF!</definedName>
    <definedName name="Purchase_Requisition_PO_Form">#REF!</definedName>
    <definedName name="Purchase_Requisitions">#REF!</definedName>
    <definedName name="QAL">#REF!</definedName>
    <definedName name="QR_NATIONAL">#REF!</definedName>
    <definedName name="QR_NATIONAL_Mackay">#REF!</definedName>
    <definedName name="qryXLDateListOutput">#REF!</definedName>
    <definedName name="qryXLOutput">#REF!</definedName>
    <definedName name="qryXLOutputAssetClass">#REF!</definedName>
    <definedName name="qryXLOutputAssetClassGroups">#REF!</definedName>
    <definedName name="qtr">#REF!</definedName>
    <definedName name="Quarter_gen">#REF!</definedName>
    <definedName name="RAB">#REF!</definedName>
    <definedName name="RawData">#REF!</definedName>
    <definedName name="RCP_1to5">"2015-16 to 2019-20"</definedName>
    <definedName name="ReconciliationCheck">#REF!</definedName>
    <definedName name="Recovery" localSheetId="0">#REF!</definedName>
    <definedName name="Recovery" localSheetId="1">#REF!</definedName>
    <definedName name="Recovery">#REF!</definedName>
    <definedName name="RecSum">#REF!</definedName>
    <definedName name="Responsibilty">#REF!</definedName>
    <definedName name="RevInc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T_Aluminium">#REF!</definedName>
    <definedName name="RTLetupDatabase">#REF!</definedName>
    <definedName name="SalaryIncrClass">#REF!</definedName>
    <definedName name="SalaryIncreases">#REF!</definedName>
    <definedName name="SAPBEXdnldView" hidden="1">"D2TSFPMS9NX9RJUVITFV7EWHX"</definedName>
    <definedName name="SAPBEXhrIndnt">"Wide"</definedName>
    <definedName name="SAPBEXsysID" hidden="1">"BWP"</definedName>
    <definedName name="SAPCrosstab1">#REF!</definedName>
    <definedName name="SAPCrosstab2">#REF!</definedName>
    <definedName name="SAPCrosstab25">#REF!</definedName>
    <definedName name="SAPCrosstab26">#REF!</definedName>
    <definedName name="SAPsysID">"708C5W7SBKP804JT78WJ0JNKI"</definedName>
    <definedName name="SAPwbID">"ARS"</definedName>
    <definedName name="sdf">#REF!</definedName>
    <definedName name="sdfsd">#REF!</definedName>
    <definedName name="sdfsfd">#REF!</definedName>
    <definedName name="SenderCC">#REF!</definedName>
    <definedName name="SenderCCtr92">#REF!</definedName>
    <definedName name="SenderCCtr93">#REF!</definedName>
    <definedName name="SenderCCtr94">#REF!</definedName>
    <definedName name="SenderCCtr95">#REF!</definedName>
    <definedName name="SenderCCtr96">#REF!</definedName>
    <definedName name="SenderCCtr97">#REF!</definedName>
    <definedName name="SenderCCtr98">#REF!</definedName>
    <definedName name="SenderCCtr99">#REF!</definedName>
    <definedName name="Sep">#REF!</definedName>
    <definedName name="September_Gen">#REF!</definedName>
    <definedName name="September_ORIGIN_MT_STUART">#REF!</definedName>
    <definedName name="September_YTD_GEN">#REF!</definedName>
    <definedName name="Service_Charges">#REF!</definedName>
    <definedName name="Share_Of_Electranet">#REF!</definedName>
    <definedName name="SickLeaveDays">#REF!</definedName>
    <definedName name="SkyEff">#REF!</definedName>
    <definedName name="SkyEffGrown">#REF!</definedName>
    <definedName name="SkyFace">#REF!</definedName>
    <definedName name="SkyFaceGrown">#REF!</definedName>
    <definedName name="SkyRegisterArea">#REF!</definedName>
    <definedName name="Source_Cost">#REF!</definedName>
    <definedName name="STANWELL_3">#REF!</definedName>
    <definedName name="Stanwell_Corp">#REF!</definedName>
    <definedName name="STANWELL_Gladstone_PS">#REF!</definedName>
    <definedName name="STANWELL_Kareeya_5">#REF!</definedName>
    <definedName name="START">#REF!</definedName>
    <definedName name="StartDate">#REF!</definedName>
    <definedName name="STATE">#REF!</definedName>
    <definedName name="StatOpEx">#REF!</definedName>
    <definedName name="StdLabour92">#REF!</definedName>
    <definedName name="StdLabour93">#REF!</definedName>
    <definedName name="StdLabour94">#REF!</definedName>
    <definedName name="StdLabour95">#REF!</definedName>
    <definedName name="StdLabour96">#REF!</definedName>
    <definedName name="StdLabour97">#REF!</definedName>
    <definedName name="StdLabour98">#REF!</definedName>
    <definedName name="StdLabour99">#REF!</definedName>
    <definedName name="Strategies">#REF!</definedName>
    <definedName name="SUN_METALS">#REF!</definedName>
    <definedName name="t">#REF!</definedName>
    <definedName name="table2">#REF!</definedName>
    <definedName name="table3">#REF!</definedName>
    <definedName name="table4">#REF!</definedName>
    <definedName name="TARONG">#REF!</definedName>
    <definedName name="TARONG_Tarong_North">#REF!</definedName>
    <definedName name="Tax_rate">#REF!</definedName>
    <definedName name="TeamCode">#REF!</definedName>
    <definedName name="TeamLookups">#REF!</definedName>
    <definedName name="TeamName">#REF!</definedName>
    <definedName name="Tenant_name">#REF!</definedName>
    <definedName name="TEST" hidden="1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2">#REF!</definedName>
    <definedName name="TEST3">#REF!</definedName>
    <definedName name="TEST4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imesheetRevenueCEs">#REF!</definedName>
    <definedName name="Title">#REF!</definedName>
    <definedName name="TODAYS_DATE">#REF!</definedName>
    <definedName name="Tolerance">#REF!</definedName>
    <definedName name="TopUp">#REF!</definedName>
    <definedName name="Total_92_1011">#REF!</definedName>
    <definedName name="Total_92_2011">#REF!</definedName>
    <definedName name="Total_92_3011">#REF!</definedName>
    <definedName name="Total_92_4011">#REF!</definedName>
    <definedName name="Total_92_5011">#REF!</definedName>
    <definedName name="Total_93_1011">#REF!</definedName>
    <definedName name="Total_93_2011">#REF!</definedName>
    <definedName name="Total_93_3011">#REF!</definedName>
    <definedName name="Total_93_4011">#REF!</definedName>
    <definedName name="Total_93_5011">#REF!</definedName>
    <definedName name="Total_94_1011">#REF!</definedName>
    <definedName name="Total_94_2011">#REF!</definedName>
    <definedName name="Total_94_3011">#REF!</definedName>
    <definedName name="Total_94_4011">#REF!</definedName>
    <definedName name="Total_94_5011">#REF!</definedName>
    <definedName name="Total_95_1011">#REF!</definedName>
    <definedName name="Total_95_2011">#REF!</definedName>
    <definedName name="Total_95_3011">#REF!</definedName>
    <definedName name="Total_95_4011">#REF!</definedName>
    <definedName name="Total_95_5011">#REF!</definedName>
    <definedName name="Total_96_1011">#REF!</definedName>
    <definedName name="Total_96_2011">#REF!</definedName>
    <definedName name="Total_96_3011">#REF!</definedName>
    <definedName name="Total_96_4011">#REF!</definedName>
    <definedName name="Total_96_5011">#REF!</definedName>
    <definedName name="Total_97_1011">#REF!</definedName>
    <definedName name="Total_97_2011">#REF!</definedName>
    <definedName name="Total_97_3011">#REF!</definedName>
    <definedName name="Total_97_4011">#REF!</definedName>
    <definedName name="Total_97_5011">#REF!</definedName>
    <definedName name="Total_98_1011">#REF!</definedName>
    <definedName name="Total_98_2011">#REF!</definedName>
    <definedName name="Total_98_3011">#REF!</definedName>
    <definedName name="Total_98_4011">#REF!</definedName>
    <definedName name="Total_98_5011">#REF!</definedName>
    <definedName name="Total_99_1011">#REF!</definedName>
    <definedName name="Total_99_2011">#REF!</definedName>
    <definedName name="Total_99_3011">#REF!</definedName>
    <definedName name="Total_99_4011">#REF!</definedName>
    <definedName name="Total_99_5011">#REF!</definedName>
    <definedName name="TotalCapex">#REF!</definedName>
    <definedName name="TotYld">#REF!</definedName>
    <definedName name="TradingName">#REF!</definedName>
    <definedName name="TRANSFIELD_Collinville">#REF!</definedName>
    <definedName name="TRANSFIELD_Townsville">#REF!</definedName>
    <definedName name="TRMajSum">#REF!</definedName>
    <definedName name="TRSpecSum">#REF!</definedName>
    <definedName name="Unearned_Revenue">#REF!</definedName>
    <definedName name="valuevx">42.314159</definedName>
    <definedName name="vanilla1">#REF!</definedName>
    <definedName name="vanilla10">#REF!</definedName>
    <definedName name="vanilla2">#REF!</definedName>
    <definedName name="vanilla3">#REF!</definedName>
    <definedName name="vanilla4">#REF!</definedName>
    <definedName name="vanilla5">#REF!</definedName>
    <definedName name="vanilla6">#REF!</definedName>
    <definedName name="vanilla7">#REF!</definedName>
    <definedName name="vanilla8">#REF!</definedName>
    <definedName name="vanilla9">#REF!</definedName>
    <definedName name="Version">#REF!</definedName>
    <definedName name="VIEW">#REF!</definedName>
    <definedName name="VL_CC2" comment="VL_CC wasn't refreshing possibly because it was only linke dto the sheet not the whole book" localSheetId="0">#REF!</definedName>
    <definedName name="VL_CC2" comment="VL_CC wasn't refreshing possibly because it was only linke dto the sheet not the whole book" localSheetId="1">#REF!</definedName>
    <definedName name="VL_CC2" comment="VL_CC wasn't refreshing possibly because it was only linke dto the sheet not the whole book">#REF!</definedName>
    <definedName name="vl_ce" localSheetId="0">#REF!</definedName>
    <definedName name="vl_ce" localSheetId="1">#REF!</definedName>
    <definedName name="vl_ce">#REF!</definedName>
    <definedName name="Wivenhoe_Actual">#REF!</definedName>
    <definedName name="wk">#REF!</definedName>
    <definedName name="WoGFIR">#REF!</definedName>
    <definedName name="wrn.all." hidden="1">{#N/A,#N/A,FALSE,"6mthly";#N/A,#N/A,FALSE,"Dec yrly";#N/A,#N/A,FALSE,"June yrly "}</definedName>
    <definedName name="wrn.Capex." hidden="1">{#N/A,#N/A,TRUE,"Essential Works";#N/A,#N/A,TRUE,"Desirable Works";#N/A,#N/A,TRUE,"Cashflow";#N/A,#N/A,TRUE,"SFund"}</definedName>
    <definedName name="wrn.QAPU." hidden="1">{#N/A,#N/A,FALSE,"5YRASSPl - consol'd";#N/A,#N/A,FALSE,"5YRASSPl - hotel";#N/A,#N/A,FALSE,"5YRASSPl - excl htl";#N/A,#N/A,FALSE,"VarReport";#N/A,#N/A,FALSE,"Sensitivity";#N/A,#N/A,FALSE,"House View ";#N/A,#N/A,FALSE,"KPI"}</definedName>
    <definedName name="xfactor">#REF!</definedName>
    <definedName name="yr">#REF!</definedName>
    <definedName name="YTDActual">#REF!</definedName>
    <definedName name="z">#REF!</definedName>
    <definedName name="zzAbnormals">#REF!</definedName>
    <definedName name="zzDates">#REF!</definedName>
    <definedName name="zzDivsPaid">#REF!</definedName>
    <definedName name="zzInterestPaid">#REF!</definedName>
    <definedName name="zzInterestReceived">#REF!</definedName>
    <definedName name="zzPerformanceDivPaid">#REF!</definedName>
    <definedName name="zzTaxPaid">#REF!</definedName>
    <definedName name="zzTitle1">#REF!</definedName>
    <definedName name="zzTitle2">#REF!</definedName>
    <definedName name="zzTotalCapex">#REF!</definedName>
    <definedName name="zzTotDrawdowns">#REF!</definedName>
    <definedName name="zzTotNonRegCosts">#REF!</definedName>
    <definedName name="zzTotNonRegRev">#REF!</definedName>
    <definedName name="zzTotOtherCosts">#REF!</definedName>
    <definedName name="zzTotOtherRev">#REF!</definedName>
    <definedName name="zzTotRegCosts">#REF!</definedName>
    <definedName name="zzTotRegRev">#REF!</definedName>
    <definedName name="zzYear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14" i="1" l="1"/>
  <c r="AZ114" i="1"/>
  <c r="AY114" i="1"/>
  <c r="BA87" i="1"/>
  <c r="AZ87" i="1"/>
  <c r="AY87" i="1"/>
  <c r="BA53" i="1"/>
  <c r="AZ53" i="1"/>
  <c r="AY53" i="1"/>
  <c r="BA107" i="1"/>
  <c r="AZ107" i="1"/>
  <c r="AY107" i="1"/>
  <c r="BA80" i="1"/>
  <c r="AZ80" i="1"/>
  <c r="AY80" i="1"/>
  <c r="BA46" i="1"/>
  <c r="AZ46" i="1"/>
  <c r="AY46" i="1"/>
  <c r="E24" i="1"/>
  <c r="F24" i="1"/>
  <c r="G24" i="1"/>
  <c r="H24" i="1"/>
  <c r="E25" i="1"/>
  <c r="A80" i="3" l="1"/>
  <c r="A55" i="3"/>
  <c r="A30" i="3"/>
  <c r="A5" i="3"/>
  <c r="J99" i="3"/>
  <c r="I99" i="3"/>
  <c r="J98" i="3"/>
  <c r="I98" i="3"/>
  <c r="J97" i="3"/>
  <c r="I97" i="3"/>
  <c r="J96" i="3"/>
  <c r="I96" i="3"/>
  <c r="J95" i="3"/>
  <c r="I95" i="3"/>
  <c r="J94" i="3"/>
  <c r="I94" i="3"/>
  <c r="J93" i="3"/>
  <c r="I93" i="3"/>
  <c r="J92" i="3"/>
  <c r="I92" i="3"/>
  <c r="J91" i="3"/>
  <c r="I91" i="3"/>
  <c r="J90" i="3"/>
  <c r="I90" i="3"/>
  <c r="J89" i="3"/>
  <c r="I89" i="3"/>
  <c r="J88" i="3"/>
  <c r="I88" i="3"/>
  <c r="J87" i="3"/>
  <c r="I87" i="3"/>
  <c r="J86" i="3"/>
  <c r="I86" i="3"/>
  <c r="J85" i="3"/>
  <c r="I85" i="3"/>
  <c r="J84" i="3"/>
  <c r="I84" i="3"/>
  <c r="J83" i="3"/>
  <c r="I83" i="3"/>
  <c r="J77" i="3"/>
  <c r="I77" i="3"/>
  <c r="E77" i="3"/>
  <c r="J52" i="3"/>
  <c r="I52" i="3"/>
  <c r="J27" i="3"/>
  <c r="I27" i="3"/>
  <c r="I102" i="3" l="1"/>
  <c r="J102" i="3"/>
  <c r="F77" i="3"/>
  <c r="H102" i="3"/>
  <c r="E27" i="3"/>
  <c r="G77" i="3"/>
  <c r="H52" i="3"/>
  <c r="H77" i="3"/>
  <c r="H27" i="3"/>
  <c r="F52" i="3"/>
  <c r="J117" i="1"/>
  <c r="J90" i="1"/>
  <c r="J56" i="1"/>
  <c r="AW94" i="1"/>
  <c r="AW67" i="1"/>
  <c r="AW33" i="1"/>
  <c r="AW5" i="1"/>
  <c r="AN94" i="1"/>
  <c r="AN67" i="1"/>
  <c r="AN33" i="1"/>
  <c r="AN5" i="1"/>
  <c r="V33" i="1"/>
  <c r="V67" i="1"/>
  <c r="V94" i="1"/>
  <c r="AE94" i="1"/>
  <c r="AE67" i="1"/>
  <c r="AE33" i="1"/>
  <c r="AE5" i="1"/>
  <c r="V5" i="1"/>
  <c r="M33" i="1"/>
  <c r="M94" i="1"/>
  <c r="M67" i="1"/>
  <c r="M5" i="1"/>
  <c r="K77" i="3" l="1"/>
  <c r="K90" i="1" s="1"/>
  <c r="F102" i="3"/>
  <c r="E102" i="3"/>
  <c r="G52" i="3"/>
  <c r="G27" i="3"/>
  <c r="F27" i="3"/>
  <c r="E52" i="3"/>
  <c r="G102" i="3"/>
  <c r="K27" i="3" l="1"/>
  <c r="K28" i="1" s="1"/>
  <c r="K52" i="3"/>
  <c r="K56" i="1" s="1"/>
  <c r="K102" i="3"/>
  <c r="K117" i="1" s="1"/>
  <c r="Q104" i="1"/>
  <c r="H104" i="1" s="1"/>
  <c r="E114" i="1"/>
  <c r="F114" i="1"/>
  <c r="G114" i="1"/>
  <c r="H114" i="1"/>
  <c r="H80" i="1" l="1"/>
  <c r="G80" i="1"/>
  <c r="F80" i="1"/>
  <c r="BA18" i="1"/>
  <c r="AZ18" i="1"/>
  <c r="AY18" i="1"/>
  <c r="AY25" i="1" l="1"/>
  <c r="F25" i="1" s="1"/>
  <c r="F18" i="1"/>
  <c r="AZ25" i="1"/>
  <c r="G25" i="1" s="1"/>
  <c r="G18" i="1"/>
  <c r="BA25" i="1"/>
  <c r="H25" i="1" s="1"/>
  <c r="H18" i="1"/>
  <c r="F87" i="1"/>
  <c r="G87" i="1"/>
  <c r="H87" i="1"/>
  <c r="AO106" i="1"/>
  <c r="AO101" i="1"/>
  <c r="AO100" i="1"/>
  <c r="E71" i="1" l="1"/>
  <c r="F71" i="1"/>
  <c r="G71" i="1"/>
  <c r="H71" i="1"/>
  <c r="E72" i="1"/>
  <c r="F72" i="1"/>
  <c r="G72" i="1"/>
  <c r="H72" i="1"/>
  <c r="E73" i="1"/>
  <c r="F73" i="1"/>
  <c r="G73" i="1"/>
  <c r="H73" i="1"/>
  <c r="E74" i="1"/>
  <c r="F74" i="1"/>
  <c r="G74" i="1"/>
  <c r="H74" i="1"/>
  <c r="E75" i="1"/>
  <c r="F75" i="1"/>
  <c r="G75" i="1"/>
  <c r="H75" i="1"/>
  <c r="E76" i="1"/>
  <c r="F76" i="1"/>
  <c r="G76" i="1"/>
  <c r="H76" i="1"/>
  <c r="E77" i="1"/>
  <c r="F77" i="1"/>
  <c r="G77" i="1"/>
  <c r="H77" i="1"/>
  <c r="E78" i="1"/>
  <c r="F78" i="1"/>
  <c r="G78" i="1"/>
  <c r="H78" i="1"/>
  <c r="E79" i="1"/>
  <c r="F79" i="1"/>
  <c r="G79" i="1"/>
  <c r="H79" i="1"/>
  <c r="E80" i="1"/>
  <c r="E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8" i="1"/>
  <c r="H88" i="1"/>
  <c r="F70" i="1"/>
  <c r="G70" i="1"/>
  <c r="H70" i="1"/>
  <c r="E70" i="1"/>
  <c r="BC116" i="1"/>
  <c r="BB116" i="1"/>
  <c r="BA116" i="1"/>
  <c r="AZ116" i="1"/>
  <c r="AY116" i="1"/>
  <c r="AX115" i="1"/>
  <c r="AX113" i="1"/>
  <c r="AX112" i="1"/>
  <c r="AX111" i="1"/>
  <c r="AX110" i="1"/>
  <c r="AX109" i="1"/>
  <c r="AX98" i="1"/>
  <c r="AX97" i="1"/>
  <c r="BC89" i="1"/>
  <c r="BB89" i="1"/>
  <c r="BA89" i="1"/>
  <c r="AX89" i="1"/>
  <c r="BC55" i="1"/>
  <c r="BB55" i="1"/>
  <c r="BA55" i="1"/>
  <c r="AZ55" i="1"/>
  <c r="AY55" i="1"/>
  <c r="AX55" i="1"/>
  <c r="BC27" i="1"/>
  <c r="BB27" i="1"/>
  <c r="AX27" i="1"/>
  <c r="BA27" i="1"/>
  <c r="AY89" i="1" l="1"/>
  <c r="BA62" i="1"/>
  <c r="AX116" i="1"/>
  <c r="BD116" i="1" s="1"/>
  <c r="AZ89" i="1"/>
  <c r="BD55" i="1"/>
  <c r="BD89" i="1" l="1"/>
  <c r="AZ27" i="1"/>
  <c r="AY27" i="1"/>
  <c r="BD27" i="1" l="1"/>
  <c r="G81" i="1" l="1"/>
  <c r="F81" i="1"/>
  <c r="AO98" i="1"/>
  <c r="AO99" i="1"/>
  <c r="AO107" i="1"/>
  <c r="AO108" i="1"/>
  <c r="AO109" i="1"/>
  <c r="AO110" i="1"/>
  <c r="AO111" i="1"/>
  <c r="AO112" i="1"/>
  <c r="AO113" i="1"/>
  <c r="AO115" i="1"/>
  <c r="AO97" i="1"/>
  <c r="AO89" i="1"/>
  <c r="AT116" i="1"/>
  <c r="AS116" i="1"/>
  <c r="AR116" i="1"/>
  <c r="AQ116" i="1"/>
  <c r="AP116" i="1"/>
  <c r="AT89" i="1"/>
  <c r="AS89" i="1"/>
  <c r="AR89" i="1"/>
  <c r="AQ89" i="1"/>
  <c r="AP89" i="1"/>
  <c r="AT55" i="1"/>
  <c r="AS55" i="1"/>
  <c r="AR55" i="1"/>
  <c r="AQ55" i="1"/>
  <c r="AP55" i="1"/>
  <c r="AO55" i="1"/>
  <c r="AT27" i="1"/>
  <c r="AS27" i="1"/>
  <c r="AP27" i="1"/>
  <c r="AO27" i="1"/>
  <c r="O97" i="1"/>
  <c r="P97" i="1"/>
  <c r="Q97" i="1"/>
  <c r="O98" i="1"/>
  <c r="P98" i="1"/>
  <c r="Q98" i="1"/>
  <c r="O99" i="1"/>
  <c r="P99" i="1"/>
  <c r="Q99" i="1"/>
  <c r="O100" i="1"/>
  <c r="P100" i="1"/>
  <c r="Q100" i="1"/>
  <c r="O101" i="1"/>
  <c r="P101" i="1"/>
  <c r="Q101" i="1"/>
  <c r="O102" i="1"/>
  <c r="P102" i="1"/>
  <c r="Q102" i="1"/>
  <c r="H102" i="1" s="1"/>
  <c r="O103" i="1"/>
  <c r="P103" i="1"/>
  <c r="Q103" i="1"/>
  <c r="O104" i="1"/>
  <c r="P104" i="1"/>
  <c r="O105" i="1"/>
  <c r="P105" i="1"/>
  <c r="Q105" i="1"/>
  <c r="O106" i="1"/>
  <c r="P106" i="1"/>
  <c r="Q106" i="1"/>
  <c r="O107" i="1"/>
  <c r="P107" i="1"/>
  <c r="Q107" i="1"/>
  <c r="O108" i="1"/>
  <c r="P108" i="1"/>
  <c r="Q108" i="1"/>
  <c r="O109" i="1"/>
  <c r="P109" i="1"/>
  <c r="Q109" i="1"/>
  <c r="O110" i="1"/>
  <c r="P110" i="1"/>
  <c r="Q110" i="1"/>
  <c r="O111" i="1"/>
  <c r="P111" i="1"/>
  <c r="Q111" i="1"/>
  <c r="O112" i="1"/>
  <c r="P112" i="1"/>
  <c r="Q112" i="1"/>
  <c r="O113" i="1"/>
  <c r="P113" i="1"/>
  <c r="Q113" i="1"/>
  <c r="O115" i="1"/>
  <c r="P115" i="1"/>
  <c r="Q115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5" i="1"/>
  <c r="N97" i="1"/>
  <c r="AI116" i="1"/>
  <c r="AK89" i="1"/>
  <c r="AJ89" i="1"/>
  <c r="AI89" i="1"/>
  <c r="AH89" i="1"/>
  <c r="AG89" i="1"/>
  <c r="AF89" i="1"/>
  <c r="AK55" i="1"/>
  <c r="AJ55" i="1"/>
  <c r="AI55" i="1"/>
  <c r="AG55" i="1"/>
  <c r="AF55" i="1"/>
  <c r="AK27" i="1"/>
  <c r="AJ27" i="1"/>
  <c r="AG27" i="1"/>
  <c r="AF27" i="1"/>
  <c r="G47" i="1"/>
  <c r="AB113" i="1"/>
  <c r="AA113" i="1"/>
  <c r="AB112" i="1"/>
  <c r="AA112" i="1"/>
  <c r="AB111" i="1"/>
  <c r="AA111" i="1"/>
  <c r="AB110" i="1"/>
  <c r="AA110" i="1"/>
  <c r="AB109" i="1"/>
  <c r="AA109" i="1"/>
  <c r="AB108" i="1"/>
  <c r="AA108" i="1"/>
  <c r="AB107" i="1"/>
  <c r="AB106" i="1"/>
  <c r="AA106" i="1"/>
  <c r="AB105" i="1"/>
  <c r="AA105" i="1"/>
  <c r="AB104" i="1"/>
  <c r="AA104" i="1"/>
  <c r="AB103" i="1"/>
  <c r="AA103" i="1"/>
  <c r="AB102" i="1"/>
  <c r="AA102" i="1"/>
  <c r="AB101" i="1"/>
  <c r="AA101" i="1"/>
  <c r="AB100" i="1"/>
  <c r="AA100" i="1"/>
  <c r="AB99" i="1"/>
  <c r="AA99" i="1"/>
  <c r="AB98" i="1"/>
  <c r="AA98" i="1"/>
  <c r="AB97" i="1"/>
  <c r="AA97" i="1"/>
  <c r="AB89" i="1"/>
  <c r="AA89" i="1"/>
  <c r="AB55" i="1"/>
  <c r="AA55" i="1"/>
  <c r="AB27" i="1"/>
  <c r="AA27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89" i="1"/>
  <c r="R89" i="1"/>
  <c r="Q89" i="1"/>
  <c r="P89" i="1"/>
  <c r="O89" i="1"/>
  <c r="N89" i="1"/>
  <c r="S55" i="1"/>
  <c r="R55" i="1"/>
  <c r="Q55" i="1"/>
  <c r="P55" i="1"/>
  <c r="O55" i="1"/>
  <c r="N55" i="1"/>
  <c r="S27" i="1"/>
  <c r="R27" i="1"/>
  <c r="Q27" i="1"/>
  <c r="P27" i="1"/>
  <c r="O27" i="1"/>
  <c r="N27" i="1"/>
  <c r="G52" i="1"/>
  <c r="E52" i="1"/>
  <c r="E45" i="1"/>
  <c r="E44" i="1"/>
  <c r="G42" i="1"/>
  <c r="F42" i="1"/>
  <c r="E42" i="1"/>
  <c r="H40" i="1"/>
  <c r="G40" i="1"/>
  <c r="E40" i="1"/>
  <c r="G38" i="1"/>
  <c r="E38" i="1"/>
  <c r="H37" i="1"/>
  <c r="F37" i="1"/>
  <c r="E37" i="1"/>
  <c r="E18" i="1"/>
  <c r="H17" i="1"/>
  <c r="F17" i="1"/>
  <c r="E17" i="1"/>
  <c r="G16" i="1"/>
  <c r="F16" i="1"/>
  <c r="E16" i="1"/>
  <c r="H10" i="1"/>
  <c r="G10" i="1"/>
  <c r="G9" i="1"/>
  <c r="H8" i="1"/>
  <c r="E43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89" i="1"/>
  <c r="I89" i="1"/>
  <c r="J55" i="1"/>
  <c r="I55" i="1"/>
  <c r="J27" i="1"/>
  <c r="I27" i="1"/>
  <c r="AO116" i="1" l="1"/>
  <c r="AU116" i="1" s="1"/>
  <c r="H42" i="1"/>
  <c r="E46" i="1"/>
  <c r="F46" i="1"/>
  <c r="G46" i="1"/>
  <c r="AI27" i="1"/>
  <c r="AQ27" i="1"/>
  <c r="AR27" i="1"/>
  <c r="AR62" i="1" s="1"/>
  <c r="AH27" i="1"/>
  <c r="E10" i="1"/>
  <c r="F10" i="1"/>
  <c r="F12" i="1"/>
  <c r="F9" i="1"/>
  <c r="H9" i="1"/>
  <c r="E14" i="1"/>
  <c r="H16" i="1"/>
  <c r="E9" i="1"/>
  <c r="E8" i="1"/>
  <c r="E12" i="1"/>
  <c r="H14" i="1"/>
  <c r="AU55" i="1"/>
  <c r="F88" i="1"/>
  <c r="G88" i="1"/>
  <c r="AU89" i="1"/>
  <c r="G107" i="1"/>
  <c r="G99" i="1"/>
  <c r="E103" i="1"/>
  <c r="E113" i="1"/>
  <c r="G103" i="1"/>
  <c r="H101" i="1"/>
  <c r="E101" i="1"/>
  <c r="E105" i="1"/>
  <c r="E106" i="1"/>
  <c r="E98" i="1"/>
  <c r="G108" i="1"/>
  <c r="E99" i="1"/>
  <c r="AL89" i="1"/>
  <c r="F107" i="1"/>
  <c r="F103" i="1"/>
  <c r="H98" i="1"/>
  <c r="Q116" i="1"/>
  <c r="E104" i="1"/>
  <c r="F98" i="1"/>
  <c r="G113" i="1"/>
  <c r="G101" i="1"/>
  <c r="AK116" i="1"/>
  <c r="AJ116" i="1"/>
  <c r="AG116" i="1"/>
  <c r="AH116" i="1"/>
  <c r="T89" i="1"/>
  <c r="AF116" i="1"/>
  <c r="AH55" i="1"/>
  <c r="AL55" i="1" s="1"/>
  <c r="AA116" i="1"/>
  <c r="AB116" i="1"/>
  <c r="O116" i="1"/>
  <c r="R116" i="1"/>
  <c r="T55" i="1"/>
  <c r="P116" i="1"/>
  <c r="N116" i="1"/>
  <c r="T27" i="1"/>
  <c r="S116" i="1"/>
  <c r="J116" i="1"/>
  <c r="I116" i="1"/>
  <c r="F41" i="1"/>
  <c r="G41" i="1"/>
  <c r="F43" i="1"/>
  <c r="G43" i="1"/>
  <c r="H52" i="1"/>
  <c r="G12" i="1"/>
  <c r="G45" i="1"/>
  <c r="F44" i="1"/>
  <c r="H45" i="1"/>
  <c r="H38" i="1"/>
  <c r="H44" i="1"/>
  <c r="E41" i="1"/>
  <c r="E36" i="1"/>
  <c r="G37" i="1"/>
  <c r="F36" i="1"/>
  <c r="G36" i="1"/>
  <c r="H41" i="1"/>
  <c r="F8" i="1"/>
  <c r="F14" i="1"/>
  <c r="H36" i="1"/>
  <c r="G8" i="1"/>
  <c r="F40" i="1"/>
  <c r="F52" i="1"/>
  <c r="E107" i="1" l="1"/>
  <c r="H103" i="1"/>
  <c r="AL27" i="1"/>
  <c r="AU27" i="1"/>
  <c r="H15" i="1"/>
  <c r="F15" i="1"/>
  <c r="G15" i="1"/>
  <c r="G13" i="1"/>
  <c r="H43" i="1"/>
  <c r="K60" i="1" s="1"/>
  <c r="E15" i="1"/>
  <c r="G102" i="1"/>
  <c r="H106" i="1"/>
  <c r="H105" i="1"/>
  <c r="H113" i="1"/>
  <c r="F101" i="1"/>
  <c r="E97" i="1"/>
  <c r="F113" i="1"/>
  <c r="G97" i="1"/>
  <c r="H99" i="1"/>
  <c r="G98" i="1"/>
  <c r="F105" i="1"/>
  <c r="H97" i="1"/>
  <c r="E102" i="1"/>
  <c r="G104" i="1"/>
  <c r="G106" i="1"/>
  <c r="F102" i="1"/>
  <c r="F104" i="1"/>
  <c r="F97" i="1"/>
  <c r="G17" i="1"/>
  <c r="G14" i="1"/>
  <c r="H12" i="1"/>
  <c r="Y89" i="1"/>
  <c r="G89" i="1"/>
  <c r="Z89" i="1"/>
  <c r="X89" i="1"/>
  <c r="F89" i="1"/>
  <c r="E89" i="1"/>
  <c r="W89" i="1"/>
  <c r="T116" i="1"/>
  <c r="AL116" i="1"/>
  <c r="E13" i="1"/>
  <c r="G19" i="1" l="1"/>
  <c r="F13" i="1"/>
  <c r="H46" i="1"/>
  <c r="H107" i="1"/>
  <c r="G44" i="1"/>
  <c r="G105" i="1"/>
  <c r="F38" i="1"/>
  <c r="F45" i="1"/>
  <c r="F106" i="1"/>
  <c r="H108" i="1"/>
  <c r="H47" i="1"/>
  <c r="AC89" i="1"/>
  <c r="H22" i="1"/>
  <c r="G20" i="1"/>
  <c r="H26" i="1"/>
  <c r="H21" i="1"/>
  <c r="F19" i="1"/>
  <c r="F20" i="1"/>
  <c r="H19" i="1"/>
  <c r="H20" i="1"/>
  <c r="H89" i="1"/>
  <c r="K89" i="1" s="1"/>
  <c r="K91" i="1" l="1"/>
  <c r="L89" i="1"/>
  <c r="H13" i="1"/>
  <c r="H50" i="1"/>
  <c r="H111" i="1"/>
  <c r="G54" i="1"/>
  <c r="G115" i="1"/>
  <c r="G39" i="1"/>
  <c r="F48" i="1"/>
  <c r="F109" i="1"/>
  <c r="G48" i="1"/>
  <c r="G109" i="1"/>
  <c r="H39" i="1"/>
  <c r="H48" i="1"/>
  <c r="H109" i="1"/>
  <c r="F39" i="1"/>
  <c r="F100" i="1"/>
  <c r="H49" i="1"/>
  <c r="H110" i="1"/>
  <c r="F49" i="1"/>
  <c r="F110" i="1"/>
  <c r="F54" i="1"/>
  <c r="F115" i="1"/>
  <c r="H54" i="1"/>
  <c r="H115" i="1"/>
  <c r="F99" i="1"/>
  <c r="F47" i="1"/>
  <c r="F108" i="1"/>
  <c r="G11" i="1"/>
  <c r="H11" i="1"/>
  <c r="F11" i="1"/>
  <c r="F21" i="1"/>
  <c r="G21" i="1"/>
  <c r="E26" i="1"/>
  <c r="G26" i="1"/>
  <c r="F26" i="1" l="1"/>
  <c r="H100" i="1"/>
  <c r="G49" i="1"/>
  <c r="G110" i="1"/>
  <c r="E39" i="1"/>
  <c r="G100" i="1"/>
  <c r="E21" i="1"/>
  <c r="E20" i="1"/>
  <c r="E11" i="1"/>
  <c r="G22" i="1"/>
  <c r="E48" i="1" l="1"/>
  <c r="E109" i="1"/>
  <c r="F50" i="1"/>
  <c r="E50" i="1"/>
  <c r="E111" i="1"/>
  <c r="E100" i="1"/>
  <c r="E54" i="1"/>
  <c r="E115" i="1"/>
  <c r="G50" i="1"/>
  <c r="E49" i="1"/>
  <c r="E110" i="1"/>
  <c r="E22" i="1"/>
  <c r="F22" i="1"/>
  <c r="X55" i="1"/>
  <c r="E23" i="1"/>
  <c r="G111" i="1" l="1"/>
  <c r="F111" i="1"/>
  <c r="E47" i="1"/>
  <c r="W55" i="1"/>
  <c r="E112" i="1"/>
  <c r="E51" i="1"/>
  <c r="H51" i="1"/>
  <c r="Z55" i="1"/>
  <c r="F51" i="1"/>
  <c r="F55" i="1" s="1"/>
  <c r="F112" i="1"/>
  <c r="H23" i="1"/>
  <c r="Z27" i="1"/>
  <c r="E19" i="1"/>
  <c r="W27" i="1"/>
  <c r="H55" i="1" l="1"/>
  <c r="E55" i="1"/>
  <c r="E108" i="1"/>
  <c r="E116" i="1" s="1"/>
  <c r="W116" i="1"/>
  <c r="G51" i="1"/>
  <c r="G55" i="1" s="1"/>
  <c r="Y55" i="1"/>
  <c r="H112" i="1"/>
  <c r="Z116" i="1"/>
  <c r="X116" i="1"/>
  <c r="F116" i="1"/>
  <c r="F23" i="1"/>
  <c r="H27" i="1"/>
  <c r="E27" i="1"/>
  <c r="G23" i="1"/>
  <c r="G27" i="1" s="1"/>
  <c r="Y27" i="1"/>
  <c r="H116" i="1" l="1"/>
  <c r="G112" i="1"/>
  <c r="G116" i="1" s="1"/>
  <c r="Y116" i="1"/>
  <c r="AC116" i="1" s="1"/>
  <c r="K55" i="1"/>
  <c r="K57" i="1" s="1"/>
  <c r="K61" i="1" s="1"/>
  <c r="K62" i="1" s="1"/>
  <c r="AC55" i="1"/>
  <c r="L55" i="1" l="1"/>
  <c r="K116" i="1"/>
  <c r="K118" i="1" s="1"/>
  <c r="L116" i="1" l="1"/>
  <c r="X27" i="1"/>
  <c r="AC27" i="1" l="1"/>
  <c r="F27" i="1"/>
  <c r="K27" i="1" l="1"/>
  <c r="K29" i="1" l="1"/>
  <c r="L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Nina Zhuang</author>
  </authors>
  <commentList>
    <comment ref="E39" authorId="0" shapeId="0" xr:uid="{7CD429D8-435D-49A1-B144-16E55F7609FF}">
      <text>
        <r>
          <rPr>
            <b/>
            <sz val="9"/>
            <color indexed="81"/>
            <rFont val="Tahoma"/>
            <charset val="1"/>
          </rPr>
          <t>Powerlink:</t>
        </r>
        <r>
          <rPr>
            <sz val="9"/>
            <color indexed="81"/>
            <rFont val="Tahoma"/>
            <charset val="1"/>
          </rPr>
          <t xml:space="preserve">
FY22 RAB transfer per 2022-27 AER Final Determination</t>
        </r>
      </text>
    </comment>
    <comment ref="AO39" authorId="0" shapeId="0" xr:uid="{2046F76B-E503-4EE4-954B-118C53A56A54}">
      <text>
        <r>
          <rPr>
            <b/>
            <sz val="9"/>
            <color indexed="81"/>
            <rFont val="Tahoma"/>
            <charset val="1"/>
          </rPr>
          <t>Powerlink:</t>
        </r>
        <r>
          <rPr>
            <sz val="9"/>
            <color indexed="81"/>
            <rFont val="Tahoma"/>
            <charset val="1"/>
          </rPr>
          <t xml:space="preserve">
FY22 RAB transfer per 2022-27 AER Final Determination</t>
        </r>
      </text>
    </comment>
    <comment ref="AO55" authorId="0" shapeId="0" xr:uid="{CE9312AF-2F1C-4B9C-81AF-DE1B4DD22964}">
      <text>
        <r>
          <rPr>
            <b/>
            <sz val="9"/>
            <color indexed="81"/>
            <rFont val="Tahoma"/>
            <charset val="1"/>
          </rPr>
          <t>Powerlink:</t>
        </r>
        <r>
          <rPr>
            <sz val="9"/>
            <color indexed="81"/>
            <rFont val="Tahoma"/>
            <charset val="1"/>
          </rPr>
          <t xml:space="preserve">
FY22 RAB transfer per 2022-27 AER Final Determination</t>
        </r>
      </text>
    </comment>
    <comment ref="E100" authorId="0" shapeId="0" xr:uid="{5A8F389A-3023-4E57-8833-87C9297F880C}">
      <text>
        <r>
          <rPr>
            <b/>
            <sz val="9"/>
            <color indexed="81"/>
            <rFont val="Tahoma"/>
            <charset val="1"/>
          </rPr>
          <t>Powerlink:</t>
        </r>
        <r>
          <rPr>
            <sz val="9"/>
            <color indexed="81"/>
            <rFont val="Tahoma"/>
            <charset val="1"/>
          </rPr>
          <t xml:space="preserve">
FY22 RAB transfer per 2022-27 AER Final Determination</t>
        </r>
      </text>
    </comment>
    <comment ref="AO116" authorId="0" shapeId="0" xr:uid="{CEAF362E-4148-488C-8429-D7BA93DA5331}">
      <text>
        <r>
          <rPr>
            <b/>
            <sz val="9"/>
            <color indexed="81"/>
            <rFont val="Tahoma"/>
            <charset val="1"/>
          </rPr>
          <t>Powerlink:</t>
        </r>
        <r>
          <rPr>
            <sz val="9"/>
            <color indexed="81"/>
            <rFont val="Tahoma"/>
            <charset val="1"/>
          </rPr>
          <t xml:space="preserve">
FY22 RAB transfer per 2022-27 AER Final Determination</t>
        </r>
      </text>
    </comment>
  </commentList>
</comments>
</file>

<file path=xl/sharedStrings.xml><?xml version="1.0" encoding="utf-8"?>
<sst xmlns="http://schemas.openxmlformats.org/spreadsheetml/2006/main" count="447" uniqueCount="60">
  <si>
    <t>Year</t>
  </si>
  <si>
    <t xml:space="preserve"> Year-1</t>
  </si>
  <si>
    <t xml:space="preserve">Year 1 </t>
  </si>
  <si>
    <t>Year 2</t>
  </si>
  <si>
    <t>Year 3</t>
  </si>
  <si>
    <t>Year 4</t>
  </si>
  <si>
    <t>Year 5</t>
  </si>
  <si>
    <t>Asset Class</t>
  </si>
  <si>
    <t>Transmission Lines - Overhead</t>
  </si>
  <si>
    <t>Transmission Lines - Underground</t>
  </si>
  <si>
    <t>Transmission Lines - Refit</t>
  </si>
  <si>
    <t>Substations Primary Plant</t>
  </si>
  <si>
    <t>Substations Secondary Systems</t>
  </si>
  <si>
    <t>Communications Other Assets</t>
  </si>
  <si>
    <t>Comms - Civil Works</t>
  </si>
  <si>
    <t>Network Switching Centres</t>
  </si>
  <si>
    <t>Land</t>
  </si>
  <si>
    <t>Easements</t>
  </si>
  <si>
    <t>Commercial Buildings</t>
  </si>
  <si>
    <t>Computer Equipment</t>
  </si>
  <si>
    <t>Office Furniture &amp; Miscellaneous</t>
  </si>
  <si>
    <t>Office Machines</t>
  </si>
  <si>
    <t>Vehicles</t>
  </si>
  <si>
    <t>Moveable Plant</t>
  </si>
  <si>
    <t>Insurance Spares</t>
  </si>
  <si>
    <t>Total</t>
  </si>
  <si>
    <t>In-house software</t>
  </si>
  <si>
    <t>Sub total</t>
  </si>
  <si>
    <t>Year -1</t>
  </si>
  <si>
    <t xml:space="preserve">Year 2 </t>
  </si>
  <si>
    <t xml:space="preserve">Year 4 </t>
  </si>
  <si>
    <t xml:space="preserve"> Year -1</t>
  </si>
  <si>
    <t>Year 1</t>
  </si>
  <si>
    <t>Buildings - capital works</t>
  </si>
  <si>
    <t>Difference</t>
  </si>
  <si>
    <t>FY</t>
  </si>
  <si>
    <t>ORIGINAL BEFORE ADJUSTMENT</t>
  </si>
  <si>
    <t>Gross Capital Expenditure – As Incurred - RECAST</t>
  </si>
  <si>
    <t>Asset Disposal – As Incurred - RECAST</t>
  </si>
  <si>
    <t>Gross Capital Expenditure – As Commissioned - RECAST</t>
  </si>
  <si>
    <t>Asset Disposal – As De-Commissioned - RECAST</t>
  </si>
  <si>
    <t>ADJUST NORTH LINK PLACE</t>
  </si>
  <si>
    <t>Prior RIN/AIO submissions</t>
  </si>
  <si>
    <t>2022-27 RAB transfer (disposal) not included in FY22 RIN</t>
  </si>
  <si>
    <t>ADJUST FY22 ASSET TRANSFER</t>
  </si>
  <si>
    <t>Difference is made up of:</t>
  </si>
  <si>
    <t>* Reclassification from Commercial Buildings to Buildings - capital works</t>
  </si>
  <si>
    <r>
      <t xml:space="preserve">Difference </t>
    </r>
    <r>
      <rPr>
        <vertAlign val="superscript"/>
        <sz val="10"/>
        <rFont val="Arial"/>
        <family val="2"/>
      </rPr>
      <t>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</si>
  <si>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Relassification of AEMS from negative gross capex to asset disposal.</t>
    </r>
  </si>
  <si>
    <r>
      <t xml:space="preserve">Reclassification of AEMS disposal </t>
    </r>
    <r>
      <rPr>
        <vertAlign val="superscript"/>
        <sz val="10"/>
        <rFont val="Arial"/>
        <family val="2"/>
      </rPr>
      <t>(1)</t>
    </r>
  </si>
  <si>
    <r>
      <rPr>
        <vertAlign val="superscript"/>
        <sz val="10"/>
        <rFont val="Arial"/>
        <family val="2"/>
      </rPr>
      <t xml:space="preserve">(1)  </t>
    </r>
    <r>
      <rPr>
        <sz val="10"/>
        <rFont val="Arial"/>
        <family val="2"/>
      </rPr>
      <t>2022-27 RAB transfer (disposal) not included in FY22 RIN</t>
    </r>
  </si>
  <si>
    <t>RIN/AIO submissions</t>
  </si>
  <si>
    <t>Capex Information per the Annual RIN/AIO submissions</t>
  </si>
  <si>
    <t>Recast Capex and Reconciliation</t>
  </si>
  <si>
    <t>RECLASS BUILDINGS &amp; IN-HOUSE SOFTWARE</t>
  </si>
  <si>
    <t>ADJUST CAM</t>
  </si>
  <si>
    <t>Source:</t>
  </si>
  <si>
    <t>FY25: from the FY25 Annual Information Order (AIO)</t>
  </si>
  <si>
    <t>FY22-24: 2023/24 Regulatory Accounts - Historic Capex by asset class for the period ending 30 June 2024</t>
  </si>
  <si>
    <t>All in $million 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</si>
</sst>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#,##0.0\ ;\(#,##0.0\)\ ;\ _*&quot; &quot;??_ "/>
    <numFmt numFmtId="166" formatCode="_(* #,##0.000_);_(* \(#,##0.000\);_(* &quot;-&quot;??_);_(@_)"/>
    <numFmt numFmtId="167" formatCode="_(* #,##0.0_);_(* \(#,##0.0\);_(* &quot;-&quot;??_);_(@_)"/>
    <numFmt numFmtId="168" formatCode="_(* #,##0.0000_);_(* \(#,##0.0000\);_(* &quot;-&quot;??_);_(@_)"/>
    <numFmt numFmtId="169" formatCode="#,##0.000\ ;\(#,##0.000\)\ ;\ _*&quot; &quot;??_ "/>
    <numFmt numFmtId="170" formatCode="_-* #,##0.0_-;\-* #,##0.0_-;_-* &quot;-&quot;??_-;_-@_-"/>
    <numFmt numFmtId="171" formatCode="0.000"/>
    <numFmt numFmtId="172" formatCode="#,##0.00000000"/>
    <numFmt numFmtId="173" formatCode="#,##0.0000\ ;\(#,##0.0000\)\ ;\ _*&quot; &quot;??_ "/>
    <numFmt numFmtId="174" formatCode="_-* #,##0.0_-;\-* #,##0.0_-;_-* &quot;-&quot;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Palatino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vertAlign val="superscript"/>
      <sz val="10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80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3" applyFont="1"/>
    <xf numFmtId="49" fontId="4" fillId="0" borderId="0" xfId="3" applyNumberFormat="1" applyFont="1"/>
    <xf numFmtId="0" fontId="5" fillId="0" borderId="0" xfId="2" applyFont="1"/>
    <xf numFmtId="0" fontId="4" fillId="0" borderId="0" xfId="2" applyFont="1"/>
    <xf numFmtId="0" fontId="8" fillId="0" borderId="0" xfId="2" applyFont="1"/>
    <xf numFmtId="0" fontId="9" fillId="0" borderId="0" xfId="2" applyFont="1"/>
    <xf numFmtId="0" fontId="2" fillId="0" borderId="0" xfId="2" applyAlignment="1">
      <alignment horizontal="right"/>
    </xf>
    <xf numFmtId="167" fontId="4" fillId="0" borderId="0" xfId="2" applyNumberFormat="1" applyFont="1"/>
    <xf numFmtId="0" fontId="4" fillId="0" borderId="0" xfId="2" applyFont="1" applyAlignment="1">
      <alignment horizontal="right"/>
    </xf>
    <xf numFmtId="0" fontId="4" fillId="7" borderId="3" xfId="2" applyFont="1" applyFill="1" applyBorder="1"/>
    <xf numFmtId="0" fontId="13" fillId="0" borderId="0" xfId="2" applyFont="1" applyAlignment="1">
      <alignment horizontal="right"/>
    </xf>
    <xf numFmtId="0" fontId="2" fillId="0" borderId="0" xfId="2"/>
    <xf numFmtId="167" fontId="2" fillId="0" borderId="3" xfId="2" applyNumberFormat="1" applyBorder="1"/>
    <xf numFmtId="0" fontId="14" fillId="0" borderId="0" xfId="2" applyFont="1"/>
    <xf numFmtId="164" fontId="2" fillId="0" borderId="0" xfId="1" applyFont="1"/>
    <xf numFmtId="164" fontId="2" fillId="0" borderId="0" xfId="2" applyNumberFormat="1"/>
    <xf numFmtId="43" fontId="2" fillId="0" borderId="0" xfId="2" applyNumberFormat="1"/>
    <xf numFmtId="0" fontId="2" fillId="0" borderId="0" xfId="2" applyAlignment="1">
      <alignment wrapText="1"/>
    </xf>
    <xf numFmtId="165" fontId="2" fillId="3" borderId="3" xfId="2" applyNumberFormat="1" applyFill="1" applyBorder="1"/>
    <xf numFmtId="165" fontId="2" fillId="0" borderId="0" xfId="2" applyNumberFormat="1"/>
    <xf numFmtId="166" fontId="2" fillId="0" borderId="0" xfId="2" applyNumberFormat="1"/>
    <xf numFmtId="167" fontId="2" fillId="0" borderId="0" xfId="1" applyNumberFormat="1" applyFont="1"/>
    <xf numFmtId="0" fontId="2" fillId="3" borderId="1" xfId="2" applyFill="1" applyBorder="1"/>
    <xf numFmtId="0" fontId="2" fillId="3" borderId="2" xfId="2" applyFill="1" applyBorder="1"/>
    <xf numFmtId="166" fontId="2" fillId="0" borderId="0" xfId="1" applyNumberFormat="1" applyFont="1"/>
    <xf numFmtId="0" fontId="2" fillId="3" borderId="1" xfId="2" applyFill="1" applyBorder="1" applyAlignment="1">
      <alignment horizontal="left"/>
    </xf>
    <xf numFmtId="0" fontId="2" fillId="3" borderId="2" xfId="2" applyFill="1" applyBorder="1" applyAlignment="1">
      <alignment horizontal="left"/>
    </xf>
    <xf numFmtId="173" fontId="2" fillId="0" borderId="0" xfId="2" applyNumberFormat="1"/>
    <xf numFmtId="168" fontId="2" fillId="0" borderId="0" xfId="1" applyNumberFormat="1" applyFont="1"/>
    <xf numFmtId="169" fontId="2" fillId="3" borderId="4" xfId="2" applyNumberFormat="1" applyFill="1" applyBorder="1"/>
    <xf numFmtId="165" fontId="2" fillId="3" borderId="4" xfId="2" applyNumberFormat="1" applyFill="1" applyBorder="1"/>
    <xf numFmtId="165" fontId="2" fillId="7" borderId="3" xfId="2" applyNumberFormat="1" applyFill="1" applyBorder="1"/>
    <xf numFmtId="171" fontId="2" fillId="0" borderId="0" xfId="2" applyNumberFormat="1"/>
    <xf numFmtId="172" fontId="2" fillId="0" borderId="0" xfId="2" applyNumberFormat="1"/>
    <xf numFmtId="0" fontId="7" fillId="0" borderId="0" xfId="5" applyAlignment="1">
      <alignment vertical="center"/>
    </xf>
    <xf numFmtId="165" fontId="2" fillId="3" borderId="1" xfId="2" applyNumberFormat="1" applyFill="1" applyBorder="1"/>
    <xf numFmtId="165" fontId="2" fillId="5" borderId="3" xfId="2" applyNumberFormat="1" applyFill="1" applyBorder="1"/>
    <xf numFmtId="169" fontId="2" fillId="3" borderId="1" xfId="2" applyNumberFormat="1" applyFill="1" applyBorder="1"/>
    <xf numFmtId="0" fontId="2" fillId="0" borderId="0" xfId="2" applyAlignment="1">
      <alignment vertical="center"/>
    </xf>
    <xf numFmtId="0" fontId="2" fillId="3" borderId="1" xfId="2" applyFill="1" applyBorder="1" applyAlignment="1">
      <alignment vertical="center"/>
    </xf>
    <xf numFmtId="0" fontId="2" fillId="3" borderId="2" xfId="2" applyFill="1" applyBorder="1" applyAlignment="1">
      <alignment vertical="center"/>
    </xf>
    <xf numFmtId="165" fontId="2" fillId="3" borderId="1" xfId="2" applyNumberFormat="1" applyFill="1" applyBorder="1" applyAlignment="1">
      <alignment vertical="center"/>
    </xf>
    <xf numFmtId="165" fontId="2" fillId="3" borderId="3" xfId="2" applyNumberFormat="1" applyFill="1" applyBorder="1" applyAlignment="1">
      <alignment vertical="center"/>
    </xf>
    <xf numFmtId="173" fontId="2" fillId="0" borderId="0" xfId="2" applyNumberFormat="1" applyAlignment="1">
      <alignment vertical="center"/>
    </xf>
    <xf numFmtId="43" fontId="2" fillId="0" borderId="0" xfId="2" applyNumberFormat="1" applyAlignment="1">
      <alignment vertical="center"/>
    </xf>
    <xf numFmtId="169" fontId="2" fillId="3" borderId="5" xfId="2" applyNumberFormat="1" applyFill="1" applyBorder="1"/>
    <xf numFmtId="174" fontId="2" fillId="0" borderId="0" xfId="2" applyNumberFormat="1"/>
    <xf numFmtId="170" fontId="15" fillId="7" borderId="3" xfId="4" applyNumberFormat="1" applyFont="1" applyFill="1" applyBorder="1"/>
    <xf numFmtId="170" fontId="15" fillId="6" borderId="3" xfId="4" applyNumberFormat="1" applyFont="1" applyFill="1" applyBorder="1"/>
    <xf numFmtId="170" fontId="15" fillId="4" borderId="3" xfId="4" applyNumberFormat="1" applyFont="1" applyFill="1" applyBorder="1"/>
    <xf numFmtId="166" fontId="15" fillId="0" borderId="0" xfId="4" applyNumberFormat="1" applyFont="1"/>
    <xf numFmtId="170" fontId="16" fillId="6" borderId="3" xfId="4" applyNumberFormat="1" applyFont="1" applyFill="1" applyBorder="1"/>
    <xf numFmtId="0" fontId="17" fillId="0" borderId="0" xfId="2" applyFont="1"/>
    <xf numFmtId="167" fontId="2" fillId="5" borderId="0" xfId="1" applyNumberFormat="1" applyFont="1" applyFill="1" applyBorder="1"/>
    <xf numFmtId="170" fontId="15" fillId="5" borderId="3" xfId="4" applyNumberFormat="1" applyFont="1" applyFill="1" applyBorder="1"/>
    <xf numFmtId="170" fontId="15" fillId="9" borderId="3" xfId="4" applyNumberFormat="1" applyFont="1" applyFill="1" applyBorder="1"/>
    <xf numFmtId="167" fontId="2" fillId="9" borderId="0" xfId="1" applyNumberFormat="1" applyFont="1" applyFill="1" applyBorder="1"/>
    <xf numFmtId="0" fontId="6" fillId="8" borderId="0" xfId="2" applyFont="1" applyFill="1" applyAlignment="1">
      <alignment horizontal="center"/>
    </xf>
    <xf numFmtId="0" fontId="2" fillId="3" borderId="1" xfId="2" applyFill="1" applyBorder="1" applyAlignment="1">
      <alignment horizontal="left" wrapText="1"/>
    </xf>
    <xf numFmtId="0" fontId="2" fillId="3" borderId="2" xfId="2" applyFill="1" applyBorder="1" applyAlignment="1">
      <alignment horizontal="left" wrapText="1"/>
    </xf>
    <xf numFmtId="0" fontId="6" fillId="2" borderId="0" xfId="2" applyFont="1" applyFill="1" applyAlignment="1">
      <alignment horizontal="center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2" fillId="0" borderId="0" xfId="2" applyFont="1"/>
  </cellXfs>
  <cellStyles count="7">
    <cellStyle name="Comma" xfId="1" builtinId="3"/>
    <cellStyle name="Comma 2" xfId="6" xr:uid="{E4A33DEC-CCEE-4F17-98B7-D7AD883B4E7A}"/>
    <cellStyle name="Comma 3" xfId="4" xr:uid="{AD5C1305-D9E4-4E7B-8096-D8F7FAF30765}"/>
    <cellStyle name="Hyperlink 2" xfId="5" xr:uid="{215BE252-A4BE-4ADB-AA55-48B122488685}"/>
    <cellStyle name="Normal" xfId="0" builtinId="0"/>
    <cellStyle name="Normal 2 10" xfId="2" xr:uid="{B55EA758-D191-4259-88B6-930F2BA9A38B}"/>
    <cellStyle name="Normal_AppendixB" xfId="3" xr:uid="{AE0F2309-1D8A-4882-8AEC-6D6D3CC80D3C}"/>
  </cellStyles>
  <dxfs count="8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9BFF-5E8C-4AE2-B58D-3BF8B08CE30B}">
  <sheetPr>
    <tabColor rgb="FF92D050"/>
  </sheetPr>
  <dimension ref="A1:BS122"/>
  <sheetViews>
    <sheetView showGridLines="0" tabSelected="1" zoomScale="85" zoomScaleNormal="85" workbookViewId="0">
      <pane xSplit="3" ySplit="7" topLeftCell="D8" activePane="bottomRight" state="frozen"/>
      <selection pane="topRight" activeCell="D1" sqref="D1"/>
      <selection pane="bottomLeft" activeCell="A15" sqref="A15"/>
      <selection pane="bottomRight" activeCell="O24" sqref="O24"/>
    </sheetView>
  </sheetViews>
  <sheetFormatPr defaultColWidth="9.28515625" defaultRowHeight="12.75"/>
  <cols>
    <col min="1" max="1" width="10.7109375" style="12" customWidth="1"/>
    <col min="2" max="2" width="13.28515625" style="12" customWidth="1"/>
    <col min="3" max="3" width="18.5703125" style="12" customWidth="1"/>
    <col min="4" max="4" width="10.5703125" style="12" customWidth="1"/>
    <col min="5" max="6" width="10.7109375" style="12" customWidth="1"/>
    <col min="7" max="7" width="12.7109375" style="12" customWidth="1"/>
    <col min="8" max="12" width="10.7109375" style="12" customWidth="1"/>
    <col min="13" max="13" width="9.42578125" style="12" customWidth="1"/>
    <col min="14" max="15" width="10.7109375" style="12" customWidth="1"/>
    <col min="16" max="16" width="12.7109375" style="12" customWidth="1"/>
    <col min="17" max="21" width="10.7109375" style="12" customWidth="1"/>
    <col min="22" max="22" width="9.42578125" style="12" customWidth="1"/>
    <col min="23" max="24" width="10.7109375" style="12" customWidth="1"/>
    <col min="25" max="25" width="12.7109375" style="12" customWidth="1"/>
    <col min="26" max="30" width="10.7109375" style="12" customWidth="1"/>
    <col min="31" max="31" width="9.42578125" style="12" customWidth="1"/>
    <col min="32" max="33" width="10.7109375" style="12" customWidth="1"/>
    <col min="34" max="34" width="12.7109375" style="12" customWidth="1"/>
    <col min="35" max="39" width="10.7109375" style="12" customWidth="1"/>
    <col min="40" max="40" width="9.42578125" style="12" customWidth="1"/>
    <col min="41" max="42" width="10.7109375" style="12" customWidth="1"/>
    <col min="43" max="43" width="12.7109375" style="12" customWidth="1"/>
    <col min="44" max="48" width="10.7109375" style="12" customWidth="1"/>
    <col min="49" max="49" width="9.42578125" style="12" customWidth="1"/>
    <col min="50" max="51" width="10.7109375" style="12" customWidth="1"/>
    <col min="52" max="52" width="12.7109375" style="12" customWidth="1"/>
    <col min="53" max="65" width="10.7109375" style="12" customWidth="1"/>
    <col min="66" max="16384" width="9.28515625" style="12"/>
  </cols>
  <sheetData>
    <row r="1" spans="1:71" ht="18">
      <c r="A1" s="53" t="s">
        <v>53</v>
      </c>
      <c r="M1" s="14" t="s">
        <v>36</v>
      </c>
      <c r="N1" s="14"/>
      <c r="O1" s="14"/>
      <c r="P1" s="14"/>
      <c r="V1" s="14" t="s">
        <v>55</v>
      </c>
      <c r="AE1" s="14" t="s">
        <v>41</v>
      </c>
      <c r="AN1" s="14" t="s">
        <v>44</v>
      </c>
      <c r="AW1" s="14" t="s">
        <v>54</v>
      </c>
    </row>
    <row r="2" spans="1:71">
      <c r="A2" s="64" t="s">
        <v>59</v>
      </c>
      <c r="B2" s="1"/>
      <c r="C2" s="2"/>
      <c r="D2" s="2"/>
      <c r="M2" s="2"/>
      <c r="V2" s="2"/>
      <c r="W2" s="15"/>
      <c r="Z2" s="15"/>
      <c r="AA2" s="15"/>
      <c r="AE2" s="2"/>
      <c r="AN2" s="2"/>
      <c r="AW2" s="2"/>
      <c r="BS2" s="16"/>
    </row>
    <row r="3" spans="1:71">
      <c r="E3" s="17"/>
      <c r="F3" s="17"/>
      <c r="G3" s="17"/>
      <c r="H3" s="17"/>
    </row>
    <row r="4" spans="1:71" s="4" customFormat="1">
      <c r="A4" s="3"/>
      <c r="D4" s="9" t="s">
        <v>35</v>
      </c>
      <c r="E4" s="4">
        <v>2022</v>
      </c>
      <c r="F4" s="4">
        <v>2023</v>
      </c>
      <c r="G4" s="4">
        <v>2024</v>
      </c>
      <c r="H4" s="4">
        <v>2025</v>
      </c>
      <c r="I4" s="4">
        <v>2026</v>
      </c>
      <c r="J4" s="4">
        <v>2027</v>
      </c>
      <c r="M4" s="9" t="s">
        <v>35</v>
      </c>
      <c r="N4" s="4">
        <v>2022</v>
      </c>
      <c r="O4" s="4">
        <v>2023</v>
      </c>
      <c r="P4" s="4">
        <v>2024</v>
      </c>
      <c r="Q4" s="4">
        <v>2025</v>
      </c>
      <c r="R4" s="4">
        <v>2026</v>
      </c>
      <c r="S4" s="4">
        <v>2027</v>
      </c>
      <c r="V4" s="9" t="s">
        <v>35</v>
      </c>
      <c r="W4" s="4">
        <v>2022</v>
      </c>
      <c r="X4" s="4">
        <v>2023</v>
      </c>
      <c r="Y4" s="4">
        <v>2024</v>
      </c>
      <c r="Z4" s="4">
        <v>2025</v>
      </c>
      <c r="AA4" s="4">
        <v>2026</v>
      </c>
      <c r="AB4" s="4">
        <v>2027</v>
      </c>
      <c r="AE4" s="9" t="s">
        <v>35</v>
      </c>
      <c r="AF4" s="4">
        <v>2022</v>
      </c>
      <c r="AG4" s="4">
        <v>2023</v>
      </c>
      <c r="AH4" s="4">
        <v>2024</v>
      </c>
      <c r="AI4" s="4">
        <v>2025</v>
      </c>
      <c r="AJ4" s="4">
        <v>2026</v>
      </c>
      <c r="AK4" s="4">
        <v>2027</v>
      </c>
      <c r="AN4" s="9" t="s">
        <v>35</v>
      </c>
      <c r="AO4" s="4">
        <v>2022</v>
      </c>
      <c r="AP4" s="4">
        <v>2023</v>
      </c>
      <c r="AQ4" s="4">
        <v>2024</v>
      </c>
      <c r="AR4" s="4">
        <v>2025</v>
      </c>
      <c r="AS4" s="4">
        <v>2026</v>
      </c>
      <c r="AT4" s="4">
        <v>2027</v>
      </c>
      <c r="AW4" s="9" t="s">
        <v>35</v>
      </c>
      <c r="AX4" s="4">
        <v>2022</v>
      </c>
      <c r="AY4" s="4">
        <v>2023</v>
      </c>
      <c r="AZ4" s="4">
        <v>2024</v>
      </c>
      <c r="BA4" s="4">
        <v>2025</v>
      </c>
      <c r="BB4" s="4">
        <v>2026</v>
      </c>
      <c r="BC4" s="4">
        <v>2027</v>
      </c>
    </row>
    <row r="5" spans="1:71">
      <c r="A5" s="61" t="s">
        <v>37</v>
      </c>
      <c r="B5" s="61"/>
      <c r="C5" s="61"/>
      <c r="D5" s="61"/>
      <c r="E5" s="61"/>
      <c r="F5" s="61"/>
      <c r="G5" s="61"/>
      <c r="H5" s="61"/>
      <c r="I5" s="61"/>
      <c r="J5" s="61"/>
      <c r="K5" s="61"/>
      <c r="M5" s="58" t="str">
        <f>SUBSTITUTE($A5,"RECAST",M$1)</f>
        <v>Gross Capital Expenditure – As Incurred - ORIGINAL BEFORE ADJUSTMENT</v>
      </c>
      <c r="N5" s="58"/>
      <c r="O5" s="58"/>
      <c r="P5" s="58"/>
      <c r="Q5" s="58"/>
      <c r="R5" s="58"/>
      <c r="S5" s="58"/>
      <c r="T5" s="58"/>
      <c r="V5" s="58" t="str">
        <f>SUBSTITUTE($A5,"RECAST",V$1)</f>
        <v>Gross Capital Expenditure – As Incurred - ADJUST CAM</v>
      </c>
      <c r="W5" s="58"/>
      <c r="X5" s="58"/>
      <c r="Y5" s="58"/>
      <c r="Z5" s="58"/>
      <c r="AA5" s="58"/>
      <c r="AB5" s="58"/>
      <c r="AC5" s="58"/>
      <c r="AE5" s="58" t="str">
        <f>SUBSTITUTE($A5,"RECAST",AE$1)</f>
        <v>Gross Capital Expenditure – As Incurred - ADJUST NORTH LINK PLACE</v>
      </c>
      <c r="AF5" s="58"/>
      <c r="AG5" s="58"/>
      <c r="AH5" s="58"/>
      <c r="AI5" s="58"/>
      <c r="AJ5" s="58"/>
      <c r="AK5" s="58"/>
      <c r="AL5" s="58"/>
      <c r="AN5" s="58" t="str">
        <f>SUBSTITUTE($A5,"RECAST",AN$1)</f>
        <v>Gross Capital Expenditure – As Incurred - ADJUST FY22 ASSET TRANSFER</v>
      </c>
      <c r="AO5" s="58"/>
      <c r="AP5" s="58"/>
      <c r="AQ5" s="58"/>
      <c r="AR5" s="58"/>
      <c r="AS5" s="58"/>
      <c r="AT5" s="58"/>
      <c r="AU5" s="58"/>
      <c r="AW5" s="58" t="str">
        <f>SUBSTITUTE($A5,"RECAST",AW$1)</f>
        <v>Gross Capital Expenditure – As Incurred - RECLASS BUILDINGS &amp; IN-HOUSE SOFTWARE</v>
      </c>
      <c r="AX5" s="58"/>
      <c r="AY5" s="58"/>
      <c r="AZ5" s="58"/>
      <c r="BA5" s="58"/>
      <c r="BB5" s="58"/>
      <c r="BC5" s="58"/>
      <c r="BD5" s="58"/>
    </row>
    <row r="6" spans="1:71" s="7" customFormat="1">
      <c r="A6" s="62"/>
      <c r="B6" s="62"/>
      <c r="C6" s="62"/>
      <c r="D6" s="9" t="s">
        <v>0</v>
      </c>
      <c r="E6" s="9" t="s">
        <v>1</v>
      </c>
      <c r="F6" s="9" t="s">
        <v>2</v>
      </c>
      <c r="G6" s="9" t="s">
        <v>3</v>
      </c>
      <c r="H6" s="9" t="s">
        <v>4</v>
      </c>
      <c r="I6" s="9" t="s">
        <v>5</v>
      </c>
      <c r="J6" s="9" t="s">
        <v>6</v>
      </c>
      <c r="K6" s="9" t="s">
        <v>25</v>
      </c>
      <c r="M6" s="9" t="s">
        <v>0</v>
      </c>
      <c r="N6" s="9" t="s">
        <v>1</v>
      </c>
      <c r="O6" s="9" t="s">
        <v>2</v>
      </c>
      <c r="P6" s="9" t="s">
        <v>3</v>
      </c>
      <c r="Q6" s="9" t="s">
        <v>4</v>
      </c>
      <c r="R6" s="9" t="s">
        <v>5</v>
      </c>
      <c r="S6" s="9" t="s">
        <v>6</v>
      </c>
      <c r="T6" s="9" t="s">
        <v>25</v>
      </c>
      <c r="V6" s="9" t="s">
        <v>0</v>
      </c>
      <c r="W6" s="9" t="s">
        <v>1</v>
      </c>
      <c r="X6" s="9" t="s">
        <v>2</v>
      </c>
      <c r="Y6" s="9" t="s">
        <v>3</v>
      </c>
      <c r="Z6" s="9" t="s">
        <v>4</v>
      </c>
      <c r="AA6" s="9" t="s">
        <v>5</v>
      </c>
      <c r="AB6" s="9" t="s">
        <v>6</v>
      </c>
      <c r="AC6" s="9" t="s">
        <v>25</v>
      </c>
      <c r="AE6" s="9" t="s">
        <v>0</v>
      </c>
      <c r="AF6" s="9" t="s">
        <v>1</v>
      </c>
      <c r="AG6" s="9" t="s">
        <v>2</v>
      </c>
      <c r="AH6" s="9" t="s">
        <v>3</v>
      </c>
      <c r="AI6" s="9" t="s">
        <v>4</v>
      </c>
      <c r="AJ6" s="9" t="s">
        <v>5</v>
      </c>
      <c r="AK6" s="9" t="s">
        <v>6</v>
      </c>
      <c r="AL6" s="9" t="s">
        <v>25</v>
      </c>
      <c r="AN6" s="9" t="s">
        <v>0</v>
      </c>
      <c r="AO6" s="9" t="s">
        <v>1</v>
      </c>
      <c r="AP6" s="9" t="s">
        <v>2</v>
      </c>
      <c r="AQ6" s="9" t="s">
        <v>3</v>
      </c>
      <c r="AR6" s="9" t="s">
        <v>4</v>
      </c>
      <c r="AS6" s="9" t="s">
        <v>5</v>
      </c>
      <c r="AT6" s="9" t="s">
        <v>6</v>
      </c>
      <c r="AU6" s="9" t="s">
        <v>25</v>
      </c>
      <c r="AW6" s="9" t="s">
        <v>0</v>
      </c>
      <c r="AX6" s="9" t="s">
        <v>1</v>
      </c>
      <c r="AY6" s="9" t="s">
        <v>2</v>
      </c>
      <c r="AZ6" s="9" t="s">
        <v>3</v>
      </c>
      <c r="BA6" s="9" t="s">
        <v>4</v>
      </c>
      <c r="BB6" s="9" t="s">
        <v>5</v>
      </c>
      <c r="BC6" s="9" t="s">
        <v>6</v>
      </c>
      <c r="BD6" s="9" t="s">
        <v>25</v>
      </c>
    </row>
    <row r="7" spans="1:71">
      <c r="A7" s="63" t="s">
        <v>7</v>
      </c>
      <c r="B7" s="63"/>
      <c r="C7" s="63"/>
      <c r="D7" s="4"/>
      <c r="E7" s="4"/>
      <c r="F7" s="4"/>
      <c r="G7" s="4"/>
      <c r="H7" s="4"/>
      <c r="I7" s="4"/>
      <c r="M7" s="4"/>
      <c r="N7" s="4"/>
      <c r="O7" s="4"/>
      <c r="P7" s="4"/>
      <c r="Q7" s="4"/>
      <c r="R7" s="4"/>
      <c r="V7" s="4"/>
      <c r="W7" s="4"/>
      <c r="X7" s="4"/>
      <c r="Y7" s="4"/>
      <c r="Z7" s="4"/>
      <c r="AA7" s="4"/>
      <c r="AE7" s="4"/>
      <c r="AF7" s="4"/>
      <c r="AG7" s="4"/>
      <c r="AH7" s="4"/>
      <c r="AI7" s="4"/>
      <c r="AJ7" s="4"/>
      <c r="AN7" s="4"/>
      <c r="AO7" s="4"/>
      <c r="AP7" s="4"/>
      <c r="AQ7" s="4"/>
      <c r="AR7" s="4"/>
      <c r="AS7" s="4"/>
      <c r="AW7" s="4"/>
      <c r="AX7" s="4"/>
      <c r="AY7" s="4"/>
      <c r="AZ7" s="4"/>
      <c r="BA7" s="4"/>
      <c r="BB7" s="4"/>
      <c r="BH7" s="18"/>
      <c r="BI7" s="18"/>
    </row>
    <row r="8" spans="1:71" ht="12.6" customHeight="1">
      <c r="B8" s="59" t="s">
        <v>8</v>
      </c>
      <c r="C8" s="60"/>
      <c r="E8" s="19">
        <f t="shared" ref="E8:E26" si="0">+N8+W8+AF8+AO8+AX8</f>
        <v>9.21202291</v>
      </c>
      <c r="F8" s="19">
        <f t="shared" ref="F8:F26" si="1">+O8+X8+AG8+AP8+AY8</f>
        <v>5.6131960614574581</v>
      </c>
      <c r="G8" s="19">
        <f t="shared" ref="G8:G26" si="2">+P8+Y8+AH8+AQ8+AZ8</f>
        <v>3.7351078833021019</v>
      </c>
      <c r="H8" s="19">
        <f t="shared" ref="H8:H26" si="3">+Q8+Z8+AI8+AR8+BA8</f>
        <v>8.6729559489113619</v>
      </c>
      <c r="I8" s="19"/>
      <c r="J8" s="19"/>
      <c r="K8" s="20"/>
      <c r="L8" s="20"/>
      <c r="N8" s="19">
        <v>9.21202291</v>
      </c>
      <c r="O8" s="19">
        <v>5.6131960614574581</v>
      </c>
      <c r="P8" s="19">
        <v>3.7351078833021019</v>
      </c>
      <c r="Q8" s="19">
        <v>8.6729559489113619</v>
      </c>
      <c r="R8" s="19"/>
      <c r="S8" s="19"/>
      <c r="W8" s="19">
        <v>0</v>
      </c>
      <c r="X8" s="19">
        <v>0</v>
      </c>
      <c r="Y8" s="19">
        <v>0</v>
      </c>
      <c r="Z8" s="19">
        <v>0</v>
      </c>
      <c r="AA8" s="19"/>
      <c r="AB8" s="19"/>
      <c r="AF8" s="19"/>
      <c r="AG8" s="19"/>
      <c r="AH8" s="19"/>
      <c r="AI8" s="19"/>
      <c r="AJ8" s="19"/>
      <c r="AK8" s="19"/>
      <c r="AO8" s="19"/>
      <c r="AP8" s="19"/>
      <c r="AQ8" s="19"/>
      <c r="AR8" s="19"/>
      <c r="AS8" s="19"/>
      <c r="AT8" s="19"/>
      <c r="AX8" s="19"/>
      <c r="AY8" s="19"/>
      <c r="AZ8" s="19"/>
      <c r="BA8" s="19"/>
      <c r="BB8" s="19"/>
      <c r="BC8" s="19"/>
      <c r="BG8" s="15"/>
      <c r="BH8" s="15"/>
      <c r="BI8" s="15"/>
      <c r="BJ8" s="15"/>
      <c r="BK8" s="21"/>
      <c r="BL8" s="22"/>
    </row>
    <row r="9" spans="1:71" ht="12.6" customHeight="1">
      <c r="B9" s="23" t="s">
        <v>9</v>
      </c>
      <c r="C9" s="24"/>
      <c r="E9" s="19">
        <f t="shared" si="0"/>
        <v>0</v>
      </c>
      <c r="F9" s="19">
        <f t="shared" si="1"/>
        <v>4.601877556515048E-2</v>
      </c>
      <c r="G9" s="19">
        <f t="shared" si="2"/>
        <v>0.11434320905026936</v>
      </c>
      <c r="H9" s="19">
        <f t="shared" si="3"/>
        <v>0.52157534761972202</v>
      </c>
      <c r="I9" s="19"/>
      <c r="J9" s="19"/>
      <c r="K9" s="20"/>
      <c r="L9" s="20"/>
      <c r="N9" s="19">
        <v>0</v>
      </c>
      <c r="O9" s="19">
        <v>4.601877556515048E-2</v>
      </c>
      <c r="P9" s="19">
        <v>0.11434320905026936</v>
      </c>
      <c r="Q9" s="19">
        <v>0.52157534761972202</v>
      </c>
      <c r="R9" s="19"/>
      <c r="S9" s="19"/>
      <c r="W9" s="19">
        <v>0</v>
      </c>
      <c r="X9" s="19">
        <v>0</v>
      </c>
      <c r="Y9" s="19">
        <v>0</v>
      </c>
      <c r="Z9" s="19">
        <v>0</v>
      </c>
      <c r="AA9" s="19"/>
      <c r="AB9" s="19"/>
      <c r="AF9" s="19"/>
      <c r="AG9" s="19"/>
      <c r="AH9" s="19"/>
      <c r="AI9" s="19"/>
      <c r="AJ9" s="19"/>
      <c r="AK9" s="19"/>
      <c r="AO9" s="19"/>
      <c r="AP9" s="19"/>
      <c r="AQ9" s="19"/>
      <c r="AR9" s="19"/>
      <c r="AS9" s="19"/>
      <c r="AT9" s="19"/>
      <c r="AX9" s="19"/>
      <c r="AY9" s="19"/>
      <c r="AZ9" s="19"/>
      <c r="BA9" s="19"/>
      <c r="BB9" s="19"/>
      <c r="BC9" s="19"/>
      <c r="BG9" s="15"/>
      <c r="BH9" s="15"/>
      <c r="BI9" s="15"/>
      <c r="BJ9" s="15"/>
      <c r="BK9" s="25"/>
      <c r="BL9" s="22"/>
    </row>
    <row r="10" spans="1:71" ht="12.6" customHeight="1">
      <c r="B10" s="23" t="s">
        <v>10</v>
      </c>
      <c r="C10" s="24"/>
      <c r="E10" s="19">
        <f t="shared" si="0"/>
        <v>14.539085780000001</v>
      </c>
      <c r="F10" s="19">
        <f t="shared" si="1"/>
        <v>50.08387068830541</v>
      </c>
      <c r="G10" s="19">
        <f t="shared" si="2"/>
        <v>32.714412186523255</v>
      </c>
      <c r="H10" s="19">
        <f t="shared" si="3"/>
        <v>32.002887470960047</v>
      </c>
      <c r="I10" s="19"/>
      <c r="J10" s="19"/>
      <c r="K10" s="20"/>
      <c r="L10" s="20"/>
      <c r="N10" s="19">
        <v>14.539085780000001</v>
      </c>
      <c r="O10" s="19">
        <v>50.109939968305412</v>
      </c>
      <c r="P10" s="19">
        <v>32.714412186523255</v>
      </c>
      <c r="Q10" s="19">
        <v>32.002887470960047</v>
      </c>
      <c r="R10" s="19"/>
      <c r="S10" s="19"/>
      <c r="W10" s="19">
        <v>0</v>
      </c>
      <c r="X10" s="19">
        <v>0</v>
      </c>
      <c r="Y10" s="19">
        <v>0</v>
      </c>
      <c r="Z10" s="19">
        <v>0</v>
      </c>
      <c r="AA10" s="19"/>
      <c r="AB10" s="19"/>
      <c r="AF10" s="19"/>
      <c r="AG10" s="19"/>
      <c r="AH10" s="19"/>
      <c r="AI10" s="19"/>
      <c r="AJ10" s="19"/>
      <c r="AK10" s="19"/>
      <c r="AO10" s="19"/>
      <c r="AP10" s="19"/>
      <c r="AQ10" s="19"/>
      <c r="AR10" s="19"/>
      <c r="AS10" s="19"/>
      <c r="AT10" s="19"/>
      <c r="AX10" s="19"/>
      <c r="AY10" s="19">
        <v>-2.606928E-2</v>
      </c>
      <c r="AZ10" s="19">
        <v>0</v>
      </c>
      <c r="BA10" s="19"/>
      <c r="BB10" s="19"/>
      <c r="BC10" s="19"/>
      <c r="BG10" s="15"/>
      <c r="BH10" s="15"/>
      <c r="BI10" s="15"/>
      <c r="BJ10" s="15"/>
      <c r="BK10" s="25"/>
      <c r="BL10" s="22"/>
    </row>
    <row r="11" spans="1:71" ht="12.6" customHeight="1">
      <c r="B11" s="26" t="s">
        <v>11</v>
      </c>
      <c r="C11" s="27"/>
      <c r="E11" s="19">
        <f t="shared" si="0"/>
        <v>59.07922520000001</v>
      </c>
      <c r="F11" s="19">
        <f t="shared" si="1"/>
        <v>20.952158066578473</v>
      </c>
      <c r="G11" s="19">
        <f t="shared" si="2"/>
        <v>45.56357928136164</v>
      </c>
      <c r="H11" s="19">
        <f t="shared" si="3"/>
        <v>87.428041885689652</v>
      </c>
      <c r="I11" s="19"/>
      <c r="J11" s="19"/>
      <c r="K11" s="28"/>
      <c r="L11" s="28"/>
      <c r="N11" s="19">
        <v>59.07922520000001</v>
      </c>
      <c r="O11" s="19">
        <v>20.952158066578473</v>
      </c>
      <c r="P11" s="19">
        <v>46.26423593136164</v>
      </c>
      <c r="Q11" s="19">
        <v>87.428041885689652</v>
      </c>
      <c r="R11" s="19"/>
      <c r="S11" s="19"/>
      <c r="W11" s="19">
        <v>0</v>
      </c>
      <c r="X11" s="19">
        <v>0</v>
      </c>
      <c r="Y11" s="19">
        <v>0</v>
      </c>
      <c r="Z11" s="19">
        <v>0</v>
      </c>
      <c r="AA11" s="19"/>
      <c r="AB11" s="19"/>
      <c r="AF11" s="19"/>
      <c r="AG11" s="19"/>
      <c r="AH11" s="19"/>
      <c r="AI11" s="19"/>
      <c r="AJ11" s="19"/>
      <c r="AK11" s="19"/>
      <c r="AO11" s="19"/>
      <c r="AP11" s="19"/>
      <c r="AQ11" s="19"/>
      <c r="AR11" s="19"/>
      <c r="AS11" s="19"/>
      <c r="AT11" s="19"/>
      <c r="AX11" s="19"/>
      <c r="AY11" s="19"/>
      <c r="AZ11" s="19">
        <v>-0.70065664999999988</v>
      </c>
      <c r="BA11" s="19"/>
      <c r="BB11" s="19"/>
      <c r="BC11" s="19"/>
      <c r="BG11" s="15"/>
      <c r="BH11" s="15"/>
      <c r="BI11" s="15"/>
      <c r="BJ11" s="15"/>
      <c r="BK11" s="25"/>
      <c r="BL11" s="22"/>
    </row>
    <row r="12" spans="1:71">
      <c r="B12" s="59" t="s">
        <v>12</v>
      </c>
      <c r="C12" s="60"/>
      <c r="E12" s="19">
        <f t="shared" si="0"/>
        <v>49.490727709999994</v>
      </c>
      <c r="F12" s="19">
        <f t="shared" si="1"/>
        <v>51.781806205923594</v>
      </c>
      <c r="G12" s="19">
        <f t="shared" si="2"/>
        <v>51.147720552219162</v>
      </c>
      <c r="H12" s="19">
        <f t="shared" si="3"/>
        <v>41.930955260627876</v>
      </c>
      <c r="I12" s="19"/>
      <c r="J12" s="19"/>
      <c r="K12" s="28"/>
      <c r="L12" s="28"/>
      <c r="N12" s="19">
        <v>49.490727709999994</v>
      </c>
      <c r="O12" s="19">
        <v>51.977325825923593</v>
      </c>
      <c r="P12" s="19">
        <v>51.94318750221916</v>
      </c>
      <c r="Q12" s="19">
        <v>41.930955260627876</v>
      </c>
      <c r="R12" s="19"/>
      <c r="S12" s="19"/>
      <c r="W12" s="19">
        <v>0</v>
      </c>
      <c r="X12" s="19">
        <v>0</v>
      </c>
      <c r="Y12" s="19">
        <v>0</v>
      </c>
      <c r="Z12" s="19">
        <v>0</v>
      </c>
      <c r="AA12" s="19"/>
      <c r="AB12" s="19"/>
      <c r="AF12" s="19"/>
      <c r="AG12" s="19"/>
      <c r="AH12" s="19"/>
      <c r="AI12" s="19"/>
      <c r="AJ12" s="19"/>
      <c r="AK12" s="19"/>
      <c r="AO12" s="19"/>
      <c r="AP12" s="19"/>
      <c r="AQ12" s="19"/>
      <c r="AR12" s="19"/>
      <c r="AS12" s="19"/>
      <c r="AT12" s="19"/>
      <c r="AX12" s="19"/>
      <c r="AY12" s="19">
        <v>-0.19551962000000001</v>
      </c>
      <c r="AZ12" s="19">
        <v>-0.79546695000000001</v>
      </c>
      <c r="BA12" s="19"/>
      <c r="BB12" s="19"/>
      <c r="BC12" s="19"/>
      <c r="BG12" s="15"/>
      <c r="BH12" s="15"/>
      <c r="BI12" s="15"/>
      <c r="BJ12" s="15"/>
      <c r="BK12" s="25"/>
      <c r="BL12" s="22"/>
    </row>
    <row r="13" spans="1:71">
      <c r="B13" s="59" t="s">
        <v>13</v>
      </c>
      <c r="C13" s="60"/>
      <c r="E13" s="19">
        <f t="shared" si="0"/>
        <v>11.684633110361677</v>
      </c>
      <c r="F13" s="19">
        <f t="shared" si="1"/>
        <v>14.230163014352605</v>
      </c>
      <c r="G13" s="19">
        <f t="shared" si="2"/>
        <v>12.893982786116682</v>
      </c>
      <c r="H13" s="19">
        <f t="shared" si="3"/>
        <v>18.293432981113245</v>
      </c>
      <c r="I13" s="19"/>
      <c r="J13" s="19"/>
      <c r="K13" s="20"/>
      <c r="L13" s="20"/>
      <c r="N13" s="19">
        <v>12.143890960000002</v>
      </c>
      <c r="O13" s="19">
        <v>23.144095947620581</v>
      </c>
      <c r="P13" s="19">
        <v>18.071546891394409</v>
      </c>
      <c r="Q13" s="19">
        <v>20.008102387288634</v>
      </c>
      <c r="R13" s="19"/>
      <c r="S13" s="19"/>
      <c r="U13" s="20"/>
      <c r="W13" s="19">
        <v>-0.4592578496383255</v>
      </c>
      <c r="X13" s="19">
        <v>-2.085618233267974</v>
      </c>
      <c r="Y13" s="19">
        <v>-1.4013095852777249</v>
      </c>
      <c r="Z13" s="19">
        <v>-1.71466940617539</v>
      </c>
      <c r="AA13" s="19"/>
      <c r="AB13" s="19"/>
      <c r="AC13" s="15"/>
      <c r="AD13" s="20"/>
      <c r="AF13" s="19"/>
      <c r="AG13" s="19"/>
      <c r="AH13" s="19"/>
      <c r="AI13" s="19"/>
      <c r="AJ13" s="19"/>
      <c r="AK13" s="19"/>
      <c r="AM13" s="20"/>
      <c r="AO13" s="19"/>
      <c r="AP13" s="19"/>
      <c r="AQ13" s="19"/>
      <c r="AR13" s="19"/>
      <c r="AS13" s="19"/>
      <c r="AT13" s="19"/>
      <c r="AV13" s="20"/>
      <c r="AX13" s="19"/>
      <c r="AY13" s="19">
        <v>-6.8283147</v>
      </c>
      <c r="AZ13" s="19">
        <v>-3.7762545200000002</v>
      </c>
      <c r="BA13" s="19"/>
      <c r="BB13" s="19"/>
      <c r="BC13" s="19"/>
      <c r="BG13" s="15"/>
      <c r="BH13" s="15"/>
      <c r="BI13" s="15"/>
      <c r="BJ13" s="15"/>
      <c r="BK13" s="25"/>
      <c r="BL13" s="22"/>
    </row>
    <row r="14" spans="1:71">
      <c r="B14" s="59" t="s">
        <v>14</v>
      </c>
      <c r="C14" s="60"/>
      <c r="E14" s="19">
        <f t="shared" si="0"/>
        <v>0</v>
      </c>
      <c r="F14" s="19">
        <f t="shared" si="1"/>
        <v>0</v>
      </c>
      <c r="G14" s="19">
        <f t="shared" si="2"/>
        <v>5.0568953129592108E-2</v>
      </c>
      <c r="H14" s="19">
        <f t="shared" si="3"/>
        <v>0</v>
      </c>
      <c r="I14" s="19"/>
      <c r="J14" s="19"/>
      <c r="K14" s="20"/>
      <c r="L14" s="20"/>
      <c r="N14" s="19">
        <v>0</v>
      </c>
      <c r="O14" s="19">
        <v>0</v>
      </c>
      <c r="P14" s="19">
        <v>5.0568953129592108E-2</v>
      </c>
      <c r="Q14" s="19">
        <v>0</v>
      </c>
      <c r="R14" s="19"/>
      <c r="S14" s="19"/>
      <c r="W14" s="19">
        <v>0</v>
      </c>
      <c r="X14" s="19">
        <v>0</v>
      </c>
      <c r="Y14" s="19">
        <v>0</v>
      </c>
      <c r="Z14" s="19">
        <v>0</v>
      </c>
      <c r="AA14" s="19"/>
      <c r="AB14" s="19"/>
      <c r="AF14" s="19"/>
      <c r="AG14" s="19"/>
      <c r="AH14" s="19"/>
      <c r="AI14" s="19"/>
      <c r="AJ14" s="19"/>
      <c r="AK14" s="19"/>
      <c r="AO14" s="19"/>
      <c r="AP14" s="19"/>
      <c r="AQ14" s="19"/>
      <c r="AR14" s="19"/>
      <c r="AS14" s="19"/>
      <c r="AT14" s="19"/>
      <c r="AX14" s="19"/>
      <c r="AY14" s="19"/>
      <c r="AZ14" s="19"/>
      <c r="BA14" s="19"/>
      <c r="BB14" s="19"/>
      <c r="BC14" s="19"/>
      <c r="BG14" s="15"/>
      <c r="BH14" s="15"/>
      <c r="BI14" s="15"/>
      <c r="BJ14" s="15"/>
      <c r="BK14" s="25"/>
      <c r="BL14" s="22"/>
    </row>
    <row r="15" spans="1:71">
      <c r="B15" s="59" t="s">
        <v>15</v>
      </c>
      <c r="C15" s="60"/>
      <c r="E15" s="19">
        <f t="shared" si="0"/>
        <v>18.129720887038324</v>
      </c>
      <c r="F15" s="19">
        <f t="shared" si="1"/>
        <v>33.366025882010447</v>
      </c>
      <c r="G15" s="19">
        <f t="shared" si="2"/>
        <v>42.413776005752624</v>
      </c>
      <c r="H15" s="19">
        <f t="shared" si="3"/>
        <v>60.644708104344659</v>
      </c>
      <c r="I15" s="19"/>
      <c r="J15" s="19"/>
      <c r="K15" s="20"/>
      <c r="L15" s="20"/>
      <c r="N15" s="19">
        <v>20.41335205</v>
      </c>
      <c r="O15" s="19">
        <v>47.415069968942475</v>
      </c>
      <c r="P15" s="19">
        <v>59.439390540474896</v>
      </c>
      <c r="Q15" s="19">
        <v>71.72665607689278</v>
      </c>
      <c r="R15" s="19"/>
      <c r="S15" s="19"/>
      <c r="T15" s="15"/>
      <c r="U15" s="20"/>
      <c r="W15" s="19">
        <v>-2.2836311629616759</v>
      </c>
      <c r="X15" s="19">
        <v>-7.5388831169320252</v>
      </c>
      <c r="Y15" s="19">
        <v>-8.4034547247222751</v>
      </c>
      <c r="Z15" s="19">
        <v>-11.081947972548122</v>
      </c>
      <c r="AA15" s="19"/>
      <c r="AB15" s="19"/>
      <c r="AC15" s="15"/>
      <c r="AD15" s="20"/>
      <c r="AF15" s="19"/>
      <c r="AG15" s="19"/>
      <c r="AH15" s="19"/>
      <c r="AI15" s="19"/>
      <c r="AJ15" s="19"/>
      <c r="AK15" s="19"/>
      <c r="AL15" s="15"/>
      <c r="AM15" s="20"/>
      <c r="AO15" s="19"/>
      <c r="AP15" s="19"/>
      <c r="AQ15" s="19"/>
      <c r="AR15" s="19"/>
      <c r="AS15" s="19"/>
      <c r="AT15" s="19"/>
      <c r="AU15" s="15"/>
      <c r="AV15" s="20"/>
      <c r="AX15" s="19"/>
      <c r="AY15" s="19">
        <v>-6.5101609699999994</v>
      </c>
      <c r="AZ15" s="19">
        <v>-8.6221598100000012</v>
      </c>
      <c r="BA15" s="19"/>
      <c r="BB15" s="19"/>
      <c r="BC15" s="19"/>
      <c r="BD15" s="15"/>
      <c r="BG15" s="15"/>
      <c r="BH15" s="15"/>
      <c r="BI15" s="15"/>
      <c r="BJ15" s="15"/>
      <c r="BK15" s="25"/>
      <c r="BL15" s="22"/>
    </row>
    <row r="16" spans="1:71">
      <c r="B16" s="59" t="s">
        <v>16</v>
      </c>
      <c r="C16" s="60"/>
      <c r="E16" s="19">
        <f t="shared" si="0"/>
        <v>1.90317118</v>
      </c>
      <c r="F16" s="19">
        <f t="shared" si="1"/>
        <v>5.534584201297301E-4</v>
      </c>
      <c r="G16" s="19">
        <f t="shared" si="2"/>
        <v>0</v>
      </c>
      <c r="H16" s="19">
        <f t="shared" si="3"/>
        <v>0.13136700700233223</v>
      </c>
      <c r="I16" s="19"/>
      <c r="J16" s="19"/>
      <c r="K16" s="20"/>
      <c r="L16" s="20"/>
      <c r="N16" s="19">
        <v>1.90317118</v>
      </c>
      <c r="O16" s="19">
        <v>5.534584201297301E-4</v>
      </c>
      <c r="P16" s="19">
        <v>0</v>
      </c>
      <c r="Q16" s="19">
        <v>0.13136700700233223</v>
      </c>
      <c r="R16" s="19"/>
      <c r="S16" s="19"/>
      <c r="T16" s="15"/>
      <c r="W16" s="19">
        <v>0</v>
      </c>
      <c r="X16" s="19">
        <v>0</v>
      </c>
      <c r="Y16" s="19">
        <v>0</v>
      </c>
      <c r="Z16" s="19">
        <v>0</v>
      </c>
      <c r="AA16" s="19"/>
      <c r="AB16" s="19"/>
      <c r="AC16" s="15"/>
      <c r="AF16" s="19"/>
      <c r="AG16" s="19"/>
      <c r="AH16" s="19"/>
      <c r="AI16" s="19"/>
      <c r="AJ16" s="19"/>
      <c r="AK16" s="19"/>
      <c r="AL16" s="15"/>
      <c r="AO16" s="19"/>
      <c r="AP16" s="19"/>
      <c r="AQ16" s="19"/>
      <c r="AR16" s="19"/>
      <c r="AS16" s="19"/>
      <c r="AT16" s="19"/>
      <c r="AU16" s="15"/>
      <c r="AX16" s="19"/>
      <c r="AY16" s="19"/>
      <c r="AZ16" s="19"/>
      <c r="BA16" s="19"/>
      <c r="BB16" s="19"/>
      <c r="BC16" s="19"/>
      <c r="BD16" s="15"/>
      <c r="BG16" s="15"/>
      <c r="BH16" s="15"/>
      <c r="BI16" s="15"/>
      <c r="BJ16" s="15"/>
      <c r="BK16" s="25"/>
      <c r="BL16" s="22"/>
    </row>
    <row r="17" spans="2:64">
      <c r="B17" s="59" t="s">
        <v>17</v>
      </c>
      <c r="C17" s="60"/>
      <c r="E17" s="19">
        <f t="shared" si="0"/>
        <v>0.19132100999999996</v>
      </c>
      <c r="F17" s="19">
        <f t="shared" si="1"/>
        <v>0.62674362922580407</v>
      </c>
      <c r="G17" s="19">
        <f t="shared" si="2"/>
        <v>1.6826489333604677</v>
      </c>
      <c r="H17" s="19">
        <f t="shared" si="3"/>
        <v>2.7377573266981807</v>
      </c>
      <c r="I17" s="19"/>
      <c r="J17" s="19"/>
      <c r="K17" s="20"/>
      <c r="L17" s="20"/>
      <c r="N17" s="19">
        <v>0.19132100999999996</v>
      </c>
      <c r="O17" s="19">
        <v>0.62674362922580407</v>
      </c>
      <c r="P17" s="19">
        <v>1.6826489333604677</v>
      </c>
      <c r="Q17" s="19">
        <v>2.7377573266981807</v>
      </c>
      <c r="R17" s="19"/>
      <c r="S17" s="19"/>
      <c r="T17" s="15"/>
      <c r="W17" s="19">
        <v>0</v>
      </c>
      <c r="X17" s="19">
        <v>0</v>
      </c>
      <c r="Y17" s="19">
        <v>0</v>
      </c>
      <c r="Z17" s="19">
        <v>0</v>
      </c>
      <c r="AA17" s="19"/>
      <c r="AB17" s="19"/>
      <c r="AC17" s="15"/>
      <c r="AF17" s="19"/>
      <c r="AG17" s="19"/>
      <c r="AH17" s="19"/>
      <c r="AI17" s="19"/>
      <c r="AJ17" s="19"/>
      <c r="AK17" s="19"/>
      <c r="AL17" s="15"/>
      <c r="AO17" s="19"/>
      <c r="AP17" s="19"/>
      <c r="AQ17" s="19"/>
      <c r="AR17" s="19"/>
      <c r="AS17" s="19"/>
      <c r="AT17" s="19"/>
      <c r="AU17" s="15"/>
      <c r="AX17" s="19"/>
      <c r="AY17" s="19"/>
      <c r="AZ17" s="19"/>
      <c r="BA17" s="19"/>
      <c r="BB17" s="19"/>
      <c r="BC17" s="19"/>
      <c r="BD17" s="15"/>
      <c r="BG17" s="15"/>
      <c r="BH17" s="15"/>
      <c r="BI17" s="15"/>
      <c r="BJ17" s="15"/>
      <c r="BK17" s="25"/>
      <c r="BL17" s="22"/>
    </row>
    <row r="18" spans="2:64">
      <c r="B18" s="59" t="s">
        <v>18</v>
      </c>
      <c r="C18" s="60"/>
      <c r="E18" s="19">
        <f t="shared" si="0"/>
        <v>3.9152210700000003</v>
      </c>
      <c r="F18" s="19">
        <f t="shared" ref="F18" si="4">+O18+X18+AG18+AP18+AY18</f>
        <v>0</v>
      </c>
      <c r="G18" s="19">
        <f t="shared" ref="G18" si="5">+P18+Y18+AH18+AQ18+AZ18</f>
        <v>0</v>
      </c>
      <c r="H18" s="19">
        <f t="shared" ref="H18" si="6">+Q18+Z18+AI18+AR18+BA18</f>
        <v>0</v>
      </c>
      <c r="I18" s="19"/>
      <c r="J18" s="19"/>
      <c r="K18" s="20"/>
      <c r="L18" s="20"/>
      <c r="N18" s="19">
        <v>3.9152210700000003</v>
      </c>
      <c r="O18" s="19">
        <v>2.2577031115809461</v>
      </c>
      <c r="P18" s="19">
        <v>13.38352755034852</v>
      </c>
      <c r="Q18" s="19">
        <v>-6.5988737036030276</v>
      </c>
      <c r="R18" s="19"/>
      <c r="S18" s="19"/>
      <c r="T18" s="15"/>
      <c r="W18" s="19">
        <v>0</v>
      </c>
      <c r="X18" s="19"/>
      <c r="Y18" s="19"/>
      <c r="Z18" s="19"/>
      <c r="AA18" s="19"/>
      <c r="AB18" s="19"/>
      <c r="AC18" s="15"/>
      <c r="AF18" s="19"/>
      <c r="AG18" s="19"/>
      <c r="AH18" s="19"/>
      <c r="AI18" s="19"/>
      <c r="AJ18" s="19"/>
      <c r="AK18" s="19"/>
      <c r="AL18" s="15"/>
      <c r="AO18" s="19"/>
      <c r="AP18" s="19"/>
      <c r="AQ18" s="19"/>
      <c r="AR18" s="19"/>
      <c r="AS18" s="19"/>
      <c r="AT18" s="19"/>
      <c r="AU18" s="15"/>
      <c r="AX18" s="19"/>
      <c r="AY18" s="19">
        <f>-O18</f>
        <v>-2.2577031115809461</v>
      </c>
      <c r="AZ18" s="19">
        <f>-P18</f>
        <v>-13.38352755034852</v>
      </c>
      <c r="BA18" s="19">
        <f>-Q18</f>
        <v>6.5988737036030276</v>
      </c>
      <c r="BB18" s="19"/>
      <c r="BC18" s="19"/>
      <c r="BD18" s="15"/>
      <c r="BG18" s="15"/>
      <c r="BH18" s="15"/>
      <c r="BI18" s="15"/>
      <c r="BJ18" s="15"/>
      <c r="BK18" s="25"/>
      <c r="BL18" s="22"/>
    </row>
    <row r="19" spans="2:64">
      <c r="B19" s="59" t="s">
        <v>19</v>
      </c>
      <c r="C19" s="60"/>
      <c r="E19" s="19">
        <f t="shared" si="0"/>
        <v>26.290246769999996</v>
      </c>
      <c r="F19" s="19">
        <f t="shared" si="1"/>
        <v>13.541846595592887</v>
      </c>
      <c r="G19" s="19">
        <f t="shared" si="2"/>
        <v>2.6309345390840608</v>
      </c>
      <c r="H19" s="19">
        <f t="shared" si="3"/>
        <v>0.86164732439045588</v>
      </c>
      <c r="I19" s="19"/>
      <c r="J19" s="19"/>
      <c r="K19" s="28"/>
      <c r="L19" s="28"/>
      <c r="N19" s="19">
        <v>26.290246769999996</v>
      </c>
      <c r="O19" s="19">
        <v>27.229201666576397</v>
      </c>
      <c r="P19" s="19">
        <v>21.384117291140992</v>
      </c>
      <c r="Q19" s="19">
        <v>3.0996613696840143</v>
      </c>
      <c r="R19" s="19"/>
      <c r="S19" s="19"/>
      <c r="T19" s="15"/>
      <c r="W19" s="19">
        <v>0</v>
      </c>
      <c r="X19" s="19">
        <v>-2.0096133712805111</v>
      </c>
      <c r="Y19" s="19">
        <v>-3.4706329854969318</v>
      </c>
      <c r="Z19" s="19">
        <v>-2.2380140452935584</v>
      </c>
      <c r="AA19" s="19"/>
      <c r="AB19" s="19"/>
      <c r="AC19" s="15"/>
      <c r="AF19" s="19"/>
      <c r="AG19" s="19"/>
      <c r="AH19" s="19"/>
      <c r="AI19" s="19"/>
      <c r="AJ19" s="19"/>
      <c r="AK19" s="19"/>
      <c r="AL19" s="15"/>
      <c r="AO19" s="19"/>
      <c r="AP19" s="19"/>
      <c r="AQ19" s="19"/>
      <c r="AR19" s="19"/>
      <c r="AS19" s="19"/>
      <c r="AT19" s="19"/>
      <c r="AU19" s="15"/>
      <c r="AX19" s="19"/>
      <c r="AY19" s="19">
        <v>-11.677741699702999</v>
      </c>
      <c r="AZ19" s="19">
        <v>-15.282549766560001</v>
      </c>
      <c r="BA19" s="19"/>
      <c r="BB19" s="19"/>
      <c r="BC19" s="19"/>
      <c r="BD19" s="15"/>
      <c r="BG19" s="15"/>
      <c r="BH19" s="29"/>
      <c r="BI19" s="15"/>
      <c r="BJ19" s="15"/>
      <c r="BK19" s="25"/>
      <c r="BL19" s="22"/>
    </row>
    <row r="20" spans="2:64">
      <c r="B20" s="59" t="s">
        <v>20</v>
      </c>
      <c r="C20" s="60"/>
      <c r="E20" s="19">
        <f t="shared" si="0"/>
        <v>1.9705429999999999E-2</v>
      </c>
      <c r="F20" s="19">
        <f t="shared" si="1"/>
        <v>0</v>
      </c>
      <c r="G20" s="19">
        <f t="shared" si="2"/>
        <v>0</v>
      </c>
      <c r="H20" s="19">
        <f t="shared" si="3"/>
        <v>0</v>
      </c>
      <c r="I20" s="19"/>
      <c r="J20" s="19"/>
      <c r="K20" s="28"/>
      <c r="L20" s="28"/>
      <c r="N20" s="19">
        <v>1.9705429999999999E-2</v>
      </c>
      <c r="O20" s="19">
        <v>0</v>
      </c>
      <c r="P20" s="19">
        <v>0</v>
      </c>
      <c r="Q20" s="19">
        <v>0</v>
      </c>
      <c r="R20" s="19"/>
      <c r="S20" s="19"/>
      <c r="W20" s="19">
        <v>0</v>
      </c>
      <c r="X20" s="19">
        <v>0</v>
      </c>
      <c r="Y20" s="19">
        <v>0</v>
      </c>
      <c r="Z20" s="19">
        <v>0</v>
      </c>
      <c r="AA20" s="19"/>
      <c r="AB20" s="19"/>
      <c r="AF20" s="19"/>
      <c r="AG20" s="19"/>
      <c r="AH20" s="19"/>
      <c r="AI20" s="19"/>
      <c r="AJ20" s="19"/>
      <c r="AK20" s="19"/>
      <c r="AO20" s="19"/>
      <c r="AP20" s="19"/>
      <c r="AQ20" s="19"/>
      <c r="AR20" s="19"/>
      <c r="AS20" s="19"/>
      <c r="AT20" s="19"/>
      <c r="AX20" s="19"/>
      <c r="AY20" s="19"/>
      <c r="AZ20" s="19"/>
      <c r="BA20" s="19"/>
      <c r="BB20" s="19"/>
      <c r="BC20" s="19"/>
      <c r="BG20" s="15"/>
      <c r="BH20" s="15"/>
      <c r="BI20" s="15"/>
      <c r="BJ20" s="15"/>
      <c r="BK20" s="25"/>
      <c r="BL20" s="22"/>
    </row>
    <row r="21" spans="2:64">
      <c r="B21" s="59" t="s">
        <v>21</v>
      </c>
      <c r="C21" s="60"/>
      <c r="E21" s="19">
        <f t="shared" si="0"/>
        <v>0</v>
      </c>
      <c r="F21" s="19">
        <f t="shared" si="1"/>
        <v>0</v>
      </c>
      <c r="G21" s="19">
        <f t="shared" si="2"/>
        <v>0</v>
      </c>
      <c r="H21" s="19">
        <f t="shared" si="3"/>
        <v>0</v>
      </c>
      <c r="I21" s="19"/>
      <c r="J21" s="19"/>
      <c r="K21" s="28"/>
      <c r="L21" s="28"/>
      <c r="N21" s="19">
        <v>0</v>
      </c>
      <c r="O21" s="19">
        <v>0</v>
      </c>
      <c r="P21" s="19">
        <v>0</v>
      </c>
      <c r="Q21" s="19">
        <v>0</v>
      </c>
      <c r="R21" s="19"/>
      <c r="S21" s="19"/>
      <c r="W21" s="19">
        <v>0</v>
      </c>
      <c r="X21" s="19">
        <v>0</v>
      </c>
      <c r="Y21" s="19">
        <v>0</v>
      </c>
      <c r="Z21" s="19">
        <v>0</v>
      </c>
      <c r="AA21" s="19"/>
      <c r="AB21" s="19"/>
      <c r="AF21" s="19"/>
      <c r="AG21" s="19"/>
      <c r="AH21" s="19"/>
      <c r="AI21" s="19"/>
      <c r="AJ21" s="19"/>
      <c r="AK21" s="19"/>
      <c r="AO21" s="19"/>
      <c r="AP21" s="19"/>
      <c r="AQ21" s="19"/>
      <c r="AR21" s="19"/>
      <c r="AS21" s="19"/>
      <c r="AT21" s="19"/>
      <c r="AX21" s="19"/>
      <c r="AY21" s="19"/>
      <c r="AZ21" s="19"/>
      <c r="BA21" s="19"/>
      <c r="BB21" s="19"/>
      <c r="BC21" s="19"/>
      <c r="BG21" s="15"/>
      <c r="BH21" s="15"/>
      <c r="BI21" s="15"/>
      <c r="BJ21" s="15"/>
      <c r="BK21" s="25"/>
      <c r="BL21" s="22"/>
    </row>
    <row r="22" spans="2:64">
      <c r="B22" s="59" t="s">
        <v>22</v>
      </c>
      <c r="C22" s="60"/>
      <c r="E22" s="19">
        <f t="shared" si="0"/>
        <v>8.4767601300000006</v>
      </c>
      <c r="F22" s="19">
        <f t="shared" si="1"/>
        <v>9.6941495457228282</v>
      </c>
      <c r="G22" s="19">
        <f t="shared" si="2"/>
        <v>19.120875355063315</v>
      </c>
      <c r="H22" s="19">
        <f t="shared" si="3"/>
        <v>10.99795390787294</v>
      </c>
      <c r="I22" s="19"/>
      <c r="J22" s="19"/>
      <c r="K22" s="28"/>
      <c r="L22" s="28"/>
      <c r="N22" s="19">
        <v>8.4767601300000006</v>
      </c>
      <c r="O22" s="19">
        <v>9.6941495457228282</v>
      </c>
      <c r="P22" s="19">
        <v>19.120875355063315</v>
      </c>
      <c r="Q22" s="19">
        <v>10.99795390787294</v>
      </c>
      <c r="R22" s="19"/>
      <c r="S22" s="19"/>
      <c r="W22" s="19">
        <v>0</v>
      </c>
      <c r="X22" s="19">
        <v>0</v>
      </c>
      <c r="Y22" s="19">
        <v>0</v>
      </c>
      <c r="Z22" s="19">
        <v>0</v>
      </c>
      <c r="AA22" s="19"/>
      <c r="AB22" s="19"/>
      <c r="AF22" s="19"/>
      <c r="AG22" s="19"/>
      <c r="AH22" s="19"/>
      <c r="AI22" s="19"/>
      <c r="AJ22" s="19"/>
      <c r="AK22" s="19"/>
      <c r="AO22" s="19"/>
      <c r="AP22" s="19"/>
      <c r="AQ22" s="19"/>
      <c r="AR22" s="19"/>
      <c r="AS22" s="19"/>
      <c r="AT22" s="19"/>
      <c r="AX22" s="19"/>
      <c r="AY22" s="19"/>
      <c r="AZ22" s="19"/>
      <c r="BA22" s="19"/>
      <c r="BB22" s="19"/>
      <c r="BC22" s="19"/>
      <c r="BG22" s="15"/>
      <c r="BH22" s="15"/>
      <c r="BI22" s="15"/>
      <c r="BJ22" s="15"/>
      <c r="BK22" s="25"/>
      <c r="BL22" s="22"/>
    </row>
    <row r="23" spans="2:64">
      <c r="B23" s="59" t="s">
        <v>23</v>
      </c>
      <c r="C23" s="60"/>
      <c r="E23" s="19">
        <f t="shared" si="0"/>
        <v>1.7156121600000001</v>
      </c>
      <c r="F23" s="19">
        <f t="shared" si="1"/>
        <v>2.2955313840807214</v>
      </c>
      <c r="G23" s="19">
        <f t="shared" si="2"/>
        <v>4.5318480626314015</v>
      </c>
      <c r="H23" s="19">
        <f t="shared" si="3"/>
        <v>2.9407593852854115</v>
      </c>
      <c r="I23" s="19"/>
      <c r="J23" s="19"/>
      <c r="K23" s="28"/>
      <c r="L23" s="28"/>
      <c r="N23" s="19">
        <v>1.7156121600000001</v>
      </c>
      <c r="O23" s="19">
        <v>2.2955313840807214</v>
      </c>
      <c r="P23" s="19">
        <v>4.5318480626314015</v>
      </c>
      <c r="Q23" s="19">
        <v>2.9407593852854115</v>
      </c>
      <c r="R23" s="19"/>
      <c r="S23" s="19"/>
      <c r="W23" s="19">
        <v>0</v>
      </c>
      <c r="X23" s="19">
        <v>0</v>
      </c>
      <c r="Y23" s="19">
        <v>0</v>
      </c>
      <c r="Z23" s="19">
        <v>0</v>
      </c>
      <c r="AA23" s="19"/>
      <c r="AB23" s="19"/>
      <c r="AF23" s="19"/>
      <c r="AG23" s="19"/>
      <c r="AH23" s="19"/>
      <c r="AI23" s="19"/>
      <c r="AJ23" s="19"/>
      <c r="AK23" s="19"/>
      <c r="AO23" s="19"/>
      <c r="AP23" s="19"/>
      <c r="AQ23" s="19"/>
      <c r="AR23" s="19"/>
      <c r="AS23" s="19"/>
      <c r="AT23" s="19"/>
      <c r="AX23" s="19"/>
      <c r="AY23" s="19"/>
      <c r="AZ23" s="19"/>
      <c r="BA23" s="19"/>
      <c r="BB23" s="19"/>
      <c r="BC23" s="19"/>
      <c r="BG23" s="15"/>
      <c r="BH23" s="15"/>
      <c r="BI23" s="15"/>
      <c r="BJ23" s="15"/>
      <c r="BK23" s="25"/>
      <c r="BL23" s="22"/>
    </row>
    <row r="24" spans="2:64">
      <c r="B24" s="59" t="s">
        <v>24</v>
      </c>
      <c r="C24" s="60"/>
      <c r="E24" s="19">
        <f t="shared" ref="E24:E25" si="7">+N24+W24+AF24+AO24+AX24</f>
        <v>0</v>
      </c>
      <c r="F24" s="19">
        <f t="shared" ref="F24:F25" si="8">+O24+X24+AG24+AP24+AY24</f>
        <v>0</v>
      </c>
      <c r="G24" s="19">
        <f t="shared" ref="G24:G25" si="9">+P24+Y24+AH24+AQ24+AZ24</f>
        <v>0</v>
      </c>
      <c r="H24" s="19">
        <f t="shared" ref="H24:H25" si="10">+Q24+Z24+AI24+AR24+BA24</f>
        <v>0</v>
      </c>
      <c r="I24" s="19"/>
      <c r="J24" s="31"/>
      <c r="L24" s="28"/>
      <c r="N24" s="31">
        <v>0</v>
      </c>
      <c r="O24" s="19">
        <v>0</v>
      </c>
      <c r="P24" s="31">
        <v>0</v>
      </c>
      <c r="Q24" s="19">
        <v>0</v>
      </c>
      <c r="R24" s="30"/>
      <c r="S24" s="31"/>
      <c r="W24" s="19">
        <v>0</v>
      </c>
      <c r="X24" s="19">
        <v>0</v>
      </c>
      <c r="Y24" s="19">
        <v>0</v>
      </c>
      <c r="Z24" s="19">
        <v>0</v>
      </c>
      <c r="AA24" s="30"/>
      <c r="AB24" s="31"/>
      <c r="AF24" s="19"/>
      <c r="AG24" s="19"/>
      <c r="AH24" s="19"/>
      <c r="AI24" s="19"/>
      <c r="AJ24" s="30"/>
      <c r="AK24" s="31"/>
      <c r="AO24" s="19"/>
      <c r="AP24" s="19"/>
      <c r="AQ24" s="19"/>
      <c r="AR24" s="19"/>
      <c r="AS24" s="30"/>
      <c r="AT24" s="31"/>
      <c r="AX24" s="19"/>
      <c r="AY24" s="19"/>
      <c r="AZ24" s="19"/>
      <c r="BA24" s="19"/>
      <c r="BB24" s="30"/>
      <c r="BC24" s="31"/>
      <c r="BG24" s="15"/>
      <c r="BH24" s="15"/>
      <c r="BI24" s="15"/>
      <c r="BJ24" s="15"/>
      <c r="BK24" s="25"/>
      <c r="BL24" s="22"/>
    </row>
    <row r="25" spans="2:64" ht="12.75" customHeight="1">
      <c r="B25" s="59" t="s">
        <v>33</v>
      </c>
      <c r="C25" s="60"/>
      <c r="E25" s="19">
        <f t="shared" si="7"/>
        <v>0</v>
      </c>
      <c r="F25" s="19">
        <f t="shared" si="8"/>
        <v>2.2577031115809461</v>
      </c>
      <c r="G25" s="19">
        <f t="shared" si="9"/>
        <v>5.6401594803485189</v>
      </c>
      <c r="H25" s="19">
        <f t="shared" si="10"/>
        <v>1.1444943663969731</v>
      </c>
      <c r="I25" s="19"/>
      <c r="J25" s="31"/>
      <c r="L25" s="28"/>
      <c r="N25" s="31"/>
      <c r="O25" s="19"/>
      <c r="P25" s="31"/>
      <c r="Q25" s="19"/>
      <c r="R25" s="30"/>
      <c r="S25" s="31"/>
      <c r="W25" s="19"/>
      <c r="X25" s="19"/>
      <c r="Y25" s="19"/>
      <c r="Z25" s="19"/>
      <c r="AA25" s="19"/>
      <c r="AB25" s="31"/>
      <c r="AF25" s="19"/>
      <c r="AG25" s="19"/>
      <c r="AH25" s="19">
        <v>-7.7433680700000007</v>
      </c>
      <c r="AI25" s="19">
        <v>7.7433680700000007</v>
      </c>
      <c r="AJ25" s="30"/>
      <c r="AK25" s="31"/>
      <c r="AO25" s="19"/>
      <c r="AP25" s="19"/>
      <c r="AQ25" s="19"/>
      <c r="AR25" s="19"/>
      <c r="AS25" s="30"/>
      <c r="AT25" s="31"/>
      <c r="AX25" s="19"/>
      <c r="AY25" s="19">
        <f>-AY18</f>
        <v>2.2577031115809461</v>
      </c>
      <c r="AZ25" s="19">
        <f>-AZ18</f>
        <v>13.38352755034852</v>
      </c>
      <c r="BA25" s="19">
        <f>-BA18</f>
        <v>-6.5988737036030276</v>
      </c>
      <c r="BB25" s="30"/>
      <c r="BC25" s="31"/>
      <c r="BG25" s="15"/>
      <c r="BH25" s="15"/>
      <c r="BI25" s="15"/>
      <c r="BJ25" s="15"/>
      <c r="BK25" s="25"/>
      <c r="BL25" s="22"/>
    </row>
    <row r="26" spans="2:64">
      <c r="B26" s="59" t="s">
        <v>26</v>
      </c>
      <c r="C26" s="60"/>
      <c r="E26" s="19">
        <f t="shared" si="0"/>
        <v>0</v>
      </c>
      <c r="F26" s="19">
        <f t="shared" si="1"/>
        <v>27.128952681203511</v>
      </c>
      <c r="G26" s="19">
        <f t="shared" si="2"/>
        <v>31.620644133908936</v>
      </c>
      <c r="H26" s="19">
        <f t="shared" si="3"/>
        <v>24.757687449356105</v>
      </c>
      <c r="I26" s="30"/>
      <c r="J26" s="31"/>
      <c r="K26" s="9"/>
      <c r="L26" s="28"/>
      <c r="N26" s="31"/>
      <c r="O26" s="19"/>
      <c r="P26" s="31"/>
      <c r="Q26" s="19">
        <v>24.651081554448549</v>
      </c>
      <c r="R26" s="30"/>
      <c r="S26" s="31"/>
      <c r="T26" s="9"/>
      <c r="W26" s="19">
        <v>0</v>
      </c>
      <c r="X26" s="19">
        <v>1.8911464115005121</v>
      </c>
      <c r="Y26" s="19">
        <v>2.4435564373489314</v>
      </c>
      <c r="Z26" s="19">
        <v>0.1066058949075567</v>
      </c>
      <c r="AA26" s="30"/>
      <c r="AB26" s="31"/>
      <c r="AC26" s="9"/>
      <c r="AF26" s="19"/>
      <c r="AG26" s="19"/>
      <c r="AH26" s="19"/>
      <c r="AI26" s="19"/>
      <c r="AJ26" s="30"/>
      <c r="AK26" s="31"/>
      <c r="AO26" s="19"/>
      <c r="AP26" s="19"/>
      <c r="AQ26" s="19"/>
      <c r="AR26" s="19"/>
      <c r="AS26" s="30"/>
      <c r="AT26" s="31"/>
      <c r="AX26" s="19"/>
      <c r="AY26" s="19">
        <v>25.237806269703</v>
      </c>
      <c r="AZ26" s="19">
        <v>29.177087696560005</v>
      </c>
      <c r="BA26" s="19"/>
      <c r="BB26" s="30"/>
      <c r="BC26" s="31"/>
      <c r="BG26" s="15"/>
      <c r="BH26" s="15"/>
      <c r="BI26" s="15"/>
      <c r="BJ26" s="15"/>
      <c r="BK26" s="25"/>
      <c r="BL26" s="22"/>
    </row>
    <row r="27" spans="2:64">
      <c r="D27" s="10" t="s">
        <v>27</v>
      </c>
      <c r="E27" s="48">
        <f>SUM(E8:E26)</f>
        <v>204.64745334739999</v>
      </c>
      <c r="F27" s="48">
        <f t="shared" ref="F27:J27" si="11">SUM(F8:F26)</f>
        <v>231.61871910002003</v>
      </c>
      <c r="G27" s="48">
        <f t="shared" si="11"/>
        <v>253.86060136185202</v>
      </c>
      <c r="H27" s="48">
        <f t="shared" si="11"/>
        <v>293.06622376626899</v>
      </c>
      <c r="I27" s="48">
        <f t="shared" si="11"/>
        <v>0</v>
      </c>
      <c r="J27" s="48">
        <f t="shared" si="11"/>
        <v>0</v>
      </c>
      <c r="K27" s="48">
        <f>SUM(E27:J27)</f>
        <v>983.19299757554097</v>
      </c>
      <c r="L27" s="17" t="b">
        <f>T27+AC27+AL27+AU27+BD27=K27</f>
        <v>1</v>
      </c>
      <c r="M27" s="10" t="s">
        <v>27</v>
      </c>
      <c r="N27" s="48">
        <f>SUM(N8:N26)</f>
        <v>207.39034235999995</v>
      </c>
      <c r="O27" s="48">
        <f t="shared" ref="O27:S27" si="12">SUM(O8:O26)</f>
        <v>241.36168741</v>
      </c>
      <c r="P27" s="48">
        <f t="shared" si="12"/>
        <v>272.43581029000006</v>
      </c>
      <c r="Q27" s="48">
        <f t="shared" si="12"/>
        <v>300.25088122537841</v>
      </c>
      <c r="R27" s="48">
        <f t="shared" si="12"/>
        <v>0</v>
      </c>
      <c r="S27" s="48">
        <f t="shared" si="12"/>
        <v>0</v>
      </c>
      <c r="T27" s="48">
        <f>SUM(N27:S27)</f>
        <v>1021.4387212853784</v>
      </c>
      <c r="V27" s="10" t="s">
        <v>27</v>
      </c>
      <c r="W27" s="32">
        <f>SUM(W8:W26)</f>
        <v>-2.7428890126000014</v>
      </c>
      <c r="X27" s="32">
        <f t="shared" ref="X27:AB27" si="13">SUM(X8:X26)</f>
        <v>-9.7429683099799984</v>
      </c>
      <c r="Y27" s="32">
        <f t="shared" si="13"/>
        <v>-10.831840858148</v>
      </c>
      <c r="Z27" s="32">
        <f t="shared" si="13"/>
        <v>-14.928025529109513</v>
      </c>
      <c r="AA27" s="32">
        <f t="shared" si="13"/>
        <v>0</v>
      </c>
      <c r="AB27" s="32">
        <f t="shared" si="13"/>
        <v>0</v>
      </c>
      <c r="AC27" s="32">
        <f>SUM(W27:AB27)</f>
        <v>-38.245723709837513</v>
      </c>
      <c r="AE27" s="10" t="s">
        <v>27</v>
      </c>
      <c r="AF27" s="48">
        <f>SUM(AF8:AF26)</f>
        <v>0</v>
      </c>
      <c r="AG27" s="48">
        <f t="shared" ref="AG27:AK27" si="14">SUM(AG8:AG26)</f>
        <v>0</v>
      </c>
      <c r="AH27" s="32">
        <f t="shared" si="14"/>
        <v>-7.7433680700000007</v>
      </c>
      <c r="AI27" s="48">
        <f t="shared" si="14"/>
        <v>7.7433680700000007</v>
      </c>
      <c r="AJ27" s="48">
        <f t="shared" si="14"/>
        <v>0</v>
      </c>
      <c r="AK27" s="48">
        <f t="shared" si="14"/>
        <v>0</v>
      </c>
      <c r="AL27" s="48">
        <f>SUM(AF27:AK27)</f>
        <v>0</v>
      </c>
      <c r="AN27" s="10" t="s">
        <v>27</v>
      </c>
      <c r="AO27" s="48">
        <f>SUM(AO8:AO26)</f>
        <v>0</v>
      </c>
      <c r="AP27" s="48">
        <f t="shared" ref="AP27:AT27" si="15">SUM(AP8:AP26)</f>
        <v>0</v>
      </c>
      <c r="AQ27" s="48">
        <f t="shared" si="15"/>
        <v>0</v>
      </c>
      <c r="AR27" s="48">
        <f t="shared" si="15"/>
        <v>0</v>
      </c>
      <c r="AS27" s="48">
        <f t="shared" si="15"/>
        <v>0</v>
      </c>
      <c r="AT27" s="48">
        <f t="shared" si="15"/>
        <v>0</v>
      </c>
      <c r="AU27" s="48">
        <f>SUM(AO27:AT27)</f>
        <v>0</v>
      </c>
      <c r="AW27" s="10" t="s">
        <v>27</v>
      </c>
      <c r="AX27" s="48">
        <f>SUM(AX8:AX26)</f>
        <v>0</v>
      </c>
      <c r="AY27" s="48">
        <f t="shared" ref="AY27:BC27" si="16">SUM(AY8:AY26)</f>
        <v>0</v>
      </c>
      <c r="AZ27" s="48">
        <f t="shared" si="16"/>
        <v>0</v>
      </c>
      <c r="BA27" s="48">
        <f t="shared" si="16"/>
        <v>0</v>
      </c>
      <c r="BB27" s="48">
        <f t="shared" si="16"/>
        <v>0</v>
      </c>
      <c r="BC27" s="48">
        <f t="shared" si="16"/>
        <v>0</v>
      </c>
      <c r="BD27" s="48">
        <f>SUM(AX27:BC27)</f>
        <v>0</v>
      </c>
      <c r="BG27" s="16"/>
      <c r="BH27" s="16"/>
      <c r="BI27" s="16"/>
      <c r="BJ27" s="15"/>
      <c r="BK27" s="25"/>
      <c r="BL27" s="22"/>
    </row>
    <row r="28" spans="2:64">
      <c r="J28" s="7" t="s">
        <v>42</v>
      </c>
      <c r="K28" s="49">
        <f>'RIN AIO submissions'!K27</f>
        <v>914.64499757554097</v>
      </c>
      <c r="BG28" s="15"/>
      <c r="BH28" s="15"/>
      <c r="BI28" s="15"/>
      <c r="BJ28" s="15"/>
      <c r="BL28" s="22"/>
    </row>
    <row r="29" spans="2:64" ht="14.25">
      <c r="H29" s="4"/>
      <c r="I29" s="4"/>
      <c r="J29" s="7" t="s">
        <v>47</v>
      </c>
      <c r="K29" s="56">
        <f>+K27-K28</f>
        <v>68.548000000000002</v>
      </c>
      <c r="L29" s="17"/>
      <c r="BG29" s="5"/>
      <c r="BH29" s="5"/>
      <c r="BI29" s="5"/>
      <c r="BJ29" s="5"/>
    </row>
    <row r="30" spans="2:64" ht="12.75" customHeight="1">
      <c r="D30" s="7"/>
      <c r="E30" s="17"/>
      <c r="F30" s="17"/>
      <c r="G30" s="17"/>
      <c r="H30" s="17"/>
      <c r="BE30" s="17"/>
      <c r="BK30" s="33"/>
    </row>
    <row r="31" spans="2:64" ht="14.25">
      <c r="H31" s="15"/>
      <c r="K31" s="7" t="s">
        <v>48</v>
      </c>
      <c r="Q31" s="34"/>
      <c r="Z31" s="34"/>
      <c r="AI31" s="34"/>
      <c r="AR31" s="34"/>
      <c r="BA31" s="34"/>
      <c r="BE31" s="17"/>
    </row>
    <row r="32" spans="2:64">
      <c r="H32" s="17"/>
    </row>
    <row r="33" spans="1:56">
      <c r="A33" s="61" t="s">
        <v>38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M33" s="58" t="str">
        <f>SUBSTITUTE($A33,"RECAST",M$1)</f>
        <v>Asset Disposal – As Incurred - ORIGINAL BEFORE ADJUSTMENT</v>
      </c>
      <c r="N33" s="58"/>
      <c r="O33" s="58"/>
      <c r="P33" s="58"/>
      <c r="Q33" s="58"/>
      <c r="R33" s="58"/>
      <c r="S33" s="58"/>
      <c r="T33" s="58"/>
      <c r="V33" s="58" t="str">
        <f>SUBSTITUTE($A33,"RECAST",V$1)</f>
        <v>Asset Disposal – As Incurred - ADJUST CAM</v>
      </c>
      <c r="W33" s="58"/>
      <c r="X33" s="58"/>
      <c r="Y33" s="58"/>
      <c r="Z33" s="58"/>
      <c r="AA33" s="58"/>
      <c r="AB33" s="58"/>
      <c r="AC33" s="58"/>
      <c r="AE33" s="58" t="str">
        <f>SUBSTITUTE($A33,"RECAST",AE$1)</f>
        <v>Asset Disposal – As Incurred - ADJUST NORTH LINK PLACE</v>
      </c>
      <c r="AF33" s="58"/>
      <c r="AG33" s="58"/>
      <c r="AH33" s="58"/>
      <c r="AI33" s="58"/>
      <c r="AJ33" s="58"/>
      <c r="AK33" s="58"/>
      <c r="AL33" s="58"/>
      <c r="AN33" s="58" t="str">
        <f>SUBSTITUTE($A33,"RECAST",AN$1)</f>
        <v>Asset Disposal – As Incurred - ADJUST FY22 ASSET TRANSFER</v>
      </c>
      <c r="AO33" s="58"/>
      <c r="AP33" s="58"/>
      <c r="AQ33" s="58"/>
      <c r="AR33" s="58"/>
      <c r="AS33" s="58"/>
      <c r="AT33" s="58"/>
      <c r="AU33" s="58"/>
      <c r="AW33" s="58" t="str">
        <f>SUBSTITUTE($A33,"RECAST",AW$1)</f>
        <v>Asset Disposal – As Incurred - RECLASS BUILDINGS &amp; IN-HOUSE SOFTWARE</v>
      </c>
      <c r="AX33" s="58"/>
      <c r="AY33" s="58"/>
      <c r="AZ33" s="58"/>
      <c r="BA33" s="58"/>
      <c r="BB33" s="58"/>
      <c r="BC33" s="58"/>
      <c r="BD33" s="58"/>
    </row>
    <row r="34" spans="1:56" s="7" customFormat="1">
      <c r="A34" s="62"/>
      <c r="B34" s="62"/>
      <c r="C34" s="62"/>
      <c r="D34" s="9" t="s">
        <v>0</v>
      </c>
      <c r="E34" s="9" t="s">
        <v>28</v>
      </c>
      <c r="F34" s="9" t="s">
        <v>2</v>
      </c>
      <c r="G34" s="9" t="s">
        <v>29</v>
      </c>
      <c r="H34" s="9" t="s">
        <v>4</v>
      </c>
      <c r="I34" s="9" t="s">
        <v>30</v>
      </c>
      <c r="J34" s="9" t="s">
        <v>6</v>
      </c>
      <c r="K34" s="9" t="s">
        <v>25</v>
      </c>
      <c r="M34" s="9" t="s">
        <v>0</v>
      </c>
      <c r="N34" s="9" t="s">
        <v>28</v>
      </c>
      <c r="O34" s="9" t="s">
        <v>2</v>
      </c>
      <c r="P34" s="9" t="s">
        <v>29</v>
      </c>
      <c r="Q34" s="9" t="s">
        <v>4</v>
      </c>
      <c r="R34" s="9" t="s">
        <v>30</v>
      </c>
      <c r="S34" s="9" t="s">
        <v>6</v>
      </c>
      <c r="T34" s="9" t="s">
        <v>25</v>
      </c>
      <c r="V34" s="9" t="s">
        <v>0</v>
      </c>
      <c r="W34" s="9" t="s">
        <v>28</v>
      </c>
      <c r="X34" s="9" t="s">
        <v>2</v>
      </c>
      <c r="Y34" s="9" t="s">
        <v>29</v>
      </c>
      <c r="Z34" s="9" t="s">
        <v>4</v>
      </c>
      <c r="AA34" s="9" t="s">
        <v>30</v>
      </c>
      <c r="AB34" s="9" t="s">
        <v>6</v>
      </c>
      <c r="AC34" s="9" t="s">
        <v>25</v>
      </c>
      <c r="AE34" s="9" t="s">
        <v>0</v>
      </c>
      <c r="AF34" s="9" t="s">
        <v>28</v>
      </c>
      <c r="AG34" s="9" t="s">
        <v>2</v>
      </c>
      <c r="AH34" s="9" t="s">
        <v>29</v>
      </c>
      <c r="AI34" s="9" t="s">
        <v>4</v>
      </c>
      <c r="AJ34" s="9" t="s">
        <v>30</v>
      </c>
      <c r="AK34" s="9" t="s">
        <v>6</v>
      </c>
      <c r="AL34" s="9" t="s">
        <v>25</v>
      </c>
      <c r="AN34" s="9" t="s">
        <v>0</v>
      </c>
      <c r="AO34" s="9" t="s">
        <v>28</v>
      </c>
      <c r="AP34" s="9" t="s">
        <v>2</v>
      </c>
      <c r="AQ34" s="9" t="s">
        <v>29</v>
      </c>
      <c r="AR34" s="9" t="s">
        <v>4</v>
      </c>
      <c r="AS34" s="9" t="s">
        <v>30</v>
      </c>
      <c r="AT34" s="9" t="s">
        <v>6</v>
      </c>
      <c r="AU34" s="9" t="s">
        <v>25</v>
      </c>
      <c r="AW34" s="9" t="s">
        <v>0</v>
      </c>
      <c r="AX34" s="9" t="s">
        <v>28</v>
      </c>
      <c r="AY34" s="9" t="s">
        <v>2</v>
      </c>
      <c r="AZ34" s="9" t="s">
        <v>29</v>
      </c>
      <c r="BA34" s="9" t="s">
        <v>4</v>
      </c>
      <c r="BB34" s="9" t="s">
        <v>30</v>
      </c>
      <c r="BC34" s="9" t="s">
        <v>6</v>
      </c>
      <c r="BD34" s="9" t="s">
        <v>25</v>
      </c>
    </row>
    <row r="35" spans="1:56">
      <c r="A35" s="63" t="s">
        <v>7</v>
      </c>
      <c r="B35" s="63"/>
      <c r="C35" s="63"/>
      <c r="D35" s="4"/>
      <c r="E35" s="4"/>
      <c r="F35" s="4"/>
      <c r="G35" s="4"/>
      <c r="H35" s="4"/>
      <c r="I35" s="4"/>
      <c r="L35" s="35"/>
      <c r="M35" s="4"/>
      <c r="N35" s="4"/>
      <c r="O35" s="4"/>
      <c r="P35" s="4"/>
      <c r="Q35" s="4"/>
      <c r="R35" s="4"/>
      <c r="V35" s="4"/>
      <c r="W35" s="4"/>
      <c r="X35" s="4"/>
      <c r="Y35" s="4"/>
      <c r="Z35" s="4"/>
      <c r="AA35" s="4"/>
      <c r="AE35" s="4"/>
      <c r="AF35" s="4"/>
      <c r="AG35" s="4"/>
      <c r="AH35" s="4"/>
      <c r="AI35" s="4"/>
      <c r="AJ35" s="4"/>
      <c r="AN35" s="4"/>
      <c r="AO35" s="4"/>
      <c r="AP35" s="4"/>
      <c r="AQ35" s="4"/>
      <c r="AR35" s="4"/>
      <c r="AS35" s="4"/>
      <c r="AW35" s="4"/>
      <c r="AX35" s="4"/>
      <c r="AY35" s="4"/>
      <c r="AZ35" s="4"/>
      <c r="BA35" s="4"/>
      <c r="BB35" s="4"/>
    </row>
    <row r="36" spans="1:56">
      <c r="B36" s="59" t="s">
        <v>8</v>
      </c>
      <c r="C36" s="60"/>
      <c r="E36" s="19">
        <f t="shared" ref="E36:E52" si="17">+N36+W36+AF36+AO36+AX36</f>
        <v>0</v>
      </c>
      <c r="F36" s="19">
        <f t="shared" ref="F36:F52" si="18">+O36+X36+AG36+AP36+AY36</f>
        <v>0</v>
      </c>
      <c r="G36" s="19">
        <f t="shared" ref="G36:G52" si="19">+P36+Y36+AH36+AQ36+AZ36</f>
        <v>0</v>
      </c>
      <c r="H36" s="19">
        <f t="shared" ref="H36:H52" si="20">+Q36+Z36+AI36+AR36+BA36</f>
        <v>0</v>
      </c>
      <c r="I36" s="19"/>
      <c r="J36" s="19"/>
      <c r="K36" s="20"/>
      <c r="L36" s="20"/>
      <c r="N36" s="19"/>
      <c r="O36" s="19"/>
      <c r="P36" s="19"/>
      <c r="Q36" s="19"/>
      <c r="R36" s="19"/>
      <c r="S36" s="19"/>
      <c r="T36" s="20"/>
      <c r="W36" s="19">
        <v>0</v>
      </c>
      <c r="X36" s="19">
        <v>0</v>
      </c>
      <c r="Y36" s="19">
        <v>0</v>
      </c>
      <c r="Z36" s="19">
        <v>0</v>
      </c>
      <c r="AA36" s="19"/>
      <c r="AB36" s="19"/>
      <c r="AC36" s="20"/>
      <c r="AF36" s="19"/>
      <c r="AG36" s="19"/>
      <c r="AH36" s="19"/>
      <c r="AI36" s="19"/>
      <c r="AJ36" s="19"/>
      <c r="AK36" s="19"/>
      <c r="AL36" s="20"/>
      <c r="AO36" s="19"/>
      <c r="AP36" s="19"/>
      <c r="AQ36" s="19"/>
      <c r="AR36" s="19"/>
      <c r="AS36" s="19"/>
      <c r="AT36" s="19"/>
      <c r="AU36" s="20"/>
      <c r="AX36" s="19"/>
      <c r="AY36" s="19"/>
      <c r="AZ36" s="19"/>
      <c r="BA36" s="19"/>
      <c r="BB36" s="19"/>
      <c r="BC36" s="19"/>
      <c r="BD36" s="20"/>
    </row>
    <row r="37" spans="1:56">
      <c r="B37" s="23" t="s">
        <v>9</v>
      </c>
      <c r="C37" s="24"/>
      <c r="E37" s="19">
        <f t="shared" si="17"/>
        <v>0</v>
      </c>
      <c r="F37" s="19">
        <f t="shared" si="18"/>
        <v>0</v>
      </c>
      <c r="G37" s="19">
        <f t="shared" si="19"/>
        <v>0</v>
      </c>
      <c r="H37" s="19">
        <f t="shared" si="20"/>
        <v>0</v>
      </c>
      <c r="I37" s="36"/>
      <c r="J37" s="19"/>
      <c r="K37" s="20"/>
      <c r="L37" s="20"/>
      <c r="N37" s="19"/>
      <c r="O37" s="19"/>
      <c r="P37" s="19"/>
      <c r="Q37" s="19"/>
      <c r="R37" s="36"/>
      <c r="S37" s="19"/>
      <c r="T37" s="20"/>
      <c r="W37" s="19">
        <v>0</v>
      </c>
      <c r="X37" s="19">
        <v>0</v>
      </c>
      <c r="Y37" s="19">
        <v>0</v>
      </c>
      <c r="Z37" s="19">
        <v>0</v>
      </c>
      <c r="AA37" s="36"/>
      <c r="AB37" s="19"/>
      <c r="AC37" s="20"/>
      <c r="AF37" s="19"/>
      <c r="AG37" s="19"/>
      <c r="AH37" s="19"/>
      <c r="AI37" s="19"/>
      <c r="AJ37" s="36"/>
      <c r="AK37" s="19"/>
      <c r="AL37" s="20"/>
      <c r="AO37" s="19"/>
      <c r="AP37" s="19"/>
      <c r="AQ37" s="19"/>
      <c r="AR37" s="19"/>
      <c r="AS37" s="36"/>
      <c r="AT37" s="19"/>
      <c r="AU37" s="20"/>
      <c r="AX37" s="19"/>
      <c r="AY37" s="19"/>
      <c r="AZ37" s="19"/>
      <c r="BA37" s="19"/>
      <c r="BB37" s="36"/>
      <c r="BC37" s="19"/>
      <c r="BD37" s="20"/>
    </row>
    <row r="38" spans="1:56">
      <c r="B38" s="23" t="s">
        <v>10</v>
      </c>
      <c r="C38" s="24"/>
      <c r="E38" s="19">
        <f t="shared" si="17"/>
        <v>0</v>
      </c>
      <c r="F38" s="19">
        <f t="shared" si="18"/>
        <v>0</v>
      </c>
      <c r="G38" s="19">
        <f t="shared" si="19"/>
        <v>0</v>
      </c>
      <c r="H38" s="19">
        <f t="shared" si="20"/>
        <v>0</v>
      </c>
      <c r="I38" s="36"/>
      <c r="J38" s="19"/>
      <c r="K38" s="20"/>
      <c r="L38" s="20"/>
      <c r="N38" s="19"/>
      <c r="O38" s="19"/>
      <c r="P38" s="19"/>
      <c r="Q38" s="19"/>
      <c r="R38" s="36"/>
      <c r="S38" s="19"/>
      <c r="T38" s="20"/>
      <c r="W38" s="19">
        <v>0</v>
      </c>
      <c r="X38" s="19">
        <v>0</v>
      </c>
      <c r="Y38" s="19">
        <v>0</v>
      </c>
      <c r="Z38" s="19">
        <v>0</v>
      </c>
      <c r="AA38" s="36"/>
      <c r="AB38" s="19"/>
      <c r="AC38" s="20"/>
      <c r="AF38" s="19"/>
      <c r="AG38" s="19"/>
      <c r="AH38" s="19"/>
      <c r="AI38" s="19"/>
      <c r="AJ38" s="36"/>
      <c r="AK38" s="19"/>
      <c r="AL38" s="20"/>
      <c r="AO38" s="19"/>
      <c r="AP38" s="19"/>
      <c r="AQ38" s="19"/>
      <c r="AR38" s="19"/>
      <c r="AS38" s="36"/>
      <c r="AT38" s="19"/>
      <c r="AU38" s="20"/>
      <c r="AX38" s="19"/>
      <c r="AY38" s="19"/>
      <c r="AZ38" s="19"/>
      <c r="BA38" s="19"/>
      <c r="BB38" s="36"/>
      <c r="BC38" s="19"/>
      <c r="BD38" s="20"/>
    </row>
    <row r="39" spans="1:56">
      <c r="B39" s="26" t="s">
        <v>11</v>
      </c>
      <c r="C39" s="27"/>
      <c r="E39" s="37">
        <f t="shared" si="17"/>
        <v>3.5062935437472937</v>
      </c>
      <c r="F39" s="19">
        <f t="shared" si="18"/>
        <v>4.3672815525131554E-5</v>
      </c>
      <c r="G39" s="19">
        <f t="shared" si="19"/>
        <v>9.2768180588611194E-5</v>
      </c>
      <c r="H39" s="19">
        <f t="shared" si="20"/>
        <v>5.500984151022708</v>
      </c>
      <c r="I39" s="36"/>
      <c r="J39" s="19"/>
      <c r="K39" s="20"/>
      <c r="L39" s="20"/>
      <c r="N39" s="19"/>
      <c r="O39" s="19"/>
      <c r="P39" s="19"/>
      <c r="Q39" s="19">
        <v>5.5008444000000001</v>
      </c>
      <c r="R39" s="36"/>
      <c r="S39" s="19"/>
      <c r="T39" s="20"/>
      <c r="U39" s="15"/>
      <c r="W39" s="19">
        <v>7.5707635072140631E-20</v>
      </c>
      <c r="X39" s="19">
        <v>4.3672815525131554E-5</v>
      </c>
      <c r="Y39" s="19">
        <v>9.2768180588611194E-5</v>
      </c>
      <c r="Z39" s="19">
        <v>1.3975102270760446E-4</v>
      </c>
      <c r="AA39" s="36"/>
      <c r="AB39" s="19"/>
      <c r="AC39" s="20"/>
      <c r="AD39" s="15"/>
      <c r="AF39" s="19"/>
      <c r="AG39" s="19"/>
      <c r="AH39" s="19"/>
      <c r="AI39" s="19"/>
      <c r="AJ39" s="36"/>
      <c r="AK39" s="19"/>
      <c r="AL39" s="20"/>
      <c r="AM39" s="15"/>
      <c r="AO39" s="19">
        <v>3.5062935437472937</v>
      </c>
      <c r="AP39" s="19"/>
      <c r="AQ39" s="19"/>
      <c r="AR39" s="19"/>
      <c r="AS39" s="36"/>
      <c r="AT39" s="19"/>
      <c r="AU39" s="20"/>
      <c r="AV39" s="15"/>
      <c r="AX39" s="19"/>
      <c r="AY39" s="19"/>
      <c r="AZ39" s="19"/>
      <c r="BA39" s="19"/>
      <c r="BB39" s="36"/>
      <c r="BC39" s="19"/>
      <c r="BD39" s="20"/>
    </row>
    <row r="40" spans="1:56">
      <c r="B40" s="26" t="s">
        <v>12</v>
      </c>
      <c r="C40" s="27"/>
      <c r="E40" s="37">
        <f t="shared" si="17"/>
        <v>0.68325997412964745</v>
      </c>
      <c r="F40" s="19">
        <f t="shared" si="18"/>
        <v>0</v>
      </c>
      <c r="G40" s="19">
        <f t="shared" si="19"/>
        <v>0</v>
      </c>
      <c r="H40" s="19">
        <f t="shared" si="20"/>
        <v>0</v>
      </c>
      <c r="I40" s="38"/>
      <c r="J40" s="19"/>
      <c r="K40" s="20"/>
      <c r="L40" s="20"/>
      <c r="N40" s="19"/>
      <c r="O40" s="19"/>
      <c r="P40" s="19"/>
      <c r="Q40" s="19"/>
      <c r="R40" s="38"/>
      <c r="S40" s="19"/>
      <c r="T40" s="20"/>
      <c r="W40" s="19">
        <v>0</v>
      </c>
      <c r="X40" s="19">
        <v>0</v>
      </c>
      <c r="Y40" s="19">
        <v>0</v>
      </c>
      <c r="Z40" s="19">
        <v>0</v>
      </c>
      <c r="AA40" s="19"/>
      <c r="AB40" s="19"/>
      <c r="AC40" s="20"/>
      <c r="AF40" s="19"/>
      <c r="AG40" s="19"/>
      <c r="AH40" s="19"/>
      <c r="AI40" s="19"/>
      <c r="AJ40" s="38"/>
      <c r="AK40" s="19"/>
      <c r="AL40" s="20"/>
      <c r="AO40" s="19">
        <v>0.68325997412964745</v>
      </c>
      <c r="AP40" s="19"/>
      <c r="AQ40" s="19"/>
      <c r="AR40" s="19"/>
      <c r="AS40" s="38"/>
      <c r="AT40" s="19"/>
      <c r="AU40" s="20"/>
      <c r="AX40" s="19"/>
      <c r="AY40" s="19"/>
      <c r="AZ40" s="19"/>
      <c r="BA40" s="19"/>
      <c r="BB40" s="38"/>
      <c r="BC40" s="19"/>
      <c r="BD40" s="20"/>
    </row>
    <row r="41" spans="1:56">
      <c r="B41" s="26" t="s">
        <v>13</v>
      </c>
      <c r="C41" s="27"/>
      <c r="E41" s="19">
        <f t="shared" si="17"/>
        <v>0</v>
      </c>
      <c r="F41" s="19">
        <f t="shared" si="18"/>
        <v>0</v>
      </c>
      <c r="G41" s="19">
        <f t="shared" si="19"/>
        <v>0</v>
      </c>
      <c r="H41" s="19">
        <f t="shared" si="20"/>
        <v>3.4274000072669546</v>
      </c>
      <c r="I41" s="36"/>
      <c r="J41" s="19"/>
      <c r="L41" s="20"/>
      <c r="N41" s="19"/>
      <c r="O41" s="19"/>
      <c r="P41" s="19"/>
      <c r="Q41" s="19"/>
      <c r="R41" s="36"/>
      <c r="S41" s="19"/>
      <c r="U41" s="15"/>
      <c r="W41" s="19">
        <v>0</v>
      </c>
      <c r="X41" s="19">
        <v>0</v>
      </c>
      <c r="Y41" s="19">
        <v>0</v>
      </c>
      <c r="Z41" s="19">
        <v>3.4274000072669546</v>
      </c>
      <c r="AA41" s="19"/>
      <c r="AB41" s="19"/>
      <c r="AD41" s="15"/>
      <c r="AF41" s="19"/>
      <c r="AG41" s="19"/>
      <c r="AH41" s="19"/>
      <c r="AI41" s="19"/>
      <c r="AJ41" s="36"/>
      <c r="AK41" s="19"/>
      <c r="AM41" s="15"/>
      <c r="AO41" s="19"/>
      <c r="AP41" s="19"/>
      <c r="AQ41" s="19"/>
      <c r="AR41" s="19"/>
      <c r="AS41" s="36"/>
      <c r="AT41" s="19"/>
      <c r="AV41" s="15"/>
      <c r="AX41" s="19"/>
      <c r="AY41" s="19"/>
      <c r="AZ41" s="19"/>
      <c r="BA41" s="19"/>
      <c r="BB41" s="36"/>
      <c r="BC41" s="19"/>
    </row>
    <row r="42" spans="1:56">
      <c r="B42" s="26" t="s">
        <v>14</v>
      </c>
      <c r="C42" s="27"/>
      <c r="E42" s="19">
        <f t="shared" si="17"/>
        <v>0.18881206</v>
      </c>
      <c r="F42" s="19">
        <f t="shared" si="18"/>
        <v>0.24</v>
      </c>
      <c r="G42" s="19">
        <f t="shared" si="19"/>
        <v>2.5000000000000001E-2</v>
      </c>
      <c r="H42" s="19">
        <f t="shared" si="20"/>
        <v>0</v>
      </c>
      <c r="I42" s="36"/>
      <c r="J42" s="19"/>
      <c r="K42" s="20"/>
      <c r="L42" s="20"/>
      <c r="N42" s="19">
        <v>0.18881206</v>
      </c>
      <c r="O42" s="19">
        <v>0.24</v>
      </c>
      <c r="P42" s="19">
        <v>2.5000000000000001E-2</v>
      </c>
      <c r="Q42" s="19"/>
      <c r="R42" s="36"/>
      <c r="S42" s="19"/>
      <c r="T42" s="20"/>
      <c r="W42" s="19">
        <v>0</v>
      </c>
      <c r="X42" s="19">
        <v>0</v>
      </c>
      <c r="Y42" s="19">
        <v>0</v>
      </c>
      <c r="Z42" s="19">
        <v>0</v>
      </c>
      <c r="AA42" s="19"/>
      <c r="AB42" s="19"/>
      <c r="AC42" s="20"/>
      <c r="AF42" s="19"/>
      <c r="AG42" s="19"/>
      <c r="AH42" s="19"/>
      <c r="AI42" s="19"/>
      <c r="AJ42" s="36"/>
      <c r="AK42" s="19"/>
      <c r="AL42" s="20"/>
      <c r="AO42" s="19"/>
      <c r="AP42" s="19"/>
      <c r="AQ42" s="19"/>
      <c r="AR42" s="19"/>
      <c r="AS42" s="36"/>
      <c r="AT42" s="19"/>
      <c r="AU42" s="20"/>
      <c r="AX42" s="19"/>
      <c r="AY42" s="19"/>
      <c r="AZ42" s="19"/>
      <c r="BA42" s="19"/>
      <c r="BB42" s="36"/>
      <c r="BC42" s="19"/>
      <c r="BD42" s="20"/>
    </row>
    <row r="43" spans="1:56">
      <c r="B43" s="26" t="s">
        <v>15</v>
      </c>
      <c r="C43" s="27"/>
      <c r="E43" s="19">
        <f t="shared" si="17"/>
        <v>0</v>
      </c>
      <c r="F43" s="19">
        <f t="shared" si="18"/>
        <v>0</v>
      </c>
      <c r="G43" s="19">
        <f t="shared" si="19"/>
        <v>0</v>
      </c>
      <c r="H43" s="19">
        <f t="shared" si="20"/>
        <v>65.120599992733048</v>
      </c>
      <c r="I43" s="36"/>
      <c r="J43" s="19"/>
      <c r="L43" s="20"/>
      <c r="N43" s="19"/>
      <c r="O43" s="19"/>
      <c r="P43" s="19"/>
      <c r="Q43" s="19"/>
      <c r="R43" s="36"/>
      <c r="S43" s="19"/>
      <c r="W43" s="19">
        <v>0</v>
      </c>
      <c r="X43" s="19">
        <v>0</v>
      </c>
      <c r="Y43" s="19">
        <v>0</v>
      </c>
      <c r="Z43" s="19">
        <v>65.120599992733048</v>
      </c>
      <c r="AA43" s="19"/>
      <c r="AB43" s="19"/>
      <c r="AF43" s="19"/>
      <c r="AG43" s="19"/>
      <c r="AH43" s="19"/>
      <c r="AI43" s="19"/>
      <c r="AJ43" s="36"/>
      <c r="AK43" s="19"/>
      <c r="AO43" s="19"/>
      <c r="AP43" s="19"/>
      <c r="AQ43" s="19"/>
      <c r="AR43" s="19"/>
      <c r="AS43" s="36"/>
      <c r="AT43" s="19"/>
      <c r="AX43" s="19"/>
      <c r="AY43" s="19"/>
      <c r="AZ43" s="19"/>
      <c r="BA43" s="19"/>
      <c r="BB43" s="36"/>
      <c r="BC43" s="19"/>
    </row>
    <row r="44" spans="1:56">
      <c r="B44" s="26" t="s">
        <v>16</v>
      </c>
      <c r="C44" s="27"/>
      <c r="E44" s="19">
        <f t="shared" si="17"/>
        <v>0.21208794</v>
      </c>
      <c r="F44" s="19">
        <f t="shared" si="18"/>
        <v>0</v>
      </c>
      <c r="G44" s="19">
        <f t="shared" si="19"/>
        <v>2.2263639999999998</v>
      </c>
      <c r="H44" s="19">
        <f t="shared" si="20"/>
        <v>3.7015910000000001</v>
      </c>
      <c r="I44" s="36"/>
      <c r="J44" s="19"/>
      <c r="K44" s="20"/>
      <c r="L44" s="20"/>
      <c r="N44" s="19">
        <v>0.21208794</v>
      </c>
      <c r="O44" s="19"/>
      <c r="P44" s="19">
        <v>2.2263639999999998</v>
      </c>
      <c r="Q44" s="19">
        <v>3.7015910000000001</v>
      </c>
      <c r="R44" s="36"/>
      <c r="S44" s="19"/>
      <c r="T44" s="20"/>
      <c r="W44" s="19">
        <v>0</v>
      </c>
      <c r="X44" s="19">
        <v>0</v>
      </c>
      <c r="Y44" s="19">
        <v>0</v>
      </c>
      <c r="Z44" s="19">
        <v>0</v>
      </c>
      <c r="AA44" s="19"/>
      <c r="AB44" s="19"/>
      <c r="AC44" s="20"/>
      <c r="AF44" s="19"/>
      <c r="AG44" s="19"/>
      <c r="AH44" s="19"/>
      <c r="AI44" s="19"/>
      <c r="AJ44" s="36"/>
      <c r="AK44" s="19"/>
      <c r="AL44" s="20"/>
      <c r="AO44" s="19"/>
      <c r="AP44" s="19"/>
      <c r="AQ44" s="19"/>
      <c r="AR44" s="19"/>
      <c r="AS44" s="36"/>
      <c r="AT44" s="19"/>
      <c r="AU44" s="20"/>
      <c r="AX44" s="19"/>
      <c r="AY44" s="19"/>
      <c r="AZ44" s="19"/>
      <c r="BA44" s="19"/>
      <c r="BB44" s="36"/>
      <c r="BC44" s="19"/>
      <c r="BD44" s="20"/>
    </row>
    <row r="45" spans="1:56">
      <c r="B45" s="26" t="s">
        <v>17</v>
      </c>
      <c r="C45" s="27"/>
      <c r="E45" s="37">
        <f t="shared" si="17"/>
        <v>0.30095344234079174</v>
      </c>
      <c r="F45" s="19">
        <f t="shared" si="18"/>
        <v>0</v>
      </c>
      <c r="G45" s="19">
        <f t="shared" si="19"/>
        <v>0</v>
      </c>
      <c r="H45" s="19">
        <f t="shared" si="20"/>
        <v>0</v>
      </c>
      <c r="I45" s="36"/>
      <c r="J45" s="19"/>
      <c r="K45" s="20"/>
      <c r="L45" s="20"/>
      <c r="N45" s="19"/>
      <c r="O45" s="19"/>
      <c r="P45" s="19"/>
      <c r="Q45" s="19"/>
      <c r="R45" s="36"/>
      <c r="S45" s="19"/>
      <c r="T45" s="20"/>
      <c r="W45" s="19">
        <v>0</v>
      </c>
      <c r="X45" s="19">
        <v>0</v>
      </c>
      <c r="Y45" s="19">
        <v>0</v>
      </c>
      <c r="Z45" s="19">
        <v>0</v>
      </c>
      <c r="AA45" s="36"/>
      <c r="AB45" s="19"/>
      <c r="AC45" s="20"/>
      <c r="AF45" s="19"/>
      <c r="AG45" s="19"/>
      <c r="AH45" s="19"/>
      <c r="AI45" s="19"/>
      <c r="AJ45" s="36"/>
      <c r="AK45" s="19"/>
      <c r="AL45" s="20"/>
      <c r="AO45" s="19">
        <v>0.30095344234079174</v>
      </c>
      <c r="AP45" s="19"/>
      <c r="AQ45" s="19"/>
      <c r="AR45" s="19"/>
      <c r="AS45" s="36"/>
      <c r="AT45" s="19"/>
      <c r="AU45" s="20"/>
      <c r="AX45" s="19"/>
      <c r="AY45" s="19"/>
      <c r="AZ45" s="19"/>
      <c r="BA45" s="19"/>
      <c r="BB45" s="36"/>
      <c r="BC45" s="19"/>
      <c r="BD45" s="20"/>
    </row>
    <row r="46" spans="1:56">
      <c r="B46" s="23" t="s">
        <v>18</v>
      </c>
      <c r="C46" s="24"/>
      <c r="E46" s="19">
        <f t="shared" si="17"/>
        <v>0</v>
      </c>
      <c r="F46" s="19">
        <f t="shared" si="18"/>
        <v>0</v>
      </c>
      <c r="G46" s="19">
        <f t="shared" si="19"/>
        <v>0</v>
      </c>
      <c r="H46" s="19">
        <f t="shared" si="20"/>
        <v>0</v>
      </c>
      <c r="I46" s="36"/>
      <c r="J46" s="19"/>
      <c r="K46" s="20"/>
      <c r="L46" s="20"/>
      <c r="N46" s="19"/>
      <c r="O46" s="19"/>
      <c r="P46" s="19"/>
      <c r="Q46" s="19"/>
      <c r="R46" s="36"/>
      <c r="S46" s="19"/>
      <c r="T46" s="20"/>
      <c r="W46" s="19">
        <v>0</v>
      </c>
      <c r="X46" s="19">
        <v>0</v>
      </c>
      <c r="Y46" s="19">
        <v>0</v>
      </c>
      <c r="Z46" s="19">
        <v>0</v>
      </c>
      <c r="AA46" s="36"/>
      <c r="AB46" s="19"/>
      <c r="AC46" s="20"/>
      <c r="AF46" s="19"/>
      <c r="AG46" s="19"/>
      <c r="AH46" s="19"/>
      <c r="AI46" s="19"/>
      <c r="AJ46" s="36"/>
      <c r="AK46" s="19"/>
      <c r="AL46" s="20"/>
      <c r="AO46" s="19"/>
      <c r="AP46" s="19"/>
      <c r="AQ46" s="19"/>
      <c r="AR46" s="19"/>
      <c r="AS46" s="36"/>
      <c r="AT46" s="19"/>
      <c r="AU46" s="20"/>
      <c r="AX46" s="19"/>
      <c r="AY46" s="19">
        <f>-O46</f>
        <v>0</v>
      </c>
      <c r="AZ46" s="19">
        <f>-P46</f>
        <v>0</v>
      </c>
      <c r="BA46" s="19">
        <f>-Q46</f>
        <v>0</v>
      </c>
      <c r="BB46" s="36"/>
      <c r="BC46" s="19"/>
      <c r="BD46" s="20"/>
    </row>
    <row r="47" spans="1:56">
      <c r="B47" s="23" t="s">
        <v>19</v>
      </c>
      <c r="C47" s="24"/>
      <c r="E47" s="19">
        <f t="shared" si="17"/>
        <v>2.0490440764099236</v>
      </c>
      <c r="F47" s="19">
        <f t="shared" si="18"/>
        <v>3.9409144499226567</v>
      </c>
      <c r="G47" s="19">
        <f t="shared" si="19"/>
        <v>-1.5887555655302243</v>
      </c>
      <c r="H47" s="19">
        <f t="shared" si="20"/>
        <v>1.6264090168056271</v>
      </c>
      <c r="I47" s="36"/>
      <c r="J47" s="19"/>
      <c r="K47" s="20"/>
      <c r="L47" s="20"/>
      <c r="N47" s="19"/>
      <c r="O47" s="19"/>
      <c r="P47" s="19"/>
      <c r="Q47" s="19">
        <v>0</v>
      </c>
      <c r="R47" s="36"/>
      <c r="S47" s="19"/>
      <c r="T47" s="20"/>
      <c r="U47" s="15"/>
      <c r="W47" s="19">
        <v>2.0490440764099236</v>
      </c>
      <c r="X47" s="19">
        <v>3.9409144499226567</v>
      </c>
      <c r="Y47" s="19">
        <v>-1.5887555655302243</v>
      </c>
      <c r="Z47" s="19">
        <v>1.6264090168056271</v>
      </c>
      <c r="AA47" s="36"/>
      <c r="AB47" s="19"/>
      <c r="AC47" s="20"/>
      <c r="AD47" s="15"/>
      <c r="AF47" s="19"/>
      <c r="AG47" s="19"/>
      <c r="AH47" s="19"/>
      <c r="AI47" s="19"/>
      <c r="AJ47" s="36"/>
      <c r="AK47" s="19"/>
      <c r="AL47" s="20"/>
      <c r="AM47" s="15"/>
      <c r="AO47" s="19"/>
      <c r="AP47" s="19"/>
      <c r="AQ47" s="19"/>
      <c r="AR47" s="19"/>
      <c r="AS47" s="36"/>
      <c r="AT47" s="19"/>
      <c r="AU47" s="20"/>
      <c r="AV47" s="15"/>
      <c r="AX47" s="19"/>
      <c r="AY47" s="19"/>
      <c r="AZ47" s="19"/>
      <c r="BA47" s="19"/>
      <c r="BB47" s="36"/>
      <c r="BC47" s="19"/>
      <c r="BD47" s="20"/>
    </row>
    <row r="48" spans="1:56">
      <c r="B48" s="23" t="s">
        <v>20</v>
      </c>
      <c r="C48" s="24"/>
      <c r="E48" s="19">
        <f t="shared" si="17"/>
        <v>-1.9685011581415484E-15</v>
      </c>
      <c r="F48" s="19">
        <f t="shared" si="18"/>
        <v>6.9709598483671489E-2</v>
      </c>
      <c r="G48" s="19">
        <f t="shared" si="19"/>
        <v>2.0761244616834231E-2</v>
      </c>
      <c r="H48" s="19">
        <f t="shared" si="20"/>
        <v>2.4459478311281814E-3</v>
      </c>
      <c r="I48" s="36"/>
      <c r="J48" s="19"/>
      <c r="K48" s="20"/>
      <c r="L48" s="20"/>
      <c r="N48" s="19"/>
      <c r="O48" s="19"/>
      <c r="P48" s="19"/>
      <c r="Q48" s="19">
        <v>0</v>
      </c>
      <c r="R48" s="36"/>
      <c r="S48" s="19"/>
      <c r="T48" s="20"/>
      <c r="U48" s="15"/>
      <c r="W48" s="19">
        <v>-1.9685011581415484E-15</v>
      </c>
      <c r="X48" s="19">
        <v>6.9709598483671489E-2</v>
      </c>
      <c r="Y48" s="19">
        <v>2.0761244616834231E-2</v>
      </c>
      <c r="Z48" s="19">
        <v>2.4459478311281814E-3</v>
      </c>
      <c r="AA48" s="36"/>
      <c r="AB48" s="19"/>
      <c r="AF48" s="19"/>
      <c r="AG48" s="19"/>
      <c r="AH48" s="19"/>
      <c r="AI48" s="19"/>
      <c r="AJ48" s="36"/>
      <c r="AK48" s="19"/>
      <c r="AL48" s="20"/>
      <c r="AM48" s="15"/>
      <c r="AO48" s="19"/>
      <c r="AP48" s="19"/>
      <c r="AQ48" s="19"/>
      <c r="AR48" s="19"/>
      <c r="AS48" s="36"/>
      <c r="AT48" s="19"/>
      <c r="AU48" s="20"/>
      <c r="AV48" s="15"/>
      <c r="AX48" s="19"/>
      <c r="AY48" s="19"/>
      <c r="AZ48" s="19"/>
      <c r="BA48" s="19"/>
      <c r="BB48" s="36"/>
      <c r="BC48" s="19"/>
      <c r="BD48" s="20"/>
    </row>
    <row r="49" spans="1:65">
      <c r="B49" s="23" t="s">
        <v>21</v>
      </c>
      <c r="C49" s="24"/>
      <c r="E49" s="19">
        <f t="shared" si="17"/>
        <v>-1.5091490239112721E-16</v>
      </c>
      <c r="F49" s="19">
        <f t="shared" si="18"/>
        <v>2.8445939445997968E-2</v>
      </c>
      <c r="G49" s="19">
        <f t="shared" si="19"/>
        <v>6.2433353280610263E-3</v>
      </c>
      <c r="H49" s="19">
        <f t="shared" si="20"/>
        <v>2.0697871333348922E-4</v>
      </c>
      <c r="I49" s="36"/>
      <c r="J49" s="19"/>
      <c r="K49" s="20"/>
      <c r="L49" s="20"/>
      <c r="N49" s="19"/>
      <c r="O49" s="19"/>
      <c r="P49" s="19"/>
      <c r="Q49" s="19">
        <v>0</v>
      </c>
      <c r="R49" s="36"/>
      <c r="S49" s="19"/>
      <c r="T49" s="20"/>
      <c r="U49" s="15"/>
      <c r="W49" s="19">
        <v>-1.5091490239112721E-16</v>
      </c>
      <c r="X49" s="19">
        <v>2.8445939445997968E-2</v>
      </c>
      <c r="Y49" s="19">
        <v>6.2433353280610263E-3</v>
      </c>
      <c r="Z49" s="19">
        <v>2.0697871333348922E-4</v>
      </c>
      <c r="AA49" s="36"/>
      <c r="AB49" s="19"/>
      <c r="AC49" s="20"/>
      <c r="AD49" s="15"/>
      <c r="AF49" s="19"/>
      <c r="AG49" s="19"/>
      <c r="AH49" s="19"/>
      <c r="AI49" s="19"/>
      <c r="AJ49" s="36"/>
      <c r="AK49" s="19"/>
      <c r="AL49" s="20"/>
      <c r="AM49" s="15"/>
      <c r="AO49" s="19"/>
      <c r="AP49" s="19"/>
      <c r="AQ49" s="19"/>
      <c r="AR49" s="19"/>
      <c r="AS49" s="36"/>
      <c r="AT49" s="19"/>
      <c r="AU49" s="20"/>
      <c r="AV49" s="15"/>
      <c r="AX49" s="19"/>
      <c r="AY49" s="19"/>
      <c r="AZ49" s="19"/>
      <c r="BA49" s="19"/>
      <c r="BB49" s="36"/>
      <c r="BC49" s="19"/>
      <c r="BD49" s="20"/>
    </row>
    <row r="50" spans="1:65">
      <c r="A50" s="39"/>
      <c r="B50" s="40" t="s">
        <v>22</v>
      </c>
      <c r="C50" s="41"/>
      <c r="D50" s="39"/>
      <c r="E50" s="19">
        <f t="shared" si="17"/>
        <v>0.22336405000000178</v>
      </c>
      <c r="F50" s="19">
        <f t="shared" si="18"/>
        <v>5.9138805400000001</v>
      </c>
      <c r="G50" s="19">
        <f t="shared" si="19"/>
        <v>8.8143169999999991</v>
      </c>
      <c r="H50" s="19">
        <f t="shared" si="20"/>
        <v>6.6467220000000005</v>
      </c>
      <c r="I50" s="42"/>
      <c r="J50" s="43"/>
      <c r="K50" s="44"/>
      <c r="L50" s="20"/>
      <c r="M50" s="39"/>
      <c r="N50" s="43">
        <v>0.22336363000000001</v>
      </c>
      <c r="O50" s="43">
        <v>9.2454540000000002E-2</v>
      </c>
      <c r="P50" s="43">
        <v>0.31845400000000001</v>
      </c>
      <c r="Q50" s="19">
        <v>0.8087440000000008</v>
      </c>
      <c r="R50" s="42"/>
      <c r="S50" s="43"/>
      <c r="T50" s="44"/>
      <c r="U50" s="15"/>
      <c r="V50" s="39"/>
      <c r="W50" s="19">
        <v>4.2000000178813933E-7</v>
      </c>
      <c r="X50" s="19">
        <v>5.8214259999999998</v>
      </c>
      <c r="Y50" s="19">
        <v>8.4958629999999999</v>
      </c>
      <c r="Z50" s="19">
        <v>5.8379779999999997</v>
      </c>
      <c r="AA50" s="42"/>
      <c r="AB50" s="43"/>
      <c r="AC50" s="44"/>
      <c r="AD50" s="15"/>
      <c r="AE50" s="39"/>
      <c r="AF50" s="19"/>
      <c r="AG50" s="19"/>
      <c r="AH50" s="19"/>
      <c r="AI50" s="19"/>
      <c r="AJ50" s="42"/>
      <c r="AK50" s="43"/>
      <c r="AL50" s="44"/>
      <c r="AM50" s="15"/>
      <c r="AN50" s="39"/>
      <c r="AO50" s="19"/>
      <c r="AP50" s="19"/>
      <c r="AQ50" s="19"/>
      <c r="AR50" s="19"/>
      <c r="AS50" s="42"/>
      <c r="AT50" s="43"/>
      <c r="AU50" s="44"/>
      <c r="AV50" s="15"/>
      <c r="AW50" s="39"/>
      <c r="AX50" s="19"/>
      <c r="AY50" s="19"/>
      <c r="AZ50" s="19"/>
      <c r="BA50" s="19"/>
      <c r="BB50" s="42"/>
      <c r="BC50" s="43"/>
      <c r="BD50" s="44"/>
      <c r="BE50" s="45"/>
      <c r="BF50" s="39"/>
      <c r="BG50" s="39"/>
      <c r="BH50" s="39"/>
      <c r="BI50" s="39"/>
      <c r="BJ50" s="39"/>
      <c r="BK50" s="39"/>
      <c r="BL50" s="39"/>
      <c r="BM50" s="39"/>
    </row>
    <row r="51" spans="1:65">
      <c r="B51" s="23" t="s">
        <v>23</v>
      </c>
      <c r="C51" s="24"/>
      <c r="E51" s="19">
        <f t="shared" si="17"/>
        <v>0.24533712398300003</v>
      </c>
      <c r="F51" s="19">
        <f t="shared" si="18"/>
        <v>0.5848687298656432</v>
      </c>
      <c r="G51" s="19">
        <f t="shared" si="19"/>
        <v>1.0405032523068651</v>
      </c>
      <c r="H51" s="19">
        <f t="shared" si="20"/>
        <v>0.6304837538775574</v>
      </c>
      <c r="I51" s="38"/>
      <c r="J51" s="19"/>
      <c r="K51" s="20"/>
      <c r="L51" s="20"/>
      <c r="N51" s="19"/>
      <c r="O51" s="19"/>
      <c r="P51" s="19"/>
      <c r="Q51" s="19">
        <v>0</v>
      </c>
      <c r="R51" s="38"/>
      <c r="S51" s="19"/>
      <c r="T51" s="20"/>
      <c r="U51" s="15"/>
      <c r="W51" s="19">
        <v>0.24533712398300003</v>
      </c>
      <c r="X51" s="19">
        <v>0.5848687298656432</v>
      </c>
      <c r="Y51" s="19">
        <v>1.0405032523068651</v>
      </c>
      <c r="Z51" s="19">
        <v>0.6304837538775574</v>
      </c>
      <c r="AA51" s="38"/>
      <c r="AB51" s="19"/>
      <c r="AC51" s="20"/>
      <c r="AD51" s="15"/>
      <c r="AF51" s="19"/>
      <c r="AG51" s="19"/>
      <c r="AH51" s="19"/>
      <c r="AI51" s="19"/>
      <c r="AJ51" s="38"/>
      <c r="AK51" s="19"/>
      <c r="AL51" s="20"/>
      <c r="AM51" s="15"/>
      <c r="AO51" s="19"/>
      <c r="AP51" s="19"/>
      <c r="AQ51" s="19"/>
      <c r="AR51" s="19"/>
      <c r="AS51" s="38"/>
      <c r="AT51" s="19"/>
      <c r="AU51" s="20"/>
      <c r="AV51" s="15"/>
      <c r="AX51" s="19"/>
      <c r="AY51" s="19"/>
      <c r="AZ51" s="19"/>
      <c r="BA51" s="19"/>
      <c r="BB51" s="38"/>
      <c r="BC51" s="19"/>
      <c r="BD51" s="20"/>
    </row>
    <row r="52" spans="1:65">
      <c r="B52" s="23" t="s">
        <v>24</v>
      </c>
      <c r="C52" s="24"/>
      <c r="E52" s="19">
        <f t="shared" si="17"/>
        <v>0</v>
      </c>
      <c r="F52" s="19">
        <f t="shared" si="18"/>
        <v>0</v>
      </c>
      <c r="G52" s="19">
        <f t="shared" si="19"/>
        <v>0</v>
      </c>
      <c r="H52" s="19">
        <f t="shared" si="20"/>
        <v>0</v>
      </c>
      <c r="I52" s="46"/>
      <c r="J52" s="31"/>
      <c r="K52" s="20"/>
      <c r="L52" s="20"/>
      <c r="N52" s="31"/>
      <c r="O52" s="31"/>
      <c r="P52" s="31"/>
      <c r="Q52" s="31"/>
      <c r="R52" s="46"/>
      <c r="S52" s="31"/>
      <c r="T52" s="20"/>
      <c r="W52" s="19">
        <v>0</v>
      </c>
      <c r="X52" s="19"/>
      <c r="Y52" s="19"/>
      <c r="Z52" s="19"/>
      <c r="AA52" s="46"/>
      <c r="AB52" s="31"/>
      <c r="AC52" s="20"/>
      <c r="AD52" s="15"/>
      <c r="AF52" s="19"/>
      <c r="AG52" s="19"/>
      <c r="AH52" s="19"/>
      <c r="AI52" s="19"/>
      <c r="AJ52" s="46"/>
      <c r="AK52" s="31"/>
      <c r="AL52" s="20"/>
      <c r="AO52" s="19"/>
      <c r="AP52" s="19"/>
      <c r="AQ52" s="19"/>
      <c r="AR52" s="19"/>
      <c r="AS52" s="46"/>
      <c r="AT52" s="31"/>
      <c r="AU52" s="20"/>
      <c r="AX52" s="19"/>
      <c r="AY52" s="19"/>
      <c r="AZ52" s="19"/>
      <c r="BA52" s="19"/>
      <c r="BB52" s="46"/>
      <c r="BC52" s="31"/>
      <c r="BD52" s="20"/>
    </row>
    <row r="53" spans="1:65" ht="12.75" customHeight="1">
      <c r="B53" s="59" t="s">
        <v>33</v>
      </c>
      <c r="C53" s="60"/>
      <c r="E53" s="19"/>
      <c r="F53" s="19"/>
      <c r="G53" s="19"/>
      <c r="H53" s="19"/>
      <c r="I53" s="46"/>
      <c r="J53" s="31"/>
      <c r="K53" s="20"/>
      <c r="L53" s="20"/>
      <c r="N53" s="31"/>
      <c r="O53" s="31"/>
      <c r="P53" s="31"/>
      <c r="Q53" s="31"/>
      <c r="R53" s="46"/>
      <c r="S53" s="31"/>
      <c r="T53" s="20"/>
      <c r="W53" s="19">
        <v>1.1119726605142292E-16</v>
      </c>
      <c r="X53" s="19">
        <v>0</v>
      </c>
      <c r="Y53" s="19">
        <v>0</v>
      </c>
      <c r="Z53" s="19">
        <v>0</v>
      </c>
      <c r="AA53" s="46"/>
      <c r="AB53" s="31"/>
      <c r="AC53" s="20"/>
      <c r="AD53" s="15"/>
      <c r="AF53" s="19"/>
      <c r="AG53" s="19"/>
      <c r="AH53" s="19"/>
      <c r="AI53" s="19"/>
      <c r="AJ53" s="46"/>
      <c r="AK53" s="31"/>
      <c r="AL53" s="20"/>
      <c r="AO53" s="19"/>
      <c r="AP53" s="19"/>
      <c r="AQ53" s="19"/>
      <c r="AR53" s="19"/>
      <c r="AS53" s="46"/>
      <c r="AT53" s="31"/>
      <c r="AU53" s="20"/>
      <c r="AX53" s="19"/>
      <c r="AY53" s="19">
        <f>-AY46</f>
        <v>0</v>
      </c>
      <c r="AZ53" s="19">
        <f>-AZ46</f>
        <v>0</v>
      </c>
      <c r="BA53" s="19">
        <f>-BA46</f>
        <v>0</v>
      </c>
      <c r="BB53" s="46"/>
      <c r="BC53" s="31"/>
      <c r="BD53" s="20"/>
    </row>
    <row r="54" spans="1:65">
      <c r="B54" s="59" t="s">
        <v>26</v>
      </c>
      <c r="C54" s="60"/>
      <c r="E54" s="19">
        <f>+N54+W54+AF54+AO54+AX54</f>
        <v>1.1119726605142292E-16</v>
      </c>
      <c r="F54" s="19">
        <f>+O54+X54+AG54+AP54+AY54</f>
        <v>0.60682002605352969</v>
      </c>
      <c r="G54" s="19">
        <f>+P54+Y54+AH54+AQ54+AZ54</f>
        <v>0.94456368819788028</v>
      </c>
      <c r="H54" s="19">
        <f>+Q54+Z54+AI54+AR54+BA54</f>
        <v>1.93601500474469</v>
      </c>
      <c r="I54" s="46"/>
      <c r="J54" s="31"/>
      <c r="K54" s="9"/>
      <c r="L54" s="20"/>
      <c r="N54" s="31"/>
      <c r="O54" s="31"/>
      <c r="P54" s="31"/>
      <c r="Q54" s="19">
        <v>0</v>
      </c>
      <c r="R54" s="46"/>
      <c r="S54" s="31"/>
      <c r="T54" s="9"/>
      <c r="U54" s="15"/>
      <c r="W54" s="19">
        <v>1.1119726605142292E-16</v>
      </c>
      <c r="X54" s="19">
        <v>0.60682002605352969</v>
      </c>
      <c r="Y54" s="19">
        <v>0.94456368819788028</v>
      </c>
      <c r="Z54" s="19">
        <v>1.93601500474469</v>
      </c>
      <c r="AA54" s="46"/>
      <c r="AB54" s="31"/>
      <c r="AC54" s="20"/>
      <c r="AD54" s="15"/>
      <c r="AF54" s="19"/>
      <c r="AG54" s="19"/>
      <c r="AH54" s="19"/>
      <c r="AI54" s="19"/>
      <c r="AJ54" s="46"/>
      <c r="AK54" s="31"/>
      <c r="AL54" s="20"/>
      <c r="AM54" s="15"/>
      <c r="AO54" s="19"/>
      <c r="AP54" s="19"/>
      <c r="AQ54" s="19"/>
      <c r="AR54" s="19"/>
      <c r="AS54" s="46"/>
      <c r="AT54" s="31"/>
      <c r="AU54" s="20"/>
      <c r="AV54" s="15"/>
      <c r="AX54" s="19"/>
      <c r="AY54" s="19"/>
      <c r="AZ54" s="19"/>
      <c r="BA54" s="19"/>
      <c r="BB54" s="46"/>
      <c r="BC54" s="31"/>
      <c r="BD54" s="20"/>
    </row>
    <row r="55" spans="1:65">
      <c r="D55" s="10" t="s">
        <v>27</v>
      </c>
      <c r="E55" s="48">
        <f>SUM(E36:E54)</f>
        <v>7.4091522106106567</v>
      </c>
      <c r="F55" s="48">
        <f t="shared" ref="F55:J55" si="21">SUM(F36:F54)</f>
        <v>11.384682956587024</v>
      </c>
      <c r="G55" s="48">
        <f t="shared" si="21"/>
        <v>11.489089723100003</v>
      </c>
      <c r="H55" s="48">
        <f t="shared" si="21"/>
        <v>88.592857852995039</v>
      </c>
      <c r="I55" s="48">
        <f t="shared" si="21"/>
        <v>0</v>
      </c>
      <c r="J55" s="48">
        <f t="shared" si="21"/>
        <v>0</v>
      </c>
      <c r="K55" s="32">
        <f>SUM(E55:J55)</f>
        <v>118.87578274329272</v>
      </c>
      <c r="L55" s="17" t="b">
        <f>T55+AC55+AL55+AU55+BD55=K55</f>
        <v>1</v>
      </c>
      <c r="M55" s="10" t="s">
        <v>27</v>
      </c>
      <c r="N55" s="48">
        <f>SUM(N36:N54)</f>
        <v>0.62426363000000007</v>
      </c>
      <c r="O55" s="48">
        <f t="shared" ref="O55:S55" si="22">SUM(O36:O54)</f>
        <v>0.33245453999999997</v>
      </c>
      <c r="P55" s="48">
        <f t="shared" si="22"/>
        <v>2.5698179999999997</v>
      </c>
      <c r="Q55" s="48">
        <f t="shared" si="22"/>
        <v>10.011179400000001</v>
      </c>
      <c r="R55" s="48">
        <f t="shared" si="22"/>
        <v>0</v>
      </c>
      <c r="S55" s="48">
        <f t="shared" si="22"/>
        <v>0</v>
      </c>
      <c r="T55" s="48">
        <f>SUM(N55:S55)</f>
        <v>13.537715570000001</v>
      </c>
      <c r="U55" s="16"/>
      <c r="V55" s="10" t="s">
        <v>27</v>
      </c>
      <c r="W55" s="50">
        <f>SUM(W36:W54)</f>
        <v>2.2943816203929237</v>
      </c>
      <c r="X55" s="50">
        <f t="shared" ref="X55:AB55" si="23">SUM(X36:X54)</f>
        <v>11.052228416587024</v>
      </c>
      <c r="Y55" s="50">
        <f t="shared" si="23"/>
        <v>8.9192717231000049</v>
      </c>
      <c r="Z55" s="50">
        <f t="shared" si="23"/>
        <v>78.581678452995064</v>
      </c>
      <c r="AA55" s="50">
        <f t="shared" si="23"/>
        <v>0</v>
      </c>
      <c r="AB55" s="50">
        <f t="shared" si="23"/>
        <v>0</v>
      </c>
      <c r="AC55" s="50">
        <f>SUM(W55:AB55)</f>
        <v>100.84756021307501</v>
      </c>
      <c r="AD55" s="15"/>
      <c r="AE55" s="10" t="s">
        <v>27</v>
      </c>
      <c r="AF55" s="48">
        <f>SUM(AF36:AF54)</f>
        <v>0</v>
      </c>
      <c r="AG55" s="48">
        <f t="shared" ref="AG55:AK55" si="24">SUM(AG36:AG54)</f>
        <v>0</v>
      </c>
      <c r="AH55" s="48">
        <f t="shared" si="24"/>
        <v>0</v>
      </c>
      <c r="AI55" s="48">
        <f t="shared" si="24"/>
        <v>0</v>
      </c>
      <c r="AJ55" s="48">
        <f t="shared" si="24"/>
        <v>0</v>
      </c>
      <c r="AK55" s="48">
        <f t="shared" si="24"/>
        <v>0</v>
      </c>
      <c r="AL55" s="48">
        <f>SUM(AF55:AK55)</f>
        <v>0</v>
      </c>
      <c r="AM55" s="16"/>
      <c r="AN55" s="10" t="s">
        <v>27</v>
      </c>
      <c r="AO55" s="48">
        <f>SUM(AO36:AO54)</f>
        <v>4.4905069602177328</v>
      </c>
      <c r="AP55" s="48">
        <f t="shared" ref="AP55:AT55" si="25">SUM(AP36:AP54)</f>
        <v>0</v>
      </c>
      <c r="AQ55" s="48">
        <f t="shared" si="25"/>
        <v>0</v>
      </c>
      <c r="AR55" s="48">
        <f t="shared" si="25"/>
        <v>0</v>
      </c>
      <c r="AS55" s="48">
        <f t="shared" si="25"/>
        <v>0</v>
      </c>
      <c r="AT55" s="48">
        <f t="shared" si="25"/>
        <v>0</v>
      </c>
      <c r="AU55" s="48">
        <f>SUM(AO55:AT55)</f>
        <v>4.4905069602177328</v>
      </c>
      <c r="AV55" s="16"/>
      <c r="AW55" s="10" t="s">
        <v>27</v>
      </c>
      <c r="AX55" s="48">
        <f>SUM(AX36:AX54)</f>
        <v>0</v>
      </c>
      <c r="AY55" s="48">
        <f t="shared" ref="AY55:BC55" si="26">SUM(AY36:AY54)</f>
        <v>0</v>
      </c>
      <c r="AZ55" s="48">
        <f t="shared" si="26"/>
        <v>0</v>
      </c>
      <c r="BA55" s="48">
        <f t="shared" si="26"/>
        <v>0</v>
      </c>
      <c r="BB55" s="48">
        <f t="shared" si="26"/>
        <v>0</v>
      </c>
      <c r="BC55" s="48">
        <f t="shared" si="26"/>
        <v>0</v>
      </c>
      <c r="BD55" s="48">
        <f>SUM(AX55:BC55)</f>
        <v>0</v>
      </c>
    </row>
    <row r="56" spans="1:65">
      <c r="J56" s="7" t="str">
        <f>$J$28</f>
        <v>Prior RIN/AIO submissions</v>
      </c>
      <c r="K56" s="49">
        <f>'RIN AIO submissions'!K52</f>
        <v>45.837275783075</v>
      </c>
      <c r="AD56" s="15"/>
      <c r="BG56" s="5"/>
      <c r="BH56" s="5"/>
      <c r="BI56" s="5"/>
      <c r="BJ56" s="5"/>
    </row>
    <row r="57" spans="1:65">
      <c r="H57" s="4"/>
      <c r="I57" s="4"/>
      <c r="J57" s="7" t="s">
        <v>34</v>
      </c>
      <c r="K57" s="49">
        <f>+K55-K56</f>
        <v>73.038506960217717</v>
      </c>
      <c r="W57" s="12" t="s">
        <v>46</v>
      </c>
      <c r="AD57" s="15"/>
      <c r="BG57" s="5"/>
      <c r="BH57" s="5"/>
      <c r="BI57" s="5"/>
      <c r="BJ57" s="5"/>
    </row>
    <row r="58" spans="1:65" ht="12.75" customHeight="1">
      <c r="D58" s="7"/>
      <c r="E58" s="17"/>
      <c r="F58" s="17"/>
      <c r="G58" s="17"/>
      <c r="H58" s="17"/>
    </row>
    <row r="59" spans="1:65" ht="12.75" customHeight="1">
      <c r="D59" s="7"/>
      <c r="E59" s="17"/>
      <c r="F59" s="17"/>
      <c r="G59" s="17"/>
      <c r="H59" s="17"/>
      <c r="J59" s="11" t="s">
        <v>45</v>
      </c>
      <c r="L59" s="6"/>
    </row>
    <row r="60" spans="1:65" ht="12.75" customHeight="1">
      <c r="D60" s="7"/>
      <c r="E60" s="17"/>
      <c r="F60" s="17"/>
      <c r="G60" s="17"/>
      <c r="H60" s="17"/>
      <c r="J60" s="7" t="s">
        <v>49</v>
      </c>
      <c r="K60" s="57">
        <f>H43+H41</f>
        <v>68.548000000000002</v>
      </c>
      <c r="L60" s="8"/>
    </row>
    <row r="61" spans="1:65" ht="12.75" customHeight="1">
      <c r="D61" s="7"/>
      <c r="E61" s="17"/>
      <c r="F61" s="17"/>
      <c r="G61" s="17"/>
      <c r="H61" s="17"/>
      <c r="J61" s="7" t="s">
        <v>43</v>
      </c>
      <c r="K61" s="54">
        <f>K57-H43-H41</f>
        <v>4.4905069602177141</v>
      </c>
      <c r="L61" s="8"/>
    </row>
    <row r="62" spans="1:65">
      <c r="D62" s="7"/>
      <c r="E62" s="17"/>
      <c r="F62" s="17"/>
      <c r="G62" s="17"/>
      <c r="H62" s="17"/>
      <c r="J62" s="7" t="s">
        <v>25</v>
      </c>
      <c r="K62" s="13">
        <f>SUM(K60:K61)</f>
        <v>73.038506960217717</v>
      </c>
      <c r="P62" s="16"/>
      <c r="Q62" s="47"/>
      <c r="AH62" s="16"/>
      <c r="AI62" s="47"/>
      <c r="AQ62" s="16"/>
      <c r="AR62" s="47">
        <f>+AR27-AR55</f>
        <v>0</v>
      </c>
      <c r="AZ62" s="16"/>
      <c r="BA62" s="47">
        <f>+BA27-BA55</f>
        <v>0</v>
      </c>
    </row>
    <row r="63" spans="1:65">
      <c r="D63" s="7"/>
      <c r="E63" s="17"/>
      <c r="F63" s="17"/>
      <c r="G63" s="17"/>
      <c r="H63" s="17"/>
      <c r="J63" s="7"/>
      <c r="K63" s="8"/>
      <c r="P63" s="16"/>
      <c r="Q63" s="47"/>
      <c r="AH63" s="16"/>
      <c r="AI63" s="47"/>
      <c r="AQ63" s="16"/>
      <c r="AR63" s="47"/>
      <c r="AZ63" s="16"/>
      <c r="BA63" s="47"/>
    </row>
    <row r="64" spans="1:65" ht="14.25">
      <c r="D64" s="7"/>
      <c r="E64" s="17"/>
      <c r="F64" s="17"/>
      <c r="G64" s="17"/>
      <c r="H64" s="17"/>
      <c r="J64" s="7"/>
      <c r="K64" s="7" t="s">
        <v>48</v>
      </c>
      <c r="P64" s="16"/>
      <c r="Q64" s="47"/>
      <c r="AH64" s="16"/>
      <c r="AI64" s="47"/>
      <c r="AQ64" s="16"/>
      <c r="AR64" s="47"/>
      <c r="AZ64" s="16"/>
      <c r="BA64" s="47"/>
    </row>
    <row r="65" spans="1:64">
      <c r="D65" s="7"/>
      <c r="E65" s="17"/>
      <c r="F65" s="17"/>
      <c r="G65" s="17"/>
      <c r="H65" s="17"/>
      <c r="J65" s="7"/>
      <c r="K65" s="8"/>
      <c r="P65" s="16"/>
      <c r="Q65" s="47"/>
      <c r="AH65" s="16"/>
      <c r="AI65" s="47"/>
      <c r="AQ65" s="16"/>
      <c r="AR65" s="47"/>
      <c r="AZ65" s="16"/>
      <c r="BA65" s="47"/>
    </row>
    <row r="66" spans="1:64">
      <c r="D66" s="7"/>
      <c r="E66" s="15"/>
      <c r="F66" s="15"/>
      <c r="G66" s="15"/>
      <c r="H66" s="15"/>
      <c r="K66" s="17"/>
    </row>
    <row r="67" spans="1:64">
      <c r="A67" s="61" t="s">
        <v>39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M67" s="58" t="str">
        <f>SUBSTITUTE($A67,"RECAST",M$1)</f>
        <v>Gross Capital Expenditure – As Commissioned - ORIGINAL BEFORE ADJUSTMENT</v>
      </c>
      <c r="N67" s="58"/>
      <c r="O67" s="58"/>
      <c r="P67" s="58"/>
      <c r="Q67" s="58"/>
      <c r="R67" s="58"/>
      <c r="S67" s="58"/>
      <c r="T67" s="58"/>
      <c r="V67" s="58" t="str">
        <f>SUBSTITUTE($A67,"RECAST",V$1)</f>
        <v>Gross Capital Expenditure – As Commissioned - ADJUST CAM</v>
      </c>
      <c r="W67" s="58"/>
      <c r="X67" s="58"/>
      <c r="Y67" s="58"/>
      <c r="Z67" s="58"/>
      <c r="AA67" s="58"/>
      <c r="AB67" s="58"/>
      <c r="AC67" s="58"/>
      <c r="AE67" s="58" t="str">
        <f>SUBSTITUTE($A67,"RECAST",AE$1)</f>
        <v>Gross Capital Expenditure – As Commissioned - ADJUST NORTH LINK PLACE</v>
      </c>
      <c r="AF67" s="58"/>
      <c r="AG67" s="58"/>
      <c r="AH67" s="58"/>
      <c r="AI67" s="58"/>
      <c r="AJ67" s="58"/>
      <c r="AK67" s="58"/>
      <c r="AL67" s="58"/>
      <c r="AN67" s="58" t="str">
        <f>SUBSTITUTE($A67,"RECAST",AN$1)</f>
        <v>Gross Capital Expenditure – As Commissioned - ADJUST FY22 ASSET TRANSFER</v>
      </c>
      <c r="AO67" s="58"/>
      <c r="AP67" s="58"/>
      <c r="AQ67" s="58"/>
      <c r="AR67" s="58"/>
      <c r="AS67" s="58"/>
      <c r="AT67" s="58"/>
      <c r="AU67" s="58"/>
      <c r="AW67" s="58" t="str">
        <f>SUBSTITUTE($A67,"RECAST",AW$1)</f>
        <v>Gross Capital Expenditure – As Commissioned - RECLASS BUILDINGS &amp; IN-HOUSE SOFTWARE</v>
      </c>
      <c r="AX67" s="58"/>
      <c r="AY67" s="58"/>
      <c r="AZ67" s="58"/>
      <c r="BA67" s="58"/>
      <c r="BB67" s="58"/>
      <c r="BC67" s="58"/>
      <c r="BD67" s="58"/>
    </row>
    <row r="68" spans="1:64" s="7" customFormat="1">
      <c r="A68" s="62"/>
      <c r="B68" s="62"/>
      <c r="C68" s="62"/>
      <c r="D68" s="9" t="s">
        <v>0</v>
      </c>
      <c r="E68" s="9" t="s">
        <v>31</v>
      </c>
      <c r="F68" s="9" t="s">
        <v>32</v>
      </c>
      <c r="G68" s="9" t="s">
        <v>3</v>
      </c>
      <c r="H68" s="9" t="s">
        <v>4</v>
      </c>
      <c r="I68" s="9" t="s">
        <v>30</v>
      </c>
      <c r="J68" s="9" t="s">
        <v>6</v>
      </c>
      <c r="K68" s="9" t="s">
        <v>25</v>
      </c>
      <c r="M68" s="9" t="s">
        <v>0</v>
      </c>
      <c r="N68" s="9" t="s">
        <v>31</v>
      </c>
      <c r="O68" s="9" t="s">
        <v>32</v>
      </c>
      <c r="P68" s="9" t="s">
        <v>3</v>
      </c>
      <c r="Q68" s="9" t="s">
        <v>4</v>
      </c>
      <c r="R68" s="9" t="s">
        <v>30</v>
      </c>
      <c r="S68" s="9" t="s">
        <v>6</v>
      </c>
      <c r="T68" s="9" t="s">
        <v>25</v>
      </c>
      <c r="V68" s="9" t="s">
        <v>0</v>
      </c>
      <c r="W68" s="9" t="s">
        <v>31</v>
      </c>
      <c r="X68" s="9" t="s">
        <v>32</v>
      </c>
      <c r="Y68" s="9" t="s">
        <v>3</v>
      </c>
      <c r="Z68" s="9" t="s">
        <v>4</v>
      </c>
      <c r="AA68" s="9" t="s">
        <v>30</v>
      </c>
      <c r="AB68" s="9" t="s">
        <v>6</v>
      </c>
      <c r="AE68" s="9" t="s">
        <v>0</v>
      </c>
      <c r="AF68" s="9" t="s">
        <v>31</v>
      </c>
      <c r="AG68" s="9" t="s">
        <v>32</v>
      </c>
      <c r="AH68" s="9" t="s">
        <v>3</v>
      </c>
      <c r="AI68" s="9" t="s">
        <v>4</v>
      </c>
      <c r="AJ68" s="9" t="s">
        <v>30</v>
      </c>
      <c r="AK68" s="9" t="s">
        <v>6</v>
      </c>
      <c r="AL68" s="9" t="s">
        <v>25</v>
      </c>
      <c r="AN68" s="9" t="s">
        <v>0</v>
      </c>
      <c r="AO68" s="9" t="s">
        <v>31</v>
      </c>
      <c r="AP68" s="9" t="s">
        <v>32</v>
      </c>
      <c r="AQ68" s="9" t="s">
        <v>3</v>
      </c>
      <c r="AR68" s="9" t="s">
        <v>4</v>
      </c>
      <c r="AS68" s="9" t="s">
        <v>30</v>
      </c>
      <c r="AT68" s="9" t="s">
        <v>6</v>
      </c>
      <c r="AU68" s="9" t="s">
        <v>25</v>
      </c>
      <c r="AW68" s="9" t="s">
        <v>0</v>
      </c>
      <c r="AX68" s="9" t="s">
        <v>31</v>
      </c>
      <c r="AY68" s="9" t="s">
        <v>32</v>
      </c>
      <c r="AZ68" s="9" t="s">
        <v>3</v>
      </c>
      <c r="BA68" s="9" t="s">
        <v>4</v>
      </c>
      <c r="BB68" s="9" t="s">
        <v>30</v>
      </c>
      <c r="BC68" s="9" t="s">
        <v>6</v>
      </c>
      <c r="BD68" s="9" t="s">
        <v>25</v>
      </c>
    </row>
    <row r="69" spans="1:64">
      <c r="A69" s="63" t="s">
        <v>7</v>
      </c>
      <c r="B69" s="63"/>
      <c r="C69" s="63"/>
      <c r="D69" s="4"/>
      <c r="E69" s="4"/>
      <c r="F69" s="4"/>
      <c r="G69" s="4"/>
      <c r="H69" s="4"/>
      <c r="I69" s="4"/>
      <c r="M69" s="4"/>
      <c r="N69" s="4"/>
      <c r="O69" s="4"/>
      <c r="P69" s="4"/>
      <c r="Q69" s="4"/>
      <c r="R69" s="4"/>
      <c r="V69" s="4"/>
      <c r="W69" s="4"/>
      <c r="X69" s="4"/>
      <c r="Y69" s="4"/>
      <c r="Z69" s="4"/>
      <c r="AA69" s="4"/>
      <c r="AE69" s="4"/>
      <c r="AF69" s="4"/>
      <c r="AG69" s="4"/>
      <c r="AH69" s="4"/>
      <c r="AI69" s="4"/>
      <c r="AJ69" s="4"/>
      <c r="AN69" s="4"/>
      <c r="AO69" s="4"/>
      <c r="AP69" s="4"/>
      <c r="AQ69" s="4"/>
      <c r="AR69" s="4"/>
      <c r="AS69" s="4"/>
      <c r="AW69" s="4"/>
      <c r="AX69" s="4"/>
      <c r="AY69" s="4"/>
      <c r="AZ69" s="4"/>
      <c r="BA69" s="4"/>
      <c r="BB69" s="4"/>
      <c r="BH69" s="18"/>
      <c r="BI69" s="18"/>
    </row>
    <row r="70" spans="1:64">
      <c r="B70" s="59" t="s">
        <v>8</v>
      </c>
      <c r="C70" s="60"/>
      <c r="E70" s="19">
        <f t="shared" ref="E70:E86" si="27">+N70+W70+AF70+AO70+AX70</f>
        <v>11.361629439999993</v>
      </c>
      <c r="F70" s="19">
        <f t="shared" ref="F70:F86" si="28">+O70+X70+AG70+AP70+AY70</f>
        <v>6.7984446305083184</v>
      </c>
      <c r="G70" s="19">
        <f t="shared" ref="G70:G86" si="29">+P70+Y70+AH70+AQ70+AZ70</f>
        <v>3.7220890594746652</v>
      </c>
      <c r="H70" s="19">
        <f t="shared" ref="H70:H86" si="30">+Q70+Z70+AI70+AR70+BA70</f>
        <v>1.1779451684965141</v>
      </c>
      <c r="I70" s="19"/>
      <c r="J70" s="19"/>
      <c r="K70" s="20"/>
      <c r="L70" s="20"/>
      <c r="N70" s="19">
        <v>11.361629439999993</v>
      </c>
      <c r="O70" s="19">
        <v>6.7984446305083184</v>
      </c>
      <c r="P70" s="19">
        <v>3.7220890594746652</v>
      </c>
      <c r="Q70" s="19">
        <v>1.1779451684965141</v>
      </c>
      <c r="R70" s="19"/>
      <c r="S70" s="19"/>
      <c r="T70" s="20"/>
      <c r="U70" s="51"/>
      <c r="W70" s="19"/>
      <c r="X70" s="19"/>
      <c r="Y70" s="19"/>
      <c r="Z70" s="19"/>
      <c r="AA70" s="19"/>
      <c r="AB70" s="19"/>
      <c r="AC70" s="20"/>
      <c r="AD70" s="51"/>
      <c r="AF70" s="19"/>
      <c r="AG70" s="19"/>
      <c r="AH70" s="19"/>
      <c r="AI70" s="19"/>
      <c r="AJ70" s="19"/>
      <c r="AK70" s="19"/>
      <c r="AL70" s="20"/>
      <c r="AM70" s="51"/>
      <c r="AO70" s="19"/>
      <c r="AP70" s="19"/>
      <c r="AQ70" s="19"/>
      <c r="AR70" s="19"/>
      <c r="AS70" s="19"/>
      <c r="AT70" s="19"/>
      <c r="AU70" s="20"/>
      <c r="AV70" s="51"/>
      <c r="AX70" s="19"/>
      <c r="AY70" s="19"/>
      <c r="AZ70" s="19"/>
      <c r="BA70" s="19"/>
      <c r="BB70" s="19"/>
      <c r="BC70" s="19"/>
      <c r="BD70" s="20"/>
      <c r="BG70" s="15"/>
      <c r="BH70" s="15"/>
      <c r="BI70" s="15"/>
      <c r="BJ70" s="15"/>
      <c r="BK70" s="21"/>
      <c r="BL70" s="22"/>
    </row>
    <row r="71" spans="1:64">
      <c r="B71" s="23" t="s">
        <v>9</v>
      </c>
      <c r="C71" s="24"/>
      <c r="E71" s="19">
        <f t="shared" si="27"/>
        <v>0</v>
      </c>
      <c r="F71" s="19">
        <f t="shared" si="28"/>
        <v>0</v>
      </c>
      <c r="G71" s="19">
        <f t="shared" si="29"/>
        <v>0</v>
      </c>
      <c r="H71" s="19">
        <f t="shared" si="30"/>
        <v>0.38953970890835843</v>
      </c>
      <c r="I71" s="19"/>
      <c r="J71" s="19"/>
      <c r="K71" s="20"/>
      <c r="L71" s="20"/>
      <c r="N71" s="19">
        <v>0</v>
      </c>
      <c r="O71" s="19">
        <v>0</v>
      </c>
      <c r="P71" s="19">
        <v>0</v>
      </c>
      <c r="Q71" s="19">
        <v>0.38953970890835843</v>
      </c>
      <c r="R71" s="19"/>
      <c r="S71" s="19"/>
      <c r="T71" s="20"/>
      <c r="U71" s="51"/>
      <c r="W71" s="19"/>
      <c r="X71" s="19"/>
      <c r="Y71" s="19"/>
      <c r="Z71" s="19"/>
      <c r="AA71" s="19"/>
      <c r="AB71" s="19"/>
      <c r="AC71" s="20"/>
      <c r="AD71" s="51"/>
      <c r="AF71" s="19"/>
      <c r="AG71" s="19"/>
      <c r="AH71" s="19"/>
      <c r="AI71" s="19"/>
      <c r="AJ71" s="19"/>
      <c r="AK71" s="19"/>
      <c r="AL71" s="20"/>
      <c r="AM71" s="51"/>
      <c r="AO71" s="19"/>
      <c r="AP71" s="19"/>
      <c r="AQ71" s="19"/>
      <c r="AR71" s="19"/>
      <c r="AS71" s="19"/>
      <c r="AT71" s="19"/>
      <c r="AU71" s="20"/>
      <c r="AV71" s="51"/>
      <c r="AX71" s="19"/>
      <c r="AY71" s="19"/>
      <c r="AZ71" s="19"/>
      <c r="BA71" s="19"/>
      <c r="BB71" s="19"/>
      <c r="BC71" s="19"/>
      <c r="BD71" s="20"/>
      <c r="BG71" s="15"/>
      <c r="BH71" s="15"/>
      <c r="BI71" s="15"/>
      <c r="BJ71" s="15"/>
      <c r="BK71" s="25"/>
      <c r="BL71" s="22"/>
    </row>
    <row r="72" spans="1:64">
      <c r="B72" s="23" t="s">
        <v>10</v>
      </c>
      <c r="C72" s="24"/>
      <c r="E72" s="19">
        <f t="shared" si="27"/>
        <v>22.907783570000007</v>
      </c>
      <c r="F72" s="19">
        <f t="shared" si="28"/>
        <v>3.2108910583609771</v>
      </c>
      <c r="G72" s="19">
        <f t="shared" si="29"/>
        <v>14.805063691910878</v>
      </c>
      <c r="H72" s="19">
        <f t="shared" si="30"/>
        <v>1.4694034256015958</v>
      </c>
      <c r="I72" s="19"/>
      <c r="J72" s="19"/>
      <c r="K72" s="20"/>
      <c r="L72" s="20"/>
      <c r="N72" s="19">
        <v>22.907783570000007</v>
      </c>
      <c r="O72" s="19">
        <v>3.2108910583609771</v>
      </c>
      <c r="P72" s="19">
        <v>14.805063691910878</v>
      </c>
      <c r="Q72" s="19">
        <v>1.4694034256015958</v>
      </c>
      <c r="R72" s="19"/>
      <c r="S72" s="19"/>
      <c r="T72" s="20"/>
      <c r="U72" s="51"/>
      <c r="W72" s="19"/>
      <c r="X72" s="19"/>
      <c r="Y72" s="19"/>
      <c r="Z72" s="19"/>
      <c r="AA72" s="19"/>
      <c r="AB72" s="19"/>
      <c r="AC72" s="20"/>
      <c r="AD72" s="51"/>
      <c r="AF72" s="19"/>
      <c r="AG72" s="19"/>
      <c r="AH72" s="19"/>
      <c r="AI72" s="19"/>
      <c r="AJ72" s="19"/>
      <c r="AK72" s="19"/>
      <c r="AL72" s="20"/>
      <c r="AM72" s="51"/>
      <c r="AO72" s="19"/>
      <c r="AP72" s="19"/>
      <c r="AQ72" s="19"/>
      <c r="AR72" s="19"/>
      <c r="AS72" s="19"/>
      <c r="AT72" s="19"/>
      <c r="AU72" s="20"/>
      <c r="AV72" s="51"/>
      <c r="AX72" s="19"/>
      <c r="AY72" s="19"/>
      <c r="AZ72" s="19"/>
      <c r="BA72" s="19"/>
      <c r="BB72" s="19"/>
      <c r="BC72" s="19"/>
      <c r="BD72" s="20"/>
      <c r="BG72" s="15"/>
      <c r="BH72" s="15"/>
      <c r="BI72" s="15"/>
      <c r="BJ72" s="15"/>
      <c r="BK72" s="25"/>
      <c r="BL72" s="22"/>
    </row>
    <row r="73" spans="1:64">
      <c r="B73" s="26" t="s">
        <v>11</v>
      </c>
      <c r="C73" s="27"/>
      <c r="E73" s="19">
        <f t="shared" si="27"/>
        <v>72.409293940000012</v>
      </c>
      <c r="F73" s="19">
        <f t="shared" si="28"/>
        <v>60.86533615366195</v>
      </c>
      <c r="G73" s="19">
        <f t="shared" si="29"/>
        <v>50.581048627837809</v>
      </c>
      <c r="H73" s="19">
        <f t="shared" si="30"/>
        <v>48.512201896529795</v>
      </c>
      <c r="I73" s="19"/>
      <c r="J73" s="19"/>
      <c r="K73" s="20"/>
      <c r="L73" s="20"/>
      <c r="N73" s="19">
        <v>72.409293940000012</v>
      </c>
      <c r="O73" s="19">
        <v>60.86533615366195</v>
      </c>
      <c r="P73" s="19">
        <v>50.581048627837809</v>
      </c>
      <c r="Q73" s="19">
        <v>48.512201896529795</v>
      </c>
      <c r="R73" s="19"/>
      <c r="S73" s="19"/>
      <c r="T73" s="20"/>
      <c r="U73" s="51"/>
      <c r="W73" s="19"/>
      <c r="X73" s="19"/>
      <c r="Y73" s="19"/>
      <c r="Z73" s="19"/>
      <c r="AA73" s="19"/>
      <c r="AB73" s="19"/>
      <c r="AC73" s="20"/>
      <c r="AD73" s="51"/>
      <c r="AF73" s="19"/>
      <c r="AG73" s="19"/>
      <c r="AH73" s="19"/>
      <c r="AI73" s="19"/>
      <c r="AJ73" s="19"/>
      <c r="AK73" s="19"/>
      <c r="AL73" s="20"/>
      <c r="AM73" s="51"/>
      <c r="AO73" s="19"/>
      <c r="AP73" s="19"/>
      <c r="AQ73" s="19"/>
      <c r="AR73" s="19"/>
      <c r="AS73" s="19"/>
      <c r="AT73" s="19"/>
      <c r="AU73" s="20"/>
      <c r="AV73" s="51"/>
      <c r="AX73" s="19"/>
      <c r="AY73" s="19"/>
      <c r="AZ73" s="19"/>
      <c r="BA73" s="19"/>
      <c r="BB73" s="19"/>
      <c r="BC73" s="19"/>
      <c r="BD73" s="20"/>
      <c r="BG73" s="15"/>
      <c r="BH73" s="15"/>
      <c r="BI73" s="15"/>
      <c r="BJ73" s="15"/>
      <c r="BK73" s="25"/>
      <c r="BL73" s="22"/>
    </row>
    <row r="74" spans="1:64">
      <c r="B74" s="26" t="s">
        <v>12</v>
      </c>
      <c r="C74" s="27"/>
      <c r="E74" s="19">
        <f t="shared" si="27"/>
        <v>54.50936943999956</v>
      </c>
      <c r="F74" s="19">
        <f t="shared" si="28"/>
        <v>48.194638308076463</v>
      </c>
      <c r="G74" s="19">
        <f t="shared" si="29"/>
        <v>72.871730670116733</v>
      </c>
      <c r="H74" s="19">
        <f t="shared" si="30"/>
        <v>63.10716464797536</v>
      </c>
      <c r="I74" s="19"/>
      <c r="J74" s="19"/>
      <c r="K74" s="20"/>
      <c r="L74" s="20"/>
      <c r="N74" s="19">
        <v>54.50936943999956</v>
      </c>
      <c r="O74" s="19">
        <v>48.194638308076463</v>
      </c>
      <c r="P74" s="19">
        <v>72.871730670116733</v>
      </c>
      <c r="Q74" s="19">
        <v>63.10716464797536</v>
      </c>
      <c r="R74" s="19"/>
      <c r="S74" s="19"/>
      <c r="T74" s="20"/>
      <c r="U74" s="51"/>
      <c r="W74" s="19"/>
      <c r="X74" s="19"/>
      <c r="Y74" s="19"/>
      <c r="Z74" s="19"/>
      <c r="AA74" s="19"/>
      <c r="AB74" s="19"/>
      <c r="AC74" s="20"/>
      <c r="AD74" s="51"/>
      <c r="AF74" s="19"/>
      <c r="AG74" s="19"/>
      <c r="AH74" s="19"/>
      <c r="AI74" s="19"/>
      <c r="AJ74" s="19"/>
      <c r="AK74" s="19"/>
      <c r="AL74" s="20"/>
      <c r="AM74" s="51"/>
      <c r="AO74" s="19"/>
      <c r="AP74" s="19"/>
      <c r="AQ74" s="19"/>
      <c r="AR74" s="19"/>
      <c r="AS74" s="19"/>
      <c r="AT74" s="19"/>
      <c r="AU74" s="20"/>
      <c r="AV74" s="51"/>
      <c r="AX74" s="19"/>
      <c r="AY74" s="19"/>
      <c r="AZ74" s="19"/>
      <c r="BA74" s="19"/>
      <c r="BB74" s="19"/>
      <c r="BC74" s="19"/>
      <c r="BD74" s="20"/>
      <c r="BG74" s="15"/>
      <c r="BH74" s="15"/>
      <c r="BI74" s="15"/>
      <c r="BJ74" s="15"/>
      <c r="BK74" s="25"/>
      <c r="BL74" s="22"/>
    </row>
    <row r="75" spans="1:64">
      <c r="B75" s="26" t="s">
        <v>13</v>
      </c>
      <c r="C75" s="27"/>
      <c r="E75" s="19">
        <f t="shared" si="27"/>
        <v>2.2729885900001112</v>
      </c>
      <c r="F75" s="19">
        <f t="shared" si="28"/>
        <v>0.57614024649782969</v>
      </c>
      <c r="G75" s="19">
        <f t="shared" si="29"/>
        <v>2.7619180637328098</v>
      </c>
      <c r="H75" s="19">
        <f t="shared" si="30"/>
        <v>1.847372526865211</v>
      </c>
      <c r="I75" s="19"/>
      <c r="J75" s="19"/>
      <c r="K75" s="20"/>
      <c r="L75" s="20"/>
      <c r="N75" s="19">
        <v>2.2729885900001112</v>
      </c>
      <c r="O75" s="19">
        <v>0.57614024649782969</v>
      </c>
      <c r="P75" s="19">
        <v>2.7619180637328098</v>
      </c>
      <c r="Q75" s="19">
        <v>1.847372526865211</v>
      </c>
      <c r="R75" s="19"/>
      <c r="S75" s="19"/>
      <c r="T75" s="20"/>
      <c r="U75" s="51"/>
      <c r="W75" s="19"/>
      <c r="X75" s="19"/>
      <c r="Y75" s="19"/>
      <c r="Z75" s="19"/>
      <c r="AA75" s="19"/>
      <c r="AB75" s="19"/>
      <c r="AC75" s="20"/>
      <c r="AD75" s="51"/>
      <c r="AF75" s="19"/>
      <c r="AG75" s="19"/>
      <c r="AH75" s="19"/>
      <c r="AI75" s="19"/>
      <c r="AJ75" s="19"/>
      <c r="AK75" s="19"/>
      <c r="AL75" s="20"/>
      <c r="AM75" s="51"/>
      <c r="AO75" s="19"/>
      <c r="AP75" s="19"/>
      <c r="AQ75" s="19"/>
      <c r="AR75" s="19"/>
      <c r="AS75" s="19"/>
      <c r="AT75" s="19"/>
      <c r="AU75" s="20"/>
      <c r="AV75" s="51"/>
      <c r="AX75" s="19"/>
      <c r="AY75" s="19"/>
      <c r="AZ75" s="19"/>
      <c r="BA75" s="19"/>
      <c r="BB75" s="19"/>
      <c r="BC75" s="19"/>
      <c r="BD75" s="20"/>
      <c r="BG75" s="15"/>
      <c r="BH75" s="15"/>
      <c r="BI75" s="15"/>
      <c r="BJ75" s="15"/>
      <c r="BK75" s="25"/>
      <c r="BL75" s="22"/>
    </row>
    <row r="76" spans="1:64">
      <c r="B76" s="26" t="s">
        <v>14</v>
      </c>
      <c r="C76" s="27"/>
      <c r="E76" s="19">
        <f t="shared" si="27"/>
        <v>0</v>
      </c>
      <c r="F76" s="19">
        <f t="shared" si="28"/>
        <v>0</v>
      </c>
      <c r="G76" s="19">
        <f t="shared" si="29"/>
        <v>0</v>
      </c>
      <c r="H76" s="19">
        <f t="shared" si="30"/>
        <v>0</v>
      </c>
      <c r="I76" s="19"/>
      <c r="J76" s="19"/>
      <c r="K76" s="20"/>
      <c r="L76" s="20"/>
      <c r="N76" s="19">
        <v>0</v>
      </c>
      <c r="O76" s="19">
        <v>0</v>
      </c>
      <c r="P76" s="19">
        <v>0</v>
      </c>
      <c r="Q76" s="19">
        <v>0</v>
      </c>
      <c r="R76" s="19"/>
      <c r="S76" s="19"/>
      <c r="T76" s="20"/>
      <c r="U76" s="51"/>
      <c r="W76" s="19"/>
      <c r="X76" s="19"/>
      <c r="Y76" s="19"/>
      <c r="Z76" s="19"/>
      <c r="AA76" s="19"/>
      <c r="AB76" s="19"/>
      <c r="AC76" s="20"/>
      <c r="AD76" s="51"/>
      <c r="AF76" s="19"/>
      <c r="AG76" s="19"/>
      <c r="AH76" s="19"/>
      <c r="AI76" s="19"/>
      <c r="AJ76" s="19"/>
      <c r="AK76" s="19"/>
      <c r="AL76" s="20"/>
      <c r="AM76" s="51"/>
      <c r="AO76" s="19"/>
      <c r="AP76" s="19"/>
      <c r="AQ76" s="19"/>
      <c r="AR76" s="19"/>
      <c r="AS76" s="19"/>
      <c r="AT76" s="19"/>
      <c r="AU76" s="20"/>
      <c r="AV76" s="51"/>
      <c r="AX76" s="19"/>
      <c r="AY76" s="19"/>
      <c r="AZ76" s="19"/>
      <c r="BA76" s="19"/>
      <c r="BB76" s="19"/>
      <c r="BC76" s="19"/>
      <c r="BD76" s="20"/>
      <c r="BG76" s="15"/>
      <c r="BH76" s="15"/>
      <c r="BI76" s="15"/>
      <c r="BJ76" s="15"/>
      <c r="BK76" s="25"/>
      <c r="BL76" s="22"/>
    </row>
    <row r="77" spans="1:64">
      <c r="B77" s="26" t="s">
        <v>15</v>
      </c>
      <c r="C77" s="27"/>
      <c r="E77" s="19">
        <f t="shared" si="27"/>
        <v>0</v>
      </c>
      <c r="F77" s="19">
        <f t="shared" si="28"/>
        <v>0</v>
      </c>
      <c r="G77" s="19">
        <f t="shared" si="29"/>
        <v>0</v>
      </c>
      <c r="H77" s="19">
        <f t="shared" si="30"/>
        <v>0</v>
      </c>
      <c r="I77" s="19"/>
      <c r="J77" s="19"/>
      <c r="K77" s="20"/>
      <c r="L77" s="20"/>
      <c r="N77" s="19">
        <v>0</v>
      </c>
      <c r="O77" s="19">
        <v>0</v>
      </c>
      <c r="P77" s="19">
        <v>0</v>
      </c>
      <c r="Q77" s="19">
        <v>0</v>
      </c>
      <c r="R77" s="19"/>
      <c r="S77" s="19"/>
      <c r="T77" s="20"/>
      <c r="U77" s="51"/>
      <c r="W77" s="19"/>
      <c r="X77" s="19"/>
      <c r="Y77" s="19"/>
      <c r="Z77" s="19"/>
      <c r="AA77" s="19"/>
      <c r="AB77" s="19"/>
      <c r="AC77" s="20"/>
      <c r="AD77" s="51"/>
      <c r="AF77" s="19"/>
      <c r="AG77" s="19"/>
      <c r="AH77" s="19"/>
      <c r="AI77" s="19"/>
      <c r="AJ77" s="19"/>
      <c r="AK77" s="19"/>
      <c r="AL77" s="20"/>
      <c r="AM77" s="51"/>
      <c r="AO77" s="19"/>
      <c r="AP77" s="19"/>
      <c r="AQ77" s="19"/>
      <c r="AR77" s="19"/>
      <c r="AS77" s="19"/>
      <c r="AT77" s="19"/>
      <c r="AU77" s="20"/>
      <c r="AV77" s="51"/>
      <c r="AX77" s="19"/>
      <c r="AY77" s="19"/>
      <c r="AZ77" s="19"/>
      <c r="BA77" s="19"/>
      <c r="BB77" s="19"/>
      <c r="BC77" s="19"/>
      <c r="BD77" s="20"/>
      <c r="BG77" s="15"/>
      <c r="BH77" s="15"/>
      <c r="BI77" s="15"/>
      <c r="BJ77" s="15"/>
      <c r="BK77" s="25"/>
      <c r="BL77" s="22"/>
    </row>
    <row r="78" spans="1:64">
      <c r="B78" s="26" t="s">
        <v>16</v>
      </c>
      <c r="C78" s="27"/>
      <c r="E78" s="19">
        <f t="shared" si="27"/>
        <v>4.3621545800000003</v>
      </c>
      <c r="F78" s="19">
        <f t="shared" si="28"/>
        <v>0</v>
      </c>
      <c r="G78" s="19">
        <f t="shared" si="29"/>
        <v>0</v>
      </c>
      <c r="H78" s="19">
        <f t="shared" si="30"/>
        <v>0</v>
      </c>
      <c r="I78" s="19"/>
      <c r="J78" s="19"/>
      <c r="K78" s="20"/>
      <c r="L78" s="20"/>
      <c r="N78" s="19">
        <v>4.3621545800000003</v>
      </c>
      <c r="O78" s="19">
        <v>0</v>
      </c>
      <c r="P78" s="19">
        <v>0</v>
      </c>
      <c r="Q78" s="19">
        <v>0</v>
      </c>
      <c r="R78" s="19"/>
      <c r="S78" s="19"/>
      <c r="T78" s="20"/>
      <c r="U78" s="51"/>
      <c r="W78" s="19"/>
      <c r="X78" s="19"/>
      <c r="Y78" s="19"/>
      <c r="Z78" s="19"/>
      <c r="AA78" s="19"/>
      <c r="AB78" s="19"/>
      <c r="AC78" s="20"/>
      <c r="AD78" s="51"/>
      <c r="AF78" s="19"/>
      <c r="AG78" s="19"/>
      <c r="AH78" s="19"/>
      <c r="AI78" s="19"/>
      <c r="AJ78" s="19"/>
      <c r="AK78" s="19"/>
      <c r="AL78" s="20"/>
      <c r="AM78" s="51"/>
      <c r="AO78" s="19"/>
      <c r="AP78" s="19"/>
      <c r="AQ78" s="19"/>
      <c r="AR78" s="19"/>
      <c r="AS78" s="19"/>
      <c r="AT78" s="19"/>
      <c r="AU78" s="20"/>
      <c r="AV78" s="51"/>
      <c r="AX78" s="19"/>
      <c r="AY78" s="19"/>
      <c r="AZ78" s="19"/>
      <c r="BA78" s="19"/>
      <c r="BB78" s="19"/>
      <c r="BC78" s="19"/>
      <c r="BD78" s="20"/>
      <c r="BG78" s="15"/>
      <c r="BH78" s="15"/>
      <c r="BI78" s="15"/>
      <c r="BJ78" s="15"/>
      <c r="BK78" s="25"/>
      <c r="BL78" s="22"/>
    </row>
    <row r="79" spans="1:64">
      <c r="B79" s="26" t="s">
        <v>17</v>
      </c>
      <c r="C79" s="27"/>
      <c r="E79" s="19">
        <f t="shared" si="27"/>
        <v>1.1927200000000011E-3</v>
      </c>
      <c r="F79" s="19">
        <f t="shared" si="28"/>
        <v>0</v>
      </c>
      <c r="G79" s="19">
        <f t="shared" si="29"/>
        <v>0</v>
      </c>
      <c r="H79" s="19">
        <f t="shared" si="30"/>
        <v>1.9901499298318547E-4</v>
      </c>
      <c r="I79" s="19"/>
      <c r="J79" s="19"/>
      <c r="K79" s="20"/>
      <c r="L79" s="20"/>
      <c r="N79" s="19">
        <v>1.1927200000000011E-3</v>
      </c>
      <c r="O79" s="19">
        <v>0</v>
      </c>
      <c r="P79" s="19">
        <v>0</v>
      </c>
      <c r="Q79" s="19">
        <v>1.9901499298318547E-4</v>
      </c>
      <c r="R79" s="19"/>
      <c r="S79" s="19"/>
      <c r="T79" s="20"/>
      <c r="U79" s="51"/>
      <c r="W79" s="19"/>
      <c r="X79" s="19"/>
      <c r="Y79" s="19"/>
      <c r="Z79" s="19"/>
      <c r="AA79" s="19"/>
      <c r="AB79" s="19"/>
      <c r="AC79" s="20"/>
      <c r="AD79" s="51"/>
      <c r="AF79" s="19"/>
      <c r="AG79" s="19"/>
      <c r="AH79" s="19"/>
      <c r="AI79" s="19"/>
      <c r="AJ79" s="19"/>
      <c r="AK79" s="19"/>
      <c r="AL79" s="20"/>
      <c r="AM79" s="51"/>
      <c r="AO79" s="19"/>
      <c r="AP79" s="19"/>
      <c r="AQ79" s="19"/>
      <c r="AR79" s="19"/>
      <c r="AS79" s="19"/>
      <c r="AT79" s="19"/>
      <c r="AU79" s="20"/>
      <c r="AV79" s="51"/>
      <c r="AX79" s="19"/>
      <c r="AY79" s="19"/>
      <c r="AZ79" s="19"/>
      <c r="BA79" s="19"/>
      <c r="BB79" s="19"/>
      <c r="BC79" s="19"/>
      <c r="BD79" s="20"/>
      <c r="BG79" s="15"/>
      <c r="BH79" s="15"/>
      <c r="BI79" s="15"/>
      <c r="BJ79" s="15"/>
      <c r="BK79" s="25"/>
      <c r="BL79" s="22"/>
    </row>
    <row r="80" spans="1:64">
      <c r="B80" s="23" t="s">
        <v>18</v>
      </c>
      <c r="C80" s="24"/>
      <c r="E80" s="19">
        <f t="shared" si="27"/>
        <v>1.4749800000000001E-3</v>
      </c>
      <c r="F80" s="19">
        <f t="shared" si="28"/>
        <v>0</v>
      </c>
      <c r="G80" s="19">
        <f t="shared" si="29"/>
        <v>0</v>
      </c>
      <c r="H80" s="19">
        <f t="shared" si="30"/>
        <v>0</v>
      </c>
      <c r="I80" s="19"/>
      <c r="J80" s="19"/>
      <c r="K80" s="20"/>
      <c r="L80" s="20"/>
      <c r="N80" s="19">
        <v>1.4749800000000001E-3</v>
      </c>
      <c r="O80" s="19">
        <v>0</v>
      </c>
      <c r="P80" s="19">
        <v>0</v>
      </c>
      <c r="Q80" s="19">
        <v>0.45673555172178132</v>
      </c>
      <c r="R80" s="19"/>
      <c r="S80" s="19"/>
      <c r="T80" s="20"/>
      <c r="U80" s="51"/>
      <c r="W80" s="19"/>
      <c r="X80" s="19"/>
      <c r="Y80" s="19"/>
      <c r="Z80" s="19"/>
      <c r="AA80" s="19"/>
      <c r="AB80" s="19"/>
      <c r="AC80" s="20"/>
      <c r="AD80" s="51"/>
      <c r="AF80" s="19"/>
      <c r="AG80" s="19"/>
      <c r="AH80" s="19"/>
      <c r="AI80" s="19"/>
      <c r="AJ80" s="19"/>
      <c r="AK80" s="19"/>
      <c r="AL80" s="20"/>
      <c r="AM80" s="51"/>
      <c r="AO80" s="19"/>
      <c r="AP80" s="19"/>
      <c r="AQ80" s="19"/>
      <c r="AR80" s="19"/>
      <c r="AS80" s="19"/>
      <c r="AT80" s="19"/>
      <c r="AU80" s="20"/>
      <c r="AV80" s="51"/>
      <c r="AX80" s="19"/>
      <c r="AY80" s="19">
        <f>-O80</f>
        <v>0</v>
      </c>
      <c r="AZ80" s="19">
        <f>-P80</f>
        <v>0</v>
      </c>
      <c r="BA80" s="19">
        <f>-Q80</f>
        <v>-0.45673555172178132</v>
      </c>
      <c r="BB80" s="19"/>
      <c r="BC80" s="19"/>
      <c r="BD80" s="20"/>
      <c r="BG80" s="15"/>
      <c r="BH80" s="15"/>
      <c r="BI80" s="15"/>
      <c r="BJ80" s="15"/>
      <c r="BK80" s="25"/>
      <c r="BL80" s="22"/>
    </row>
    <row r="81" spans="1:64">
      <c r="B81" s="23" t="s">
        <v>19</v>
      </c>
      <c r="C81" s="24"/>
      <c r="E81" s="19">
        <f t="shared" si="27"/>
        <v>16.91165932000002</v>
      </c>
      <c r="F81" s="19">
        <f t="shared" si="28"/>
        <v>13.007877425015131</v>
      </c>
      <c r="G81" s="19">
        <f t="shared" si="29"/>
        <v>13.577583469021471</v>
      </c>
      <c r="H81" s="19">
        <f t="shared" si="30"/>
        <v>11.493386758924538</v>
      </c>
      <c r="I81" s="19"/>
      <c r="J81" s="19"/>
      <c r="K81" s="28"/>
      <c r="L81" s="20"/>
      <c r="N81" s="19">
        <v>16.91165932000002</v>
      </c>
      <c r="O81" s="19">
        <v>16.314894907827131</v>
      </c>
      <c r="P81" s="19">
        <v>19.233446976373472</v>
      </c>
      <c r="Q81" s="19">
        <v>11.493386758924538</v>
      </c>
      <c r="R81" s="19"/>
      <c r="S81" s="19"/>
      <c r="T81" s="28"/>
      <c r="U81" s="51"/>
      <c r="W81" s="19"/>
      <c r="X81" s="19"/>
      <c r="Y81" s="19"/>
      <c r="Z81" s="19"/>
      <c r="AA81" s="19"/>
      <c r="AB81" s="19"/>
      <c r="AC81" s="28"/>
      <c r="AD81" s="51"/>
      <c r="AF81" s="19"/>
      <c r="AG81" s="19"/>
      <c r="AH81" s="19"/>
      <c r="AI81" s="19"/>
      <c r="AJ81" s="19"/>
      <c r="AK81" s="19"/>
      <c r="AL81" s="28"/>
      <c r="AM81" s="51"/>
      <c r="AO81" s="19"/>
      <c r="AP81" s="19"/>
      <c r="AQ81" s="19"/>
      <c r="AR81" s="19"/>
      <c r="AS81" s="19"/>
      <c r="AT81" s="19"/>
      <c r="AU81" s="28"/>
      <c r="AV81" s="51"/>
      <c r="AX81" s="19"/>
      <c r="AY81" s="19">
        <v>-3.3070174828119994</v>
      </c>
      <c r="AZ81" s="19">
        <v>-5.6558635073520005</v>
      </c>
      <c r="BA81" s="19"/>
      <c r="BB81" s="19"/>
      <c r="BC81" s="19"/>
      <c r="BD81" s="28"/>
      <c r="BG81" s="15"/>
      <c r="BH81" s="15"/>
      <c r="BI81" s="15"/>
      <c r="BJ81" s="15"/>
      <c r="BK81" s="25"/>
      <c r="BL81" s="22"/>
    </row>
    <row r="82" spans="1:64">
      <c r="B82" s="23" t="s">
        <v>20</v>
      </c>
      <c r="C82" s="24"/>
      <c r="E82" s="19">
        <f t="shared" si="27"/>
        <v>3.8630140099999992</v>
      </c>
      <c r="F82" s="19">
        <f t="shared" si="28"/>
        <v>0.65576373007155697</v>
      </c>
      <c r="G82" s="19">
        <f t="shared" si="29"/>
        <v>0.85662365258563444</v>
      </c>
      <c r="H82" s="19">
        <f t="shared" si="30"/>
        <v>2.6120389992193527</v>
      </c>
      <c r="I82" s="19"/>
      <c r="J82" s="19"/>
      <c r="K82" s="20"/>
      <c r="L82" s="20"/>
      <c r="N82" s="19">
        <v>3.8630140099999992</v>
      </c>
      <c r="O82" s="19">
        <v>0.65576373007155697</v>
      </c>
      <c r="P82" s="19">
        <v>0.85662365258563444</v>
      </c>
      <c r="Q82" s="19">
        <v>2.6120389992193527</v>
      </c>
      <c r="R82" s="19"/>
      <c r="S82" s="19"/>
      <c r="T82" s="20"/>
      <c r="U82" s="51"/>
      <c r="W82" s="19"/>
      <c r="X82" s="19"/>
      <c r="Y82" s="19"/>
      <c r="Z82" s="19"/>
      <c r="AA82" s="19"/>
      <c r="AB82" s="19"/>
      <c r="AC82" s="20"/>
      <c r="AD82" s="51"/>
      <c r="AF82" s="19"/>
      <c r="AG82" s="19"/>
      <c r="AH82" s="19"/>
      <c r="AI82" s="19"/>
      <c r="AJ82" s="19"/>
      <c r="AK82" s="19"/>
      <c r="AL82" s="20"/>
      <c r="AM82" s="51"/>
      <c r="AO82" s="19"/>
      <c r="AP82" s="19"/>
      <c r="AQ82" s="19"/>
      <c r="AR82" s="19"/>
      <c r="AS82" s="19"/>
      <c r="AT82" s="19"/>
      <c r="AU82" s="20"/>
      <c r="AV82" s="51"/>
      <c r="AX82" s="19"/>
      <c r="AY82" s="19"/>
      <c r="AZ82" s="19"/>
      <c r="BA82" s="19"/>
      <c r="BB82" s="19"/>
      <c r="BC82" s="19"/>
      <c r="BD82" s="20"/>
      <c r="BG82" s="15"/>
      <c r="BH82" s="15"/>
      <c r="BI82" s="15"/>
      <c r="BJ82" s="15"/>
      <c r="BK82" s="25"/>
      <c r="BL82" s="22"/>
    </row>
    <row r="83" spans="1:64">
      <c r="B83" s="23" t="s">
        <v>21</v>
      </c>
      <c r="C83" s="24"/>
      <c r="E83" s="19">
        <f t="shared" si="27"/>
        <v>0</v>
      </c>
      <c r="F83" s="19">
        <f t="shared" si="28"/>
        <v>9.6690216520023395E-2</v>
      </c>
      <c r="G83" s="19">
        <f t="shared" si="29"/>
        <v>1.4612736781477093E-2</v>
      </c>
      <c r="H83" s="19">
        <f t="shared" si="30"/>
        <v>1.6934447572679312E-2</v>
      </c>
      <c r="I83" s="19"/>
      <c r="J83" s="19"/>
      <c r="K83" s="20"/>
      <c r="L83" s="20"/>
      <c r="N83" s="19">
        <v>0</v>
      </c>
      <c r="O83" s="19">
        <v>9.6690216520023395E-2</v>
      </c>
      <c r="P83" s="19">
        <v>1.4612736781477093E-2</v>
      </c>
      <c r="Q83" s="19">
        <v>1.6934447572679312E-2</v>
      </c>
      <c r="R83" s="19"/>
      <c r="S83" s="19"/>
      <c r="T83" s="20"/>
      <c r="U83" s="51"/>
      <c r="W83" s="19"/>
      <c r="X83" s="19"/>
      <c r="Y83" s="19"/>
      <c r="Z83" s="19"/>
      <c r="AA83" s="19"/>
      <c r="AB83" s="19"/>
      <c r="AC83" s="20"/>
      <c r="AD83" s="51"/>
      <c r="AF83" s="19"/>
      <c r="AG83" s="19"/>
      <c r="AH83" s="19"/>
      <c r="AI83" s="19"/>
      <c r="AJ83" s="19"/>
      <c r="AK83" s="19"/>
      <c r="AL83" s="20"/>
      <c r="AM83" s="51"/>
      <c r="AO83" s="19"/>
      <c r="AP83" s="19"/>
      <c r="AQ83" s="19"/>
      <c r="AR83" s="19"/>
      <c r="AS83" s="19"/>
      <c r="AT83" s="19"/>
      <c r="AU83" s="20"/>
      <c r="AV83" s="51"/>
      <c r="AX83" s="19"/>
      <c r="AY83" s="19"/>
      <c r="AZ83" s="19"/>
      <c r="BA83" s="19"/>
      <c r="BB83" s="19"/>
      <c r="BC83" s="19"/>
      <c r="BD83" s="20"/>
      <c r="BG83" s="15"/>
      <c r="BH83" s="15"/>
      <c r="BI83" s="15"/>
      <c r="BJ83" s="15"/>
      <c r="BK83" s="25"/>
      <c r="BL83" s="22"/>
    </row>
    <row r="84" spans="1:64">
      <c r="B84" s="23" t="s">
        <v>22</v>
      </c>
      <c r="C84" s="24"/>
      <c r="E84" s="19">
        <f t="shared" si="27"/>
        <v>4.7579170199999998</v>
      </c>
      <c r="F84" s="19">
        <f t="shared" si="28"/>
        <v>9.9477329491566486</v>
      </c>
      <c r="G84" s="19">
        <f t="shared" si="29"/>
        <v>16.199433303806124</v>
      </c>
      <c r="H84" s="19">
        <f t="shared" si="30"/>
        <v>10.430334091166214</v>
      </c>
      <c r="I84" s="19"/>
      <c r="J84" s="19"/>
      <c r="K84" s="20"/>
      <c r="L84" s="20"/>
      <c r="N84" s="19">
        <v>4.7579170199999998</v>
      </c>
      <c r="O84" s="19">
        <v>9.9477329491566486</v>
      </c>
      <c r="P84" s="19">
        <v>16.199433303806124</v>
      </c>
      <c r="Q84" s="19">
        <v>10.430334091166214</v>
      </c>
      <c r="R84" s="19"/>
      <c r="S84" s="19"/>
      <c r="T84" s="20"/>
      <c r="U84" s="51"/>
      <c r="W84" s="19"/>
      <c r="X84" s="19"/>
      <c r="Y84" s="19"/>
      <c r="Z84" s="19"/>
      <c r="AA84" s="19"/>
      <c r="AB84" s="19"/>
      <c r="AC84" s="20"/>
      <c r="AD84" s="51"/>
      <c r="AF84" s="19"/>
      <c r="AG84" s="19"/>
      <c r="AH84" s="19"/>
      <c r="AI84" s="19"/>
      <c r="AJ84" s="19"/>
      <c r="AK84" s="19"/>
      <c r="AL84" s="20"/>
      <c r="AM84" s="51"/>
      <c r="AO84" s="19"/>
      <c r="AP84" s="19"/>
      <c r="AQ84" s="19"/>
      <c r="AR84" s="19"/>
      <c r="AS84" s="19"/>
      <c r="AT84" s="19"/>
      <c r="AU84" s="20"/>
      <c r="AV84" s="51"/>
      <c r="AX84" s="19"/>
      <c r="AY84" s="19"/>
      <c r="AZ84" s="19"/>
      <c r="BA84" s="19"/>
      <c r="BB84" s="19"/>
      <c r="BC84" s="19"/>
      <c r="BD84" s="20"/>
      <c r="BG84" s="15"/>
      <c r="BH84" s="15"/>
      <c r="BI84" s="15"/>
      <c r="BJ84" s="15"/>
      <c r="BK84" s="25"/>
      <c r="BL84" s="22"/>
    </row>
    <row r="85" spans="1:64">
      <c r="B85" s="23" t="s">
        <v>23</v>
      </c>
      <c r="C85" s="24"/>
      <c r="E85" s="19">
        <f t="shared" si="27"/>
        <v>1.1068212199999998</v>
      </c>
      <c r="F85" s="19">
        <f t="shared" si="28"/>
        <v>2.861347741258228</v>
      </c>
      <c r="G85" s="19">
        <f t="shared" si="29"/>
        <v>8.5024349473794789</v>
      </c>
      <c r="H85" s="19">
        <f t="shared" si="30"/>
        <v>2.623569352780653</v>
      </c>
      <c r="I85" s="19"/>
      <c r="J85" s="19"/>
      <c r="K85" s="20"/>
      <c r="L85" s="20"/>
      <c r="N85" s="19">
        <v>1.1068212199999998</v>
      </c>
      <c r="O85" s="19">
        <v>2.861347741258228</v>
      </c>
      <c r="P85" s="19">
        <v>8.5024349473794789</v>
      </c>
      <c r="Q85" s="19">
        <v>2.623569352780653</v>
      </c>
      <c r="R85" s="19"/>
      <c r="S85" s="19"/>
      <c r="T85" s="20"/>
      <c r="U85" s="51"/>
      <c r="W85" s="19"/>
      <c r="X85" s="19"/>
      <c r="Y85" s="19"/>
      <c r="Z85" s="19"/>
      <c r="AA85" s="19"/>
      <c r="AB85" s="19"/>
      <c r="AC85" s="20"/>
      <c r="AD85" s="51"/>
      <c r="AF85" s="19"/>
      <c r="AG85" s="19"/>
      <c r="AH85" s="19"/>
      <c r="AI85" s="19"/>
      <c r="AJ85" s="19"/>
      <c r="AK85" s="19"/>
      <c r="AL85" s="20"/>
      <c r="AM85" s="51"/>
      <c r="AO85" s="19"/>
      <c r="AP85" s="19"/>
      <c r="AQ85" s="19"/>
      <c r="AR85" s="19"/>
      <c r="AS85" s="19"/>
      <c r="AT85" s="19"/>
      <c r="AU85" s="20"/>
      <c r="AV85" s="51"/>
      <c r="AX85" s="19"/>
      <c r="AY85" s="19"/>
      <c r="AZ85" s="19"/>
      <c r="BA85" s="19"/>
      <c r="BB85" s="19"/>
      <c r="BC85" s="19"/>
      <c r="BD85" s="20"/>
      <c r="BG85" s="15"/>
      <c r="BH85" s="15"/>
      <c r="BI85" s="15"/>
      <c r="BJ85" s="15"/>
      <c r="BK85" s="25"/>
      <c r="BL85" s="22"/>
    </row>
    <row r="86" spans="1:64">
      <c r="B86" s="23" t="s">
        <v>24</v>
      </c>
      <c r="C86" s="24"/>
      <c r="E86" s="19">
        <f t="shared" si="27"/>
        <v>0</v>
      </c>
      <c r="F86" s="19">
        <f t="shared" si="28"/>
        <v>0.59845226806058804</v>
      </c>
      <c r="G86" s="19">
        <f t="shared" si="29"/>
        <v>0</v>
      </c>
      <c r="H86" s="19">
        <f t="shared" si="30"/>
        <v>0</v>
      </c>
      <c r="I86" s="30"/>
      <c r="J86" s="31"/>
      <c r="K86" s="20"/>
      <c r="L86" s="20"/>
      <c r="N86" s="31">
        <v>0</v>
      </c>
      <c r="O86" s="19">
        <v>0.59845226806058804</v>
      </c>
      <c r="P86" s="31">
        <v>0</v>
      </c>
      <c r="Q86" s="19">
        <v>0</v>
      </c>
      <c r="R86" s="30"/>
      <c r="S86" s="31"/>
      <c r="T86" s="20"/>
      <c r="U86" s="51"/>
      <c r="W86" s="19"/>
      <c r="X86" s="19"/>
      <c r="Y86" s="19"/>
      <c r="Z86" s="19"/>
      <c r="AA86" s="30"/>
      <c r="AB86" s="31"/>
      <c r="AC86" s="20"/>
      <c r="AD86" s="51"/>
      <c r="AF86" s="31"/>
      <c r="AG86" s="19"/>
      <c r="AH86" s="31"/>
      <c r="AI86" s="19"/>
      <c r="AJ86" s="30"/>
      <c r="AK86" s="31"/>
      <c r="AL86" s="20"/>
      <c r="AM86" s="51"/>
      <c r="AO86" s="19"/>
      <c r="AP86" s="19"/>
      <c r="AQ86" s="31"/>
      <c r="AR86" s="19"/>
      <c r="AS86" s="30"/>
      <c r="AT86" s="31"/>
      <c r="AU86" s="20"/>
      <c r="AV86" s="51"/>
      <c r="AX86" s="19"/>
      <c r="AY86" s="19"/>
      <c r="AZ86" s="31"/>
      <c r="BA86" s="19"/>
      <c r="BB86" s="30"/>
      <c r="BC86" s="31"/>
      <c r="BD86" s="20"/>
      <c r="BG86" s="15"/>
      <c r="BH86" s="15"/>
      <c r="BI86" s="15"/>
      <c r="BJ86" s="15"/>
      <c r="BK86" s="25"/>
      <c r="BL86" s="22"/>
    </row>
    <row r="87" spans="1:64" ht="15" customHeight="1">
      <c r="B87" s="59" t="s">
        <v>33</v>
      </c>
      <c r="C87" s="60"/>
      <c r="E87" s="19"/>
      <c r="F87" s="19">
        <f t="shared" ref="F87:H88" si="31">+O87+X87+AG87+AP87+AY87</f>
        <v>0</v>
      </c>
      <c r="G87" s="19">
        <f t="shared" si="31"/>
        <v>0</v>
      </c>
      <c r="H87" s="19">
        <f t="shared" si="31"/>
        <v>0.45673555172178132</v>
      </c>
      <c r="I87" s="30"/>
      <c r="J87" s="31"/>
      <c r="K87" s="20"/>
      <c r="L87" s="20"/>
      <c r="N87" s="31"/>
      <c r="O87" s="19"/>
      <c r="P87" s="31"/>
      <c r="Q87" s="19"/>
      <c r="R87" s="30"/>
      <c r="S87" s="31"/>
      <c r="T87" s="20"/>
      <c r="U87" s="51"/>
      <c r="W87" s="19"/>
      <c r="X87" s="19"/>
      <c r="Y87" s="19"/>
      <c r="Z87" s="19"/>
      <c r="AA87" s="19"/>
      <c r="AB87" s="31"/>
      <c r="AC87" s="20"/>
      <c r="AD87" s="51"/>
      <c r="AF87" s="31"/>
      <c r="AG87" s="19"/>
      <c r="AH87" s="31"/>
      <c r="AI87" s="19"/>
      <c r="AJ87" s="30"/>
      <c r="AK87" s="31"/>
      <c r="AL87" s="20"/>
      <c r="AM87" s="51"/>
      <c r="AO87" s="19"/>
      <c r="AP87" s="19"/>
      <c r="AQ87" s="31"/>
      <c r="AR87" s="19"/>
      <c r="AS87" s="30"/>
      <c r="AT87" s="31"/>
      <c r="AU87" s="20"/>
      <c r="AV87" s="51"/>
      <c r="AX87" s="19"/>
      <c r="AY87" s="19">
        <f>-AY80</f>
        <v>0</v>
      </c>
      <c r="AZ87" s="19">
        <f>-AZ80</f>
        <v>0</v>
      </c>
      <c r="BA87" s="19">
        <f>-BA80</f>
        <v>0.45673555172178132</v>
      </c>
      <c r="BB87" s="30"/>
      <c r="BC87" s="31"/>
      <c r="BD87" s="20"/>
      <c r="BG87" s="15"/>
      <c r="BH87" s="15"/>
      <c r="BI87" s="15"/>
      <c r="BJ87" s="15"/>
      <c r="BK87" s="25"/>
      <c r="BL87" s="22"/>
    </row>
    <row r="88" spans="1:64">
      <c r="B88" s="59" t="s">
        <v>26</v>
      </c>
      <c r="C88" s="60"/>
      <c r="E88" s="19">
        <f>+N88+W88+AF88+AO88+AX88</f>
        <v>0</v>
      </c>
      <c r="F88" s="19">
        <f t="shared" si="31"/>
        <v>3.3070174828119994</v>
      </c>
      <c r="G88" s="19">
        <f t="shared" si="31"/>
        <v>5.6558635073520005</v>
      </c>
      <c r="H88" s="19">
        <f t="shared" si="31"/>
        <v>14.906271857846901</v>
      </c>
      <c r="I88" s="30"/>
      <c r="J88" s="31"/>
      <c r="K88" s="9"/>
      <c r="L88" s="20"/>
      <c r="N88" s="31"/>
      <c r="O88" s="19"/>
      <c r="P88" s="31"/>
      <c r="Q88" s="19">
        <v>14.906271857846901</v>
      </c>
      <c r="R88" s="30"/>
      <c r="S88" s="31"/>
      <c r="T88" s="9"/>
      <c r="U88" s="51"/>
      <c r="W88" s="19"/>
      <c r="X88" s="19"/>
      <c r="Y88" s="19"/>
      <c r="Z88" s="19"/>
      <c r="AA88" s="30"/>
      <c r="AB88" s="31"/>
      <c r="AC88" s="20"/>
      <c r="AD88" s="51"/>
      <c r="AF88" s="31"/>
      <c r="AG88" s="19"/>
      <c r="AH88" s="31"/>
      <c r="AI88" s="19"/>
      <c r="AJ88" s="30"/>
      <c r="AK88" s="31"/>
      <c r="AL88" s="20"/>
      <c r="AM88" s="51"/>
      <c r="AO88" s="19"/>
      <c r="AP88" s="19"/>
      <c r="AQ88" s="31"/>
      <c r="AR88" s="19"/>
      <c r="AS88" s="30"/>
      <c r="AT88" s="31"/>
      <c r="AU88" s="20"/>
      <c r="AV88" s="51"/>
      <c r="AX88" s="19"/>
      <c r="AY88" s="19">
        <v>3.3070174828119994</v>
      </c>
      <c r="AZ88" s="19">
        <v>5.6558635073520005</v>
      </c>
      <c r="BA88" s="19"/>
      <c r="BB88" s="30"/>
      <c r="BC88" s="31"/>
      <c r="BD88" s="20"/>
      <c r="BG88" s="15"/>
      <c r="BH88" s="15"/>
      <c r="BI88" s="15"/>
      <c r="BJ88" s="15"/>
      <c r="BK88" s="25"/>
      <c r="BL88" s="22"/>
    </row>
    <row r="89" spans="1:64">
      <c r="D89" s="10" t="s">
        <v>27</v>
      </c>
      <c r="E89" s="48">
        <f>SUM(E70:E88)</f>
        <v>194.46529882999977</v>
      </c>
      <c r="F89" s="48">
        <f t="shared" ref="F89:J89" si="32">SUM(F70:F88)</f>
        <v>150.1203322099997</v>
      </c>
      <c r="G89" s="48">
        <f t="shared" si="32"/>
        <v>189.54840172999909</v>
      </c>
      <c r="H89" s="48">
        <f t="shared" si="32"/>
        <v>159.04309744860194</v>
      </c>
      <c r="I89" s="48">
        <f t="shared" si="32"/>
        <v>0</v>
      </c>
      <c r="J89" s="48">
        <f t="shared" si="32"/>
        <v>0</v>
      </c>
      <c r="K89" s="32">
        <f>SUM(E89:J89)</f>
        <v>693.1771302186005</v>
      </c>
      <c r="L89" s="17" t="b">
        <f>T89+AC89+AL89+AU89+BD89=K89</f>
        <v>1</v>
      </c>
      <c r="M89" s="10" t="s">
        <v>27</v>
      </c>
      <c r="N89" s="48">
        <f>SUM(N70:N88)</f>
        <v>194.46529882999977</v>
      </c>
      <c r="O89" s="48">
        <f t="shared" ref="O89:S89" si="33">SUM(O70:O88)</f>
        <v>150.1203322099997</v>
      </c>
      <c r="P89" s="48">
        <f t="shared" si="33"/>
        <v>189.54840172999909</v>
      </c>
      <c r="Q89" s="48">
        <f t="shared" si="33"/>
        <v>159.04309744860194</v>
      </c>
      <c r="R89" s="48">
        <f t="shared" si="33"/>
        <v>0</v>
      </c>
      <c r="S89" s="48">
        <f t="shared" si="33"/>
        <v>0</v>
      </c>
      <c r="T89" s="48">
        <f>SUM(N89:S89)</f>
        <v>693.1771302186005</v>
      </c>
      <c r="U89" s="51"/>
      <c r="V89" s="10" t="s">
        <v>27</v>
      </c>
      <c r="W89" s="50">
        <f>SUM(W70:W88)</f>
        <v>0</v>
      </c>
      <c r="X89" s="50">
        <f t="shared" ref="X89:AB89" si="34">SUM(X70:X88)</f>
        <v>0</v>
      </c>
      <c r="Y89" s="50">
        <f t="shared" si="34"/>
        <v>0</v>
      </c>
      <c r="Z89" s="50">
        <f t="shared" si="34"/>
        <v>0</v>
      </c>
      <c r="AA89" s="50">
        <f t="shared" si="34"/>
        <v>0</v>
      </c>
      <c r="AB89" s="50">
        <f t="shared" si="34"/>
        <v>0</v>
      </c>
      <c r="AC89" s="50">
        <f>SUM(W89:AB89)</f>
        <v>0</v>
      </c>
      <c r="AD89" s="51"/>
      <c r="AE89" s="10" t="s">
        <v>27</v>
      </c>
      <c r="AF89" s="48">
        <f>SUM(AF70:AF88)</f>
        <v>0</v>
      </c>
      <c r="AG89" s="48">
        <f t="shared" ref="AG89:AK89" si="35">SUM(AG70:AG88)</f>
        <v>0</v>
      </c>
      <c r="AH89" s="48">
        <f t="shared" si="35"/>
        <v>0</v>
      </c>
      <c r="AI89" s="48">
        <f t="shared" si="35"/>
        <v>0</v>
      </c>
      <c r="AJ89" s="48">
        <f t="shared" si="35"/>
        <v>0</v>
      </c>
      <c r="AK89" s="48">
        <f t="shared" si="35"/>
        <v>0</v>
      </c>
      <c r="AL89" s="48">
        <f>SUM(AF89:AK89)</f>
        <v>0</v>
      </c>
      <c r="AM89" s="51"/>
      <c r="AN89" s="10" t="s">
        <v>27</v>
      </c>
      <c r="AO89" s="48">
        <f>SUM(AO70:AO88)</f>
        <v>0</v>
      </c>
      <c r="AP89" s="48">
        <f t="shared" ref="AP89:AT89" si="36">SUM(AP70:AP88)</f>
        <v>0</v>
      </c>
      <c r="AQ89" s="48">
        <f t="shared" si="36"/>
        <v>0</v>
      </c>
      <c r="AR89" s="48">
        <f t="shared" si="36"/>
        <v>0</v>
      </c>
      <c r="AS89" s="48">
        <f t="shared" si="36"/>
        <v>0</v>
      </c>
      <c r="AT89" s="48">
        <f t="shared" si="36"/>
        <v>0</v>
      </c>
      <c r="AU89" s="48">
        <f>SUM(AO89:AT89)</f>
        <v>0</v>
      </c>
      <c r="AV89" s="51"/>
      <c r="AW89" s="10" t="s">
        <v>27</v>
      </c>
      <c r="AX89" s="48">
        <f>SUM(AX70:AX88)</f>
        <v>0</v>
      </c>
      <c r="AY89" s="48">
        <f t="shared" ref="AY89:BC89" si="37">SUM(AY70:AY88)</f>
        <v>0</v>
      </c>
      <c r="AZ89" s="48">
        <f t="shared" si="37"/>
        <v>0</v>
      </c>
      <c r="BA89" s="48">
        <f t="shared" si="37"/>
        <v>0</v>
      </c>
      <c r="BB89" s="48">
        <f t="shared" si="37"/>
        <v>0</v>
      </c>
      <c r="BC89" s="48">
        <f t="shared" si="37"/>
        <v>0</v>
      </c>
      <c r="BD89" s="48">
        <f>SUM(AX89:BC89)</f>
        <v>0</v>
      </c>
      <c r="BG89" s="16"/>
      <c r="BH89" s="16"/>
      <c r="BI89" s="16"/>
      <c r="BJ89" s="15"/>
      <c r="BK89" s="25"/>
      <c r="BL89" s="22"/>
    </row>
    <row r="90" spans="1:64">
      <c r="A90" s="6"/>
      <c r="B90" s="6"/>
      <c r="C90" s="6"/>
      <c r="D90" s="6"/>
      <c r="E90" s="6"/>
      <c r="F90" s="6"/>
      <c r="G90" s="6"/>
      <c r="J90" s="7" t="str">
        <f>$J$28</f>
        <v>Prior RIN/AIO submissions</v>
      </c>
      <c r="K90" s="49">
        <f>'RIN AIO submissions'!K77</f>
        <v>693.17713021860061</v>
      </c>
      <c r="M90" s="6"/>
      <c r="N90" s="6"/>
      <c r="O90" s="6"/>
      <c r="P90" s="6"/>
      <c r="Q90" s="6"/>
      <c r="R90" s="6"/>
      <c r="S90" s="6"/>
      <c r="T90" s="6"/>
      <c r="V90" s="6"/>
      <c r="W90" s="6"/>
      <c r="X90" s="6"/>
      <c r="Y90" s="6"/>
      <c r="Z90" s="6"/>
      <c r="AA90" s="6"/>
      <c r="AB90" s="6"/>
      <c r="AC90" s="6"/>
      <c r="AE90" s="6"/>
      <c r="AF90" s="6"/>
      <c r="AG90" s="6"/>
      <c r="AH90" s="6"/>
      <c r="AI90" s="6"/>
      <c r="AJ90" s="6"/>
      <c r="AK90" s="6"/>
      <c r="AL90" s="6"/>
      <c r="AN90" s="6"/>
      <c r="AO90" s="6"/>
      <c r="AP90" s="6"/>
      <c r="AQ90" s="6"/>
      <c r="AR90" s="6"/>
      <c r="AS90" s="6"/>
      <c r="AT90" s="6"/>
      <c r="AU90" s="6"/>
      <c r="AW90" s="6"/>
      <c r="AX90" s="6"/>
      <c r="AY90" s="6"/>
      <c r="AZ90" s="6"/>
      <c r="BA90" s="6"/>
      <c r="BB90" s="6"/>
      <c r="BC90" s="6"/>
      <c r="BD90" s="6"/>
      <c r="BG90" s="15"/>
      <c r="BH90" s="15"/>
      <c r="BI90" s="15"/>
      <c r="BJ90" s="15"/>
    </row>
    <row r="91" spans="1:64">
      <c r="H91" s="4"/>
      <c r="I91" s="4"/>
      <c r="J91" s="7" t="s">
        <v>34</v>
      </c>
      <c r="K91" s="52">
        <f>+K89-K90</f>
        <v>0</v>
      </c>
      <c r="BG91" s="5"/>
      <c r="BH91" s="5"/>
      <c r="BI91" s="5"/>
      <c r="BJ91" s="5"/>
    </row>
    <row r="94" spans="1:64">
      <c r="A94" s="61" t="s">
        <v>40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M94" s="58" t="str">
        <f>SUBSTITUTE($A94,"RECAST",M$1)</f>
        <v>Asset Disposal – As De-Commissioned - ORIGINAL BEFORE ADJUSTMENT</v>
      </c>
      <c r="N94" s="58"/>
      <c r="O94" s="58"/>
      <c r="P94" s="58"/>
      <c r="Q94" s="58"/>
      <c r="R94" s="58"/>
      <c r="S94" s="58"/>
      <c r="T94" s="58"/>
      <c r="V94" s="58" t="str">
        <f>SUBSTITUTE($A94,"RECAST",V$1)</f>
        <v>Asset Disposal – As De-Commissioned - ADJUST CAM</v>
      </c>
      <c r="W94" s="58"/>
      <c r="X94" s="58"/>
      <c r="Y94" s="58"/>
      <c r="Z94" s="58"/>
      <c r="AA94" s="58"/>
      <c r="AB94" s="58"/>
      <c r="AC94" s="58"/>
      <c r="AE94" s="58" t="str">
        <f>SUBSTITUTE($A94,"RECAST",AE$1)</f>
        <v>Asset Disposal – As De-Commissioned - ADJUST NORTH LINK PLACE</v>
      </c>
      <c r="AF94" s="58"/>
      <c r="AG94" s="58"/>
      <c r="AH94" s="58"/>
      <c r="AI94" s="58"/>
      <c r="AJ94" s="58"/>
      <c r="AK94" s="58"/>
      <c r="AL94" s="58"/>
      <c r="AN94" s="58" t="str">
        <f>SUBSTITUTE($A94,"RECAST",AN$1)</f>
        <v>Asset Disposal – As De-Commissioned - ADJUST FY22 ASSET TRANSFER</v>
      </c>
      <c r="AO94" s="58"/>
      <c r="AP94" s="58"/>
      <c r="AQ94" s="58"/>
      <c r="AR94" s="58"/>
      <c r="AS94" s="58"/>
      <c r="AT94" s="58"/>
      <c r="AU94" s="58"/>
      <c r="AW94" s="58" t="str">
        <f>SUBSTITUTE($A94,"RECAST",AW$1)</f>
        <v>Asset Disposal – As De-Commissioned - RECLASS BUILDINGS &amp; IN-HOUSE SOFTWARE</v>
      </c>
      <c r="AX94" s="58"/>
      <c r="AY94" s="58"/>
      <c r="AZ94" s="58"/>
      <c r="BA94" s="58"/>
      <c r="BB94" s="58"/>
      <c r="BC94" s="58"/>
      <c r="BD94" s="58"/>
    </row>
    <row r="95" spans="1:64" s="7" customFormat="1">
      <c r="A95" s="62"/>
      <c r="B95" s="62"/>
      <c r="C95" s="62"/>
      <c r="D95" s="9" t="s">
        <v>0</v>
      </c>
      <c r="E95" s="9" t="s">
        <v>31</v>
      </c>
      <c r="F95" s="9" t="s">
        <v>2</v>
      </c>
      <c r="G95" s="9" t="s">
        <v>29</v>
      </c>
      <c r="H95" s="9" t="s">
        <v>4</v>
      </c>
      <c r="I95" s="9" t="s">
        <v>30</v>
      </c>
      <c r="J95" s="9" t="s">
        <v>6</v>
      </c>
      <c r="K95" s="9" t="s">
        <v>25</v>
      </c>
      <c r="M95" s="9" t="s">
        <v>0</v>
      </c>
      <c r="N95" s="9" t="s">
        <v>31</v>
      </c>
      <c r="O95" s="9" t="s">
        <v>2</v>
      </c>
      <c r="P95" s="9" t="s">
        <v>29</v>
      </c>
      <c r="Q95" s="9" t="s">
        <v>4</v>
      </c>
      <c r="R95" s="9" t="s">
        <v>30</v>
      </c>
      <c r="S95" s="9" t="s">
        <v>6</v>
      </c>
      <c r="T95" s="9" t="s">
        <v>25</v>
      </c>
      <c r="V95" s="9" t="s">
        <v>0</v>
      </c>
      <c r="W95" s="9" t="s">
        <v>31</v>
      </c>
      <c r="X95" s="9" t="s">
        <v>2</v>
      </c>
      <c r="Y95" s="9" t="s">
        <v>29</v>
      </c>
      <c r="Z95" s="9" t="s">
        <v>4</v>
      </c>
      <c r="AA95" s="9" t="s">
        <v>30</v>
      </c>
      <c r="AB95" s="9" t="s">
        <v>6</v>
      </c>
      <c r="AE95" s="9" t="s">
        <v>0</v>
      </c>
      <c r="AF95" s="9" t="s">
        <v>31</v>
      </c>
      <c r="AG95" s="9" t="s">
        <v>2</v>
      </c>
      <c r="AH95" s="9" t="s">
        <v>29</v>
      </c>
      <c r="AI95" s="9" t="s">
        <v>4</v>
      </c>
      <c r="AJ95" s="9" t="s">
        <v>30</v>
      </c>
      <c r="AK95" s="9" t="s">
        <v>6</v>
      </c>
      <c r="AL95" s="9" t="s">
        <v>25</v>
      </c>
      <c r="AN95" s="9" t="s">
        <v>0</v>
      </c>
      <c r="AO95" s="9" t="s">
        <v>31</v>
      </c>
      <c r="AP95" s="9" t="s">
        <v>2</v>
      </c>
      <c r="AQ95" s="9" t="s">
        <v>29</v>
      </c>
      <c r="AR95" s="9" t="s">
        <v>4</v>
      </c>
      <c r="AS95" s="9" t="s">
        <v>30</v>
      </c>
      <c r="AT95" s="9" t="s">
        <v>6</v>
      </c>
      <c r="AW95" s="9" t="s">
        <v>0</v>
      </c>
      <c r="AX95" s="9" t="s">
        <v>31</v>
      </c>
      <c r="AY95" s="9" t="s">
        <v>2</v>
      </c>
      <c r="AZ95" s="9" t="s">
        <v>29</v>
      </c>
      <c r="BA95" s="9" t="s">
        <v>4</v>
      </c>
      <c r="BB95" s="9" t="s">
        <v>30</v>
      </c>
      <c r="BC95" s="9" t="s">
        <v>6</v>
      </c>
    </row>
    <row r="96" spans="1:64">
      <c r="A96" s="63" t="s">
        <v>7</v>
      </c>
      <c r="B96" s="63"/>
      <c r="C96" s="63"/>
      <c r="D96" s="4"/>
      <c r="E96" s="4"/>
      <c r="F96" s="4"/>
      <c r="G96" s="4"/>
      <c r="H96" s="4"/>
      <c r="I96" s="4"/>
      <c r="M96" s="4"/>
      <c r="N96" s="4"/>
      <c r="O96" s="4"/>
      <c r="P96" s="4"/>
      <c r="Q96" s="4"/>
      <c r="R96" s="4"/>
      <c r="V96" s="4"/>
      <c r="W96" s="4"/>
      <c r="X96" s="4"/>
      <c r="Y96" s="4"/>
      <c r="Z96" s="4"/>
      <c r="AA96" s="4"/>
      <c r="AE96" s="4"/>
      <c r="AF96" s="4"/>
      <c r="AG96" s="4"/>
      <c r="AH96" s="4"/>
      <c r="AI96" s="4"/>
      <c r="AJ96" s="4"/>
      <c r="AN96" s="4"/>
      <c r="AO96" s="4"/>
      <c r="AP96" s="4"/>
      <c r="AQ96" s="4"/>
      <c r="AR96" s="4"/>
      <c r="AS96" s="4"/>
      <c r="AW96" s="4"/>
      <c r="AX96" s="4"/>
      <c r="AY96" s="4"/>
      <c r="AZ96" s="4"/>
      <c r="BA96" s="4"/>
      <c r="BB96" s="4"/>
    </row>
    <row r="97" spans="2:56">
      <c r="B97" s="59" t="s">
        <v>8</v>
      </c>
      <c r="C97" s="60"/>
      <c r="E97" s="19">
        <f t="shared" ref="E97:E115" si="38">+N97+W97+AF97+AO97</f>
        <v>0</v>
      </c>
      <c r="F97" s="19">
        <f t="shared" ref="F97:F115" si="39">+O97+X97+AG97+AP97</f>
        <v>0</v>
      </c>
      <c r="G97" s="19">
        <f t="shared" ref="G97:G115" si="40">+P97+Y97+AH97+AQ97</f>
        <v>0</v>
      </c>
      <c r="H97" s="19">
        <f t="shared" ref="H97:H115" si="41">+Q97+Z97+AI97+AR97</f>
        <v>0</v>
      </c>
      <c r="I97" s="19">
        <f t="shared" ref="I97:J113" si="42">I36</f>
        <v>0</v>
      </c>
      <c r="J97" s="19">
        <f t="shared" si="42"/>
        <v>0</v>
      </c>
      <c r="K97" s="20"/>
      <c r="L97" s="20"/>
      <c r="N97" s="19">
        <f t="shared" ref="N97:Q113" si="43">+N36</f>
        <v>0</v>
      </c>
      <c r="O97" s="19">
        <f t="shared" si="43"/>
        <v>0</v>
      </c>
      <c r="P97" s="19">
        <f t="shared" si="43"/>
        <v>0</v>
      </c>
      <c r="Q97" s="19">
        <f t="shared" si="43"/>
        <v>0</v>
      </c>
      <c r="R97" s="19">
        <f t="shared" ref="R97:S113" si="44">R36</f>
        <v>0</v>
      </c>
      <c r="S97" s="19">
        <f t="shared" si="44"/>
        <v>0</v>
      </c>
      <c r="T97" s="20"/>
      <c r="W97" s="19">
        <v>0</v>
      </c>
      <c r="X97" s="19">
        <v>0</v>
      </c>
      <c r="Y97" s="19">
        <v>0</v>
      </c>
      <c r="Z97" s="19">
        <v>0</v>
      </c>
      <c r="AA97" s="19">
        <f t="shared" ref="AA97:AB113" si="45">AA36</f>
        <v>0</v>
      </c>
      <c r="AB97" s="19">
        <f t="shared" si="45"/>
        <v>0</v>
      </c>
      <c r="AC97" s="20"/>
      <c r="AF97" s="19"/>
      <c r="AG97" s="19"/>
      <c r="AH97" s="19"/>
      <c r="AI97" s="19"/>
      <c r="AJ97" s="19"/>
      <c r="AK97" s="19"/>
      <c r="AL97" s="20"/>
      <c r="AO97" s="19">
        <f>+AO70</f>
        <v>0</v>
      </c>
      <c r="AP97" s="19"/>
      <c r="AQ97" s="19"/>
      <c r="AR97" s="19"/>
      <c r="AS97" s="19"/>
      <c r="AT97" s="19"/>
      <c r="AU97" s="20"/>
      <c r="AX97" s="19">
        <f>+AX70</f>
        <v>0</v>
      </c>
      <c r="AY97" s="19"/>
      <c r="AZ97" s="19"/>
      <c r="BA97" s="19"/>
      <c r="BB97" s="19"/>
      <c r="BC97" s="19"/>
      <c r="BD97" s="20"/>
    </row>
    <row r="98" spans="2:56">
      <c r="B98" s="23" t="s">
        <v>9</v>
      </c>
      <c r="C98" s="24"/>
      <c r="E98" s="19">
        <f t="shared" si="38"/>
        <v>0</v>
      </c>
      <c r="F98" s="19">
        <f t="shared" si="39"/>
        <v>0</v>
      </c>
      <c r="G98" s="19">
        <f t="shared" si="40"/>
        <v>0</v>
      </c>
      <c r="H98" s="19">
        <f t="shared" si="41"/>
        <v>0</v>
      </c>
      <c r="I98" s="19">
        <f t="shared" si="42"/>
        <v>0</v>
      </c>
      <c r="J98" s="19">
        <f t="shared" si="42"/>
        <v>0</v>
      </c>
      <c r="K98" s="20"/>
      <c r="L98" s="20"/>
      <c r="N98" s="19">
        <f t="shared" si="43"/>
        <v>0</v>
      </c>
      <c r="O98" s="19">
        <f t="shared" si="43"/>
        <v>0</v>
      </c>
      <c r="P98" s="19">
        <f t="shared" si="43"/>
        <v>0</v>
      </c>
      <c r="Q98" s="19">
        <f t="shared" si="43"/>
        <v>0</v>
      </c>
      <c r="R98" s="19">
        <f t="shared" si="44"/>
        <v>0</v>
      </c>
      <c r="S98" s="19">
        <f t="shared" si="44"/>
        <v>0</v>
      </c>
      <c r="T98" s="20"/>
      <c r="W98" s="19">
        <v>0</v>
      </c>
      <c r="X98" s="19">
        <v>0</v>
      </c>
      <c r="Y98" s="19">
        <v>0</v>
      </c>
      <c r="Z98" s="19">
        <v>0</v>
      </c>
      <c r="AA98" s="19">
        <f t="shared" si="45"/>
        <v>0</v>
      </c>
      <c r="AB98" s="19">
        <f t="shared" si="45"/>
        <v>0</v>
      </c>
      <c r="AC98" s="20"/>
      <c r="AF98" s="19"/>
      <c r="AG98" s="19"/>
      <c r="AH98" s="19"/>
      <c r="AI98" s="19"/>
      <c r="AJ98" s="19"/>
      <c r="AK98" s="19"/>
      <c r="AL98" s="20"/>
      <c r="AO98" s="19">
        <f>+AO71</f>
        <v>0</v>
      </c>
      <c r="AP98" s="19"/>
      <c r="AQ98" s="19"/>
      <c r="AR98" s="19"/>
      <c r="AS98" s="19"/>
      <c r="AT98" s="19"/>
      <c r="AU98" s="20"/>
      <c r="AX98" s="19">
        <f>+AX71</f>
        <v>0</v>
      </c>
      <c r="AY98" s="19"/>
      <c r="AZ98" s="19"/>
      <c r="BA98" s="19"/>
      <c r="BB98" s="19"/>
      <c r="BC98" s="19"/>
      <c r="BD98" s="20"/>
    </row>
    <row r="99" spans="2:56">
      <c r="B99" s="23" t="s">
        <v>10</v>
      </c>
      <c r="C99" s="24"/>
      <c r="E99" s="19">
        <f t="shared" si="38"/>
        <v>0</v>
      </c>
      <c r="F99" s="19">
        <f t="shared" si="39"/>
        <v>0</v>
      </c>
      <c r="G99" s="19">
        <f t="shared" si="40"/>
        <v>0</v>
      </c>
      <c r="H99" s="19">
        <f t="shared" si="41"/>
        <v>0</v>
      </c>
      <c r="I99" s="19">
        <f t="shared" si="42"/>
        <v>0</v>
      </c>
      <c r="J99" s="19">
        <f t="shared" si="42"/>
        <v>0</v>
      </c>
      <c r="K99" s="20"/>
      <c r="L99" s="20"/>
      <c r="N99" s="19">
        <f t="shared" si="43"/>
        <v>0</v>
      </c>
      <c r="O99" s="19">
        <f t="shared" si="43"/>
        <v>0</v>
      </c>
      <c r="P99" s="19">
        <f t="shared" si="43"/>
        <v>0</v>
      </c>
      <c r="Q99" s="19">
        <f t="shared" si="43"/>
        <v>0</v>
      </c>
      <c r="R99" s="19">
        <f t="shared" si="44"/>
        <v>0</v>
      </c>
      <c r="S99" s="19">
        <f t="shared" si="44"/>
        <v>0</v>
      </c>
      <c r="T99" s="20"/>
      <c r="W99" s="19">
        <v>0</v>
      </c>
      <c r="X99" s="19">
        <v>0</v>
      </c>
      <c r="Y99" s="19">
        <v>0</v>
      </c>
      <c r="Z99" s="19">
        <v>0</v>
      </c>
      <c r="AA99" s="19">
        <f t="shared" si="45"/>
        <v>0</v>
      </c>
      <c r="AB99" s="19">
        <f t="shared" si="45"/>
        <v>0</v>
      </c>
      <c r="AC99" s="20"/>
      <c r="AF99" s="19"/>
      <c r="AG99" s="19"/>
      <c r="AH99" s="19"/>
      <c r="AI99" s="19"/>
      <c r="AJ99" s="19"/>
      <c r="AK99" s="19"/>
      <c r="AL99" s="20"/>
      <c r="AO99" s="19">
        <f>+AO72</f>
        <v>0</v>
      </c>
      <c r="AP99" s="19"/>
      <c r="AQ99" s="19"/>
      <c r="AR99" s="19"/>
      <c r="AS99" s="19"/>
      <c r="AT99" s="19"/>
      <c r="AU99" s="20"/>
      <c r="AX99" s="19"/>
      <c r="AY99" s="19"/>
      <c r="AZ99" s="19"/>
      <c r="BA99" s="19"/>
      <c r="BB99" s="19"/>
      <c r="BC99" s="19"/>
      <c r="BD99" s="20"/>
    </row>
    <row r="100" spans="2:56">
      <c r="B100" s="26" t="s">
        <v>11</v>
      </c>
      <c r="C100" s="27"/>
      <c r="E100" s="37">
        <f t="shared" si="38"/>
        <v>3.5062935437472937</v>
      </c>
      <c r="F100" s="19">
        <f t="shared" si="39"/>
        <v>4.3672815525131554E-5</v>
      </c>
      <c r="G100" s="19">
        <f t="shared" si="40"/>
        <v>9.2768180588611194E-5</v>
      </c>
      <c r="H100" s="19">
        <f t="shared" si="41"/>
        <v>5.500984151022708</v>
      </c>
      <c r="I100" s="19">
        <f t="shared" si="42"/>
        <v>0</v>
      </c>
      <c r="J100" s="19">
        <f t="shared" si="42"/>
        <v>0</v>
      </c>
      <c r="K100" s="20"/>
      <c r="L100" s="20"/>
      <c r="N100" s="19">
        <f t="shared" si="43"/>
        <v>0</v>
      </c>
      <c r="O100" s="19">
        <f t="shared" si="43"/>
        <v>0</v>
      </c>
      <c r="P100" s="19">
        <f t="shared" si="43"/>
        <v>0</v>
      </c>
      <c r="Q100" s="19">
        <f t="shared" si="43"/>
        <v>5.5008444000000001</v>
      </c>
      <c r="R100" s="19">
        <f t="shared" si="44"/>
        <v>0</v>
      </c>
      <c r="S100" s="19">
        <f t="shared" si="44"/>
        <v>0</v>
      </c>
      <c r="T100" s="20"/>
      <c r="W100" s="19">
        <v>7.5707635072140631E-20</v>
      </c>
      <c r="X100" s="19">
        <v>4.3672815525131554E-5</v>
      </c>
      <c r="Y100" s="19">
        <v>9.2768180588611194E-5</v>
      </c>
      <c r="Z100" s="19">
        <v>1.3975102270760446E-4</v>
      </c>
      <c r="AA100" s="19">
        <f t="shared" si="45"/>
        <v>0</v>
      </c>
      <c r="AB100" s="19">
        <f t="shared" si="45"/>
        <v>0</v>
      </c>
      <c r="AC100" s="20"/>
      <c r="AF100" s="19"/>
      <c r="AG100" s="19"/>
      <c r="AH100" s="19"/>
      <c r="AI100" s="19"/>
      <c r="AJ100" s="19"/>
      <c r="AK100" s="19"/>
      <c r="AL100" s="20"/>
      <c r="AO100" s="19">
        <f>AO39</f>
        <v>3.5062935437472937</v>
      </c>
      <c r="AP100" s="19"/>
      <c r="AQ100" s="19"/>
      <c r="AR100" s="19"/>
      <c r="AS100" s="19"/>
      <c r="AT100" s="19"/>
      <c r="AU100" s="20"/>
      <c r="AX100" s="19"/>
      <c r="AY100" s="19"/>
      <c r="AZ100" s="19"/>
      <c r="BA100" s="19"/>
      <c r="BB100" s="19"/>
      <c r="BC100" s="19"/>
      <c r="BD100" s="20"/>
    </row>
    <row r="101" spans="2:56">
      <c r="B101" s="26" t="s">
        <v>12</v>
      </c>
      <c r="C101" s="27"/>
      <c r="E101" s="37">
        <f t="shared" si="38"/>
        <v>0.68325997412964745</v>
      </c>
      <c r="F101" s="19">
        <f t="shared" si="39"/>
        <v>0</v>
      </c>
      <c r="G101" s="19">
        <f t="shared" si="40"/>
        <v>0</v>
      </c>
      <c r="H101" s="19">
        <f t="shared" si="41"/>
        <v>0</v>
      </c>
      <c r="I101" s="19">
        <f t="shared" si="42"/>
        <v>0</v>
      </c>
      <c r="J101" s="19">
        <f t="shared" si="42"/>
        <v>0</v>
      </c>
      <c r="K101" s="20"/>
      <c r="L101" s="20"/>
      <c r="N101" s="19">
        <f t="shared" si="43"/>
        <v>0</v>
      </c>
      <c r="O101" s="19">
        <f t="shared" si="43"/>
        <v>0</v>
      </c>
      <c r="P101" s="19">
        <f t="shared" si="43"/>
        <v>0</v>
      </c>
      <c r="Q101" s="19">
        <f t="shared" si="43"/>
        <v>0</v>
      </c>
      <c r="R101" s="19">
        <f t="shared" si="44"/>
        <v>0</v>
      </c>
      <c r="S101" s="19">
        <f t="shared" si="44"/>
        <v>0</v>
      </c>
      <c r="T101" s="20"/>
      <c r="W101" s="19">
        <v>0</v>
      </c>
      <c r="X101" s="19">
        <v>0</v>
      </c>
      <c r="Y101" s="19">
        <v>0</v>
      </c>
      <c r="Z101" s="19">
        <v>0</v>
      </c>
      <c r="AA101" s="19">
        <f t="shared" si="45"/>
        <v>0</v>
      </c>
      <c r="AB101" s="19">
        <f t="shared" si="45"/>
        <v>0</v>
      </c>
      <c r="AC101" s="20"/>
      <c r="AF101" s="19"/>
      <c r="AG101" s="19"/>
      <c r="AH101" s="19"/>
      <c r="AI101" s="19"/>
      <c r="AJ101" s="19"/>
      <c r="AK101" s="19"/>
      <c r="AL101" s="20"/>
      <c r="AO101" s="19">
        <f>AO40</f>
        <v>0.68325997412964745</v>
      </c>
      <c r="AP101" s="19"/>
      <c r="AQ101" s="19"/>
      <c r="AR101" s="19"/>
      <c r="AS101" s="19"/>
      <c r="AT101" s="19"/>
      <c r="AU101" s="20"/>
      <c r="AX101" s="19"/>
      <c r="AY101" s="19"/>
      <c r="AZ101" s="19"/>
      <c r="BA101" s="19"/>
      <c r="BB101" s="19"/>
      <c r="BC101" s="19"/>
      <c r="BD101" s="20"/>
    </row>
    <row r="102" spans="2:56">
      <c r="B102" s="26" t="s">
        <v>13</v>
      </c>
      <c r="C102" s="27"/>
      <c r="E102" s="19">
        <f t="shared" si="38"/>
        <v>0</v>
      </c>
      <c r="F102" s="19">
        <f t="shared" si="39"/>
        <v>0</v>
      </c>
      <c r="G102" s="19">
        <f t="shared" si="40"/>
        <v>0</v>
      </c>
      <c r="H102" s="19">
        <f t="shared" si="41"/>
        <v>0</v>
      </c>
      <c r="I102" s="19">
        <f t="shared" si="42"/>
        <v>0</v>
      </c>
      <c r="J102" s="19">
        <f t="shared" si="42"/>
        <v>0</v>
      </c>
      <c r="K102" s="20"/>
      <c r="L102" s="20"/>
      <c r="N102" s="19">
        <f t="shared" si="43"/>
        <v>0</v>
      </c>
      <c r="O102" s="19">
        <f t="shared" si="43"/>
        <v>0</v>
      </c>
      <c r="P102" s="19">
        <f t="shared" si="43"/>
        <v>0</v>
      </c>
      <c r="Q102" s="19">
        <f t="shared" si="43"/>
        <v>0</v>
      </c>
      <c r="R102" s="19">
        <f t="shared" si="44"/>
        <v>0</v>
      </c>
      <c r="S102" s="19">
        <f t="shared" si="44"/>
        <v>0</v>
      </c>
      <c r="T102" s="20"/>
      <c r="W102" s="19">
        <v>0</v>
      </c>
      <c r="X102" s="19">
        <v>0</v>
      </c>
      <c r="Y102" s="19">
        <v>0</v>
      </c>
      <c r="Z102" s="19"/>
      <c r="AA102" s="19">
        <f t="shared" si="45"/>
        <v>0</v>
      </c>
      <c r="AB102" s="19">
        <f t="shared" si="45"/>
        <v>0</v>
      </c>
      <c r="AC102" s="20"/>
      <c r="AF102" s="19"/>
      <c r="AG102" s="19"/>
      <c r="AH102" s="19"/>
      <c r="AI102" s="19"/>
      <c r="AJ102" s="19"/>
      <c r="AK102" s="19"/>
      <c r="AL102" s="20"/>
      <c r="AO102" s="19"/>
      <c r="AP102" s="19"/>
      <c r="AQ102" s="19"/>
      <c r="AR102" s="19"/>
      <c r="AS102" s="19"/>
      <c r="AT102" s="19"/>
      <c r="AU102" s="20"/>
      <c r="AX102" s="19"/>
      <c r="AY102" s="19"/>
      <c r="AZ102" s="19"/>
      <c r="BA102" s="19"/>
      <c r="BB102" s="19"/>
      <c r="BC102" s="19"/>
      <c r="BD102" s="20"/>
    </row>
    <row r="103" spans="2:56">
      <c r="B103" s="26" t="s">
        <v>14</v>
      </c>
      <c r="C103" s="27"/>
      <c r="E103" s="19">
        <f t="shared" si="38"/>
        <v>0.18881206</v>
      </c>
      <c r="F103" s="19">
        <f t="shared" si="39"/>
        <v>0.24</v>
      </c>
      <c r="G103" s="19">
        <f t="shared" si="40"/>
        <v>2.5000000000000001E-2</v>
      </c>
      <c r="H103" s="19">
        <f t="shared" si="41"/>
        <v>0</v>
      </c>
      <c r="I103" s="19">
        <f t="shared" si="42"/>
        <v>0</v>
      </c>
      <c r="J103" s="19">
        <f t="shared" si="42"/>
        <v>0</v>
      </c>
      <c r="K103" s="20"/>
      <c r="L103" s="20"/>
      <c r="N103" s="19">
        <f t="shared" si="43"/>
        <v>0.18881206</v>
      </c>
      <c r="O103" s="19">
        <f t="shared" si="43"/>
        <v>0.24</v>
      </c>
      <c r="P103" s="19">
        <f t="shared" si="43"/>
        <v>2.5000000000000001E-2</v>
      </c>
      <c r="Q103" s="19">
        <f t="shared" si="43"/>
        <v>0</v>
      </c>
      <c r="R103" s="19">
        <f t="shared" si="44"/>
        <v>0</v>
      </c>
      <c r="S103" s="19">
        <f t="shared" si="44"/>
        <v>0</v>
      </c>
      <c r="T103" s="20"/>
      <c r="W103" s="19">
        <v>0</v>
      </c>
      <c r="X103" s="19">
        <v>0</v>
      </c>
      <c r="Y103" s="19">
        <v>0</v>
      </c>
      <c r="Z103" s="19">
        <v>0</v>
      </c>
      <c r="AA103" s="19">
        <f t="shared" si="45"/>
        <v>0</v>
      </c>
      <c r="AB103" s="19">
        <f t="shared" si="45"/>
        <v>0</v>
      </c>
      <c r="AC103" s="20"/>
      <c r="AF103" s="19"/>
      <c r="AG103" s="19"/>
      <c r="AH103" s="19"/>
      <c r="AI103" s="19"/>
      <c r="AJ103" s="19"/>
      <c r="AK103" s="19"/>
      <c r="AL103" s="20"/>
      <c r="AO103" s="19"/>
      <c r="AP103" s="19"/>
      <c r="AQ103" s="19"/>
      <c r="AR103" s="19"/>
      <c r="AS103" s="19"/>
      <c r="AT103" s="19"/>
      <c r="AU103" s="20"/>
      <c r="AX103" s="19"/>
      <c r="AY103" s="19"/>
      <c r="AZ103" s="19"/>
      <c r="BA103" s="19"/>
      <c r="BB103" s="19"/>
      <c r="BC103" s="19"/>
      <c r="BD103" s="20"/>
    </row>
    <row r="104" spans="2:56">
      <c r="B104" s="26" t="s">
        <v>15</v>
      </c>
      <c r="C104" s="27"/>
      <c r="E104" s="19">
        <f t="shared" si="38"/>
        <v>0</v>
      </c>
      <c r="F104" s="19">
        <f t="shared" si="39"/>
        <v>0</v>
      </c>
      <c r="G104" s="19">
        <f t="shared" si="40"/>
        <v>0</v>
      </c>
      <c r="H104" s="19">
        <f t="shared" si="41"/>
        <v>0</v>
      </c>
      <c r="I104" s="19">
        <f t="shared" si="42"/>
        <v>0</v>
      </c>
      <c r="J104" s="19">
        <f t="shared" si="42"/>
        <v>0</v>
      </c>
      <c r="K104" s="20"/>
      <c r="L104" s="20"/>
      <c r="N104" s="19">
        <f t="shared" si="43"/>
        <v>0</v>
      </c>
      <c r="O104" s="19">
        <f t="shared" si="43"/>
        <v>0</v>
      </c>
      <c r="P104" s="19">
        <f t="shared" si="43"/>
        <v>0</v>
      </c>
      <c r="Q104" s="19">
        <f t="shared" si="43"/>
        <v>0</v>
      </c>
      <c r="R104" s="19">
        <f t="shared" si="44"/>
        <v>0</v>
      </c>
      <c r="S104" s="19">
        <f t="shared" si="44"/>
        <v>0</v>
      </c>
      <c r="T104" s="20"/>
      <c r="W104" s="19">
        <v>0</v>
      </c>
      <c r="X104" s="19">
        <v>0</v>
      </c>
      <c r="Y104" s="19">
        <v>0</v>
      </c>
      <c r="Z104" s="19"/>
      <c r="AA104" s="19">
        <f t="shared" si="45"/>
        <v>0</v>
      </c>
      <c r="AB104" s="19">
        <f t="shared" si="45"/>
        <v>0</v>
      </c>
      <c r="AC104" s="20"/>
      <c r="AF104" s="19"/>
      <c r="AG104" s="19"/>
      <c r="AH104" s="19"/>
      <c r="AI104" s="19"/>
      <c r="AJ104" s="19"/>
      <c r="AK104" s="19"/>
      <c r="AL104" s="20"/>
      <c r="AO104" s="19"/>
      <c r="AP104" s="19"/>
      <c r="AQ104" s="19"/>
      <c r="AR104" s="19"/>
      <c r="AS104" s="19"/>
      <c r="AT104" s="19"/>
      <c r="AU104" s="20"/>
      <c r="AX104" s="19"/>
      <c r="AY104" s="19"/>
      <c r="AZ104" s="19"/>
      <c r="BA104" s="19"/>
      <c r="BB104" s="19"/>
      <c r="BC104" s="19"/>
      <c r="BD104" s="20"/>
    </row>
    <row r="105" spans="2:56">
      <c r="B105" s="26" t="s">
        <v>16</v>
      </c>
      <c r="C105" s="27"/>
      <c r="E105" s="19">
        <f t="shared" si="38"/>
        <v>0.21208794</v>
      </c>
      <c r="F105" s="19">
        <f t="shared" si="39"/>
        <v>0</v>
      </c>
      <c r="G105" s="19">
        <f t="shared" si="40"/>
        <v>2.2263639999999998</v>
      </c>
      <c r="H105" s="19">
        <f t="shared" si="41"/>
        <v>3.7015910000000001</v>
      </c>
      <c r="I105" s="19">
        <f t="shared" si="42"/>
        <v>0</v>
      </c>
      <c r="J105" s="19">
        <f t="shared" si="42"/>
        <v>0</v>
      </c>
      <c r="K105" s="20"/>
      <c r="L105" s="20"/>
      <c r="N105" s="19">
        <f t="shared" si="43"/>
        <v>0.21208794</v>
      </c>
      <c r="O105" s="19">
        <f t="shared" si="43"/>
        <v>0</v>
      </c>
      <c r="P105" s="19">
        <f t="shared" si="43"/>
        <v>2.2263639999999998</v>
      </c>
      <c r="Q105" s="19">
        <f t="shared" si="43"/>
        <v>3.7015910000000001</v>
      </c>
      <c r="R105" s="19">
        <f t="shared" si="44"/>
        <v>0</v>
      </c>
      <c r="S105" s="19">
        <f t="shared" si="44"/>
        <v>0</v>
      </c>
      <c r="T105" s="20"/>
      <c r="W105" s="19">
        <v>0</v>
      </c>
      <c r="X105" s="19">
        <v>0</v>
      </c>
      <c r="Y105" s="19">
        <v>0</v>
      </c>
      <c r="Z105" s="19">
        <v>0</v>
      </c>
      <c r="AA105" s="19">
        <f t="shared" si="45"/>
        <v>0</v>
      </c>
      <c r="AB105" s="19">
        <f t="shared" si="45"/>
        <v>0</v>
      </c>
      <c r="AC105" s="20"/>
      <c r="AF105" s="19"/>
      <c r="AG105" s="19"/>
      <c r="AH105" s="19"/>
      <c r="AI105" s="19"/>
      <c r="AJ105" s="19"/>
      <c r="AK105" s="19"/>
      <c r="AL105" s="20"/>
      <c r="AO105" s="19"/>
      <c r="AP105" s="19"/>
      <c r="AQ105" s="19"/>
      <c r="AR105" s="19"/>
      <c r="AS105" s="19"/>
      <c r="AT105" s="19"/>
      <c r="AU105" s="20"/>
      <c r="AX105" s="19"/>
      <c r="AY105" s="19"/>
      <c r="AZ105" s="19"/>
      <c r="BA105" s="19"/>
      <c r="BB105" s="19"/>
      <c r="BC105" s="19"/>
      <c r="BD105" s="20"/>
    </row>
    <row r="106" spans="2:56">
      <c r="B106" s="26" t="s">
        <v>17</v>
      </c>
      <c r="C106" s="27"/>
      <c r="E106" s="37">
        <f t="shared" si="38"/>
        <v>0.30095344234079174</v>
      </c>
      <c r="F106" s="19">
        <f t="shared" si="39"/>
        <v>0</v>
      </c>
      <c r="G106" s="19">
        <f t="shared" si="40"/>
        <v>0</v>
      </c>
      <c r="H106" s="19">
        <f t="shared" si="41"/>
        <v>0</v>
      </c>
      <c r="I106" s="19">
        <f t="shared" si="42"/>
        <v>0</v>
      </c>
      <c r="J106" s="19">
        <f t="shared" si="42"/>
        <v>0</v>
      </c>
      <c r="K106" s="20"/>
      <c r="L106" s="20"/>
      <c r="N106" s="19">
        <f t="shared" si="43"/>
        <v>0</v>
      </c>
      <c r="O106" s="19">
        <f t="shared" si="43"/>
        <v>0</v>
      </c>
      <c r="P106" s="19">
        <f t="shared" si="43"/>
        <v>0</v>
      </c>
      <c r="Q106" s="19">
        <f t="shared" si="43"/>
        <v>0</v>
      </c>
      <c r="R106" s="19">
        <f t="shared" si="44"/>
        <v>0</v>
      </c>
      <c r="S106" s="19">
        <f t="shared" si="44"/>
        <v>0</v>
      </c>
      <c r="T106" s="20"/>
      <c r="W106" s="19">
        <v>0</v>
      </c>
      <c r="X106" s="19">
        <v>0</v>
      </c>
      <c r="Y106" s="19">
        <v>0</v>
      </c>
      <c r="Z106" s="19">
        <v>0</v>
      </c>
      <c r="AA106" s="19">
        <f t="shared" si="45"/>
        <v>0</v>
      </c>
      <c r="AB106" s="19">
        <f t="shared" si="45"/>
        <v>0</v>
      </c>
      <c r="AC106" s="20"/>
      <c r="AF106" s="19"/>
      <c r="AG106" s="19"/>
      <c r="AH106" s="19"/>
      <c r="AI106" s="19"/>
      <c r="AJ106" s="19"/>
      <c r="AK106" s="19"/>
      <c r="AL106" s="20"/>
      <c r="AO106" s="19">
        <f>AO45</f>
        <v>0.30095344234079174</v>
      </c>
      <c r="AP106" s="19"/>
      <c r="AQ106" s="19"/>
      <c r="AR106" s="19"/>
      <c r="AS106" s="19"/>
      <c r="AT106" s="19"/>
      <c r="AU106" s="20"/>
      <c r="AX106" s="19"/>
      <c r="AY106" s="19"/>
      <c r="AZ106" s="19"/>
      <c r="BA106" s="19"/>
      <c r="BB106" s="19"/>
      <c r="BC106" s="19"/>
      <c r="BD106" s="20"/>
    </row>
    <row r="107" spans="2:56">
      <c r="B107" s="23" t="s">
        <v>18</v>
      </c>
      <c r="C107" s="24"/>
      <c r="E107" s="19">
        <f t="shared" si="38"/>
        <v>0</v>
      </c>
      <c r="F107" s="19">
        <f t="shared" si="39"/>
        <v>0</v>
      </c>
      <c r="G107" s="19">
        <f t="shared" si="40"/>
        <v>0</v>
      </c>
      <c r="H107" s="19">
        <f t="shared" si="41"/>
        <v>0</v>
      </c>
      <c r="I107" s="19">
        <f t="shared" si="42"/>
        <v>0</v>
      </c>
      <c r="J107" s="19">
        <f t="shared" si="42"/>
        <v>0</v>
      </c>
      <c r="K107" s="20"/>
      <c r="L107" s="20"/>
      <c r="N107" s="19">
        <f t="shared" si="43"/>
        <v>0</v>
      </c>
      <c r="O107" s="19">
        <f t="shared" si="43"/>
        <v>0</v>
      </c>
      <c r="P107" s="19">
        <f t="shared" si="43"/>
        <v>0</v>
      </c>
      <c r="Q107" s="19">
        <f t="shared" si="43"/>
        <v>0</v>
      </c>
      <c r="R107" s="19">
        <f t="shared" si="44"/>
        <v>0</v>
      </c>
      <c r="S107" s="19">
        <f t="shared" si="44"/>
        <v>0</v>
      </c>
      <c r="T107" s="20"/>
      <c r="W107" s="19">
        <v>0</v>
      </c>
      <c r="X107" s="19"/>
      <c r="Y107" s="19"/>
      <c r="Z107" s="19"/>
      <c r="AA107" s="19"/>
      <c r="AB107" s="19">
        <f t="shared" si="45"/>
        <v>0</v>
      </c>
      <c r="AC107" s="20"/>
      <c r="AF107" s="19"/>
      <c r="AG107" s="19"/>
      <c r="AH107" s="19"/>
      <c r="AI107" s="19"/>
      <c r="AJ107" s="19"/>
      <c r="AK107" s="19"/>
      <c r="AL107" s="20"/>
      <c r="AO107" s="19">
        <f t="shared" ref="AO107:AO113" si="46">+AO80</f>
        <v>0</v>
      </c>
      <c r="AP107" s="19"/>
      <c r="AQ107" s="19"/>
      <c r="AR107" s="19"/>
      <c r="AS107" s="19"/>
      <c r="AT107" s="19"/>
      <c r="AU107" s="20"/>
      <c r="AX107" s="19"/>
      <c r="AY107" s="19">
        <f>-O107</f>
        <v>0</v>
      </c>
      <c r="AZ107" s="19">
        <f>-P107</f>
        <v>0</v>
      </c>
      <c r="BA107" s="19">
        <f>-Q107</f>
        <v>0</v>
      </c>
      <c r="BB107" s="19"/>
      <c r="BC107" s="19"/>
      <c r="BD107" s="20"/>
    </row>
    <row r="108" spans="2:56">
      <c r="B108" s="23" t="s">
        <v>19</v>
      </c>
      <c r="C108" s="24"/>
      <c r="E108" s="19">
        <f t="shared" si="38"/>
        <v>2.0490440764099236</v>
      </c>
      <c r="F108" s="19">
        <f t="shared" si="39"/>
        <v>3.9409144499226567</v>
      </c>
      <c r="G108" s="19">
        <f t="shared" si="40"/>
        <v>-1.5887555655302243</v>
      </c>
      <c r="H108" s="19">
        <f t="shared" si="41"/>
        <v>1.6264090168056271</v>
      </c>
      <c r="I108" s="19">
        <f t="shared" si="42"/>
        <v>0</v>
      </c>
      <c r="J108" s="19">
        <f t="shared" si="42"/>
        <v>0</v>
      </c>
      <c r="K108" s="20"/>
      <c r="L108" s="20"/>
      <c r="N108" s="19">
        <f t="shared" si="43"/>
        <v>0</v>
      </c>
      <c r="O108" s="19">
        <f t="shared" si="43"/>
        <v>0</v>
      </c>
      <c r="P108" s="19">
        <f t="shared" si="43"/>
        <v>0</v>
      </c>
      <c r="Q108" s="19">
        <f t="shared" si="43"/>
        <v>0</v>
      </c>
      <c r="R108" s="19">
        <f t="shared" si="44"/>
        <v>0</v>
      </c>
      <c r="S108" s="19">
        <f t="shared" si="44"/>
        <v>0</v>
      </c>
      <c r="T108" s="20"/>
      <c r="W108" s="19">
        <v>2.0490440764099236</v>
      </c>
      <c r="X108" s="19">
        <v>3.9409144499226567</v>
      </c>
      <c r="Y108" s="19">
        <v>-1.5887555655302243</v>
      </c>
      <c r="Z108" s="19">
        <v>1.6264090168056271</v>
      </c>
      <c r="AA108" s="19">
        <f t="shared" si="45"/>
        <v>0</v>
      </c>
      <c r="AB108" s="19">
        <f t="shared" si="45"/>
        <v>0</v>
      </c>
      <c r="AC108" s="20"/>
      <c r="AF108" s="19"/>
      <c r="AG108" s="19"/>
      <c r="AH108" s="19"/>
      <c r="AI108" s="19"/>
      <c r="AJ108" s="19"/>
      <c r="AK108" s="19"/>
      <c r="AL108" s="20"/>
      <c r="AO108" s="19">
        <f t="shared" si="46"/>
        <v>0</v>
      </c>
      <c r="AP108" s="19"/>
      <c r="AQ108" s="19"/>
      <c r="AR108" s="19"/>
      <c r="AS108" s="19"/>
      <c r="AT108" s="19"/>
      <c r="AU108" s="20"/>
      <c r="AX108" s="19"/>
      <c r="AY108" s="19"/>
      <c r="AZ108" s="19"/>
      <c r="BA108" s="19"/>
      <c r="BB108" s="19"/>
      <c r="BC108" s="19"/>
      <c r="BD108" s="20"/>
    </row>
    <row r="109" spans="2:56">
      <c r="B109" s="23" t="s">
        <v>20</v>
      </c>
      <c r="C109" s="24"/>
      <c r="E109" s="19">
        <f t="shared" si="38"/>
        <v>-1.9685011581415484E-15</v>
      </c>
      <c r="F109" s="19">
        <f t="shared" si="39"/>
        <v>6.9709598483671489E-2</v>
      </c>
      <c r="G109" s="19">
        <f t="shared" si="40"/>
        <v>2.0761244616834231E-2</v>
      </c>
      <c r="H109" s="19">
        <f t="shared" si="41"/>
        <v>2.4459478311281814E-3</v>
      </c>
      <c r="I109" s="19">
        <f t="shared" si="42"/>
        <v>0</v>
      </c>
      <c r="J109" s="19">
        <f t="shared" si="42"/>
        <v>0</v>
      </c>
      <c r="K109" s="20"/>
      <c r="L109" s="20"/>
      <c r="N109" s="19">
        <f t="shared" si="43"/>
        <v>0</v>
      </c>
      <c r="O109" s="19">
        <f t="shared" si="43"/>
        <v>0</v>
      </c>
      <c r="P109" s="19">
        <f t="shared" si="43"/>
        <v>0</v>
      </c>
      <c r="Q109" s="19">
        <f t="shared" si="43"/>
        <v>0</v>
      </c>
      <c r="R109" s="19">
        <f t="shared" si="44"/>
        <v>0</v>
      </c>
      <c r="S109" s="19">
        <f t="shared" si="44"/>
        <v>0</v>
      </c>
      <c r="T109" s="20"/>
      <c r="W109" s="19">
        <v>-1.9685011581415484E-15</v>
      </c>
      <c r="X109" s="19">
        <v>6.9709598483671489E-2</v>
      </c>
      <c r="Y109" s="19">
        <v>2.0761244616834231E-2</v>
      </c>
      <c r="Z109" s="19">
        <v>2.4459478311281814E-3</v>
      </c>
      <c r="AA109" s="19">
        <f t="shared" si="45"/>
        <v>0</v>
      </c>
      <c r="AB109" s="19">
        <f t="shared" si="45"/>
        <v>0</v>
      </c>
      <c r="AC109" s="20"/>
      <c r="AF109" s="19"/>
      <c r="AG109" s="19"/>
      <c r="AH109" s="19"/>
      <c r="AI109" s="19"/>
      <c r="AJ109" s="19"/>
      <c r="AK109" s="19"/>
      <c r="AL109" s="20"/>
      <c r="AO109" s="19">
        <f t="shared" si="46"/>
        <v>0</v>
      </c>
      <c r="AP109" s="19"/>
      <c r="AQ109" s="19"/>
      <c r="AR109" s="19"/>
      <c r="AS109" s="19"/>
      <c r="AT109" s="19"/>
      <c r="AU109" s="20"/>
      <c r="AX109" s="19">
        <f>+AX82</f>
        <v>0</v>
      </c>
      <c r="AY109" s="19"/>
      <c r="AZ109" s="19"/>
      <c r="BA109" s="19"/>
      <c r="BB109" s="19"/>
      <c r="BC109" s="19"/>
      <c r="BD109" s="20"/>
    </row>
    <row r="110" spans="2:56">
      <c r="B110" s="23" t="s">
        <v>21</v>
      </c>
      <c r="C110" s="24"/>
      <c r="E110" s="19">
        <f t="shared" si="38"/>
        <v>-1.5091490239112721E-16</v>
      </c>
      <c r="F110" s="19">
        <f t="shared" si="39"/>
        <v>2.8445939445997968E-2</v>
      </c>
      <c r="G110" s="19">
        <f t="shared" si="40"/>
        <v>6.2433353280610263E-3</v>
      </c>
      <c r="H110" s="19">
        <f t="shared" si="41"/>
        <v>2.0697871333348922E-4</v>
      </c>
      <c r="I110" s="19">
        <f t="shared" si="42"/>
        <v>0</v>
      </c>
      <c r="J110" s="19">
        <f t="shared" si="42"/>
        <v>0</v>
      </c>
      <c r="K110" s="20"/>
      <c r="L110" s="20"/>
      <c r="N110" s="19">
        <f t="shared" si="43"/>
        <v>0</v>
      </c>
      <c r="O110" s="19">
        <f t="shared" si="43"/>
        <v>0</v>
      </c>
      <c r="P110" s="19">
        <f t="shared" si="43"/>
        <v>0</v>
      </c>
      <c r="Q110" s="19">
        <f t="shared" si="43"/>
        <v>0</v>
      </c>
      <c r="R110" s="19">
        <f t="shared" si="44"/>
        <v>0</v>
      </c>
      <c r="S110" s="19">
        <f t="shared" si="44"/>
        <v>0</v>
      </c>
      <c r="T110" s="20"/>
      <c r="W110" s="19">
        <v>-1.5091490239112721E-16</v>
      </c>
      <c r="X110" s="19">
        <v>2.8445939445997968E-2</v>
      </c>
      <c r="Y110" s="19">
        <v>6.2433353280610263E-3</v>
      </c>
      <c r="Z110" s="19">
        <v>2.0697871333348922E-4</v>
      </c>
      <c r="AA110" s="19">
        <f t="shared" si="45"/>
        <v>0</v>
      </c>
      <c r="AB110" s="19">
        <f t="shared" si="45"/>
        <v>0</v>
      </c>
      <c r="AC110" s="20"/>
      <c r="AF110" s="19"/>
      <c r="AG110" s="19"/>
      <c r="AH110" s="19"/>
      <c r="AI110" s="19"/>
      <c r="AJ110" s="19"/>
      <c r="AK110" s="19"/>
      <c r="AL110" s="20"/>
      <c r="AO110" s="19">
        <f t="shared" si="46"/>
        <v>0</v>
      </c>
      <c r="AP110" s="19"/>
      <c r="AQ110" s="19"/>
      <c r="AR110" s="19"/>
      <c r="AS110" s="19"/>
      <c r="AT110" s="19"/>
      <c r="AU110" s="20"/>
      <c r="AX110" s="19">
        <f>+AX83</f>
        <v>0</v>
      </c>
      <c r="AY110" s="19"/>
      <c r="AZ110" s="19"/>
      <c r="BA110" s="19"/>
      <c r="BB110" s="19"/>
      <c r="BC110" s="19"/>
      <c r="BD110" s="20"/>
    </row>
    <row r="111" spans="2:56">
      <c r="B111" s="23" t="s">
        <v>22</v>
      </c>
      <c r="C111" s="24"/>
      <c r="E111" s="19">
        <f t="shared" si="38"/>
        <v>0.22336405000000178</v>
      </c>
      <c r="F111" s="19">
        <f t="shared" si="39"/>
        <v>5.9138805400000001</v>
      </c>
      <c r="G111" s="19">
        <f t="shared" si="40"/>
        <v>8.8143169999999991</v>
      </c>
      <c r="H111" s="19">
        <f t="shared" si="41"/>
        <v>6.6467220000000005</v>
      </c>
      <c r="I111" s="19">
        <f t="shared" si="42"/>
        <v>0</v>
      </c>
      <c r="J111" s="19">
        <f t="shared" si="42"/>
        <v>0</v>
      </c>
      <c r="K111" s="20"/>
      <c r="L111" s="20"/>
      <c r="N111" s="19">
        <f t="shared" si="43"/>
        <v>0.22336363000000001</v>
      </c>
      <c r="O111" s="19">
        <f t="shared" si="43"/>
        <v>9.2454540000000002E-2</v>
      </c>
      <c r="P111" s="19">
        <f t="shared" si="43"/>
        <v>0.31845400000000001</v>
      </c>
      <c r="Q111" s="19">
        <f t="shared" si="43"/>
        <v>0.8087440000000008</v>
      </c>
      <c r="R111" s="19">
        <f t="shared" si="44"/>
        <v>0</v>
      </c>
      <c r="S111" s="19">
        <f t="shared" si="44"/>
        <v>0</v>
      </c>
      <c r="T111" s="20"/>
      <c r="W111" s="19">
        <v>4.2000000178813933E-7</v>
      </c>
      <c r="X111" s="19">
        <v>5.8214259999999998</v>
      </c>
      <c r="Y111" s="19">
        <v>8.4958629999999999</v>
      </c>
      <c r="Z111" s="19">
        <v>5.8379779999999997</v>
      </c>
      <c r="AA111" s="19">
        <f t="shared" si="45"/>
        <v>0</v>
      </c>
      <c r="AB111" s="19">
        <f t="shared" si="45"/>
        <v>0</v>
      </c>
      <c r="AC111" s="20"/>
      <c r="AF111" s="19"/>
      <c r="AG111" s="19"/>
      <c r="AH111" s="19"/>
      <c r="AI111" s="19"/>
      <c r="AJ111" s="19"/>
      <c r="AK111" s="19"/>
      <c r="AL111" s="20"/>
      <c r="AO111" s="19">
        <f t="shared" si="46"/>
        <v>0</v>
      </c>
      <c r="AP111" s="19"/>
      <c r="AQ111" s="19"/>
      <c r="AR111" s="19"/>
      <c r="AS111" s="19"/>
      <c r="AT111" s="19"/>
      <c r="AU111" s="20"/>
      <c r="AX111" s="19">
        <f>+AX84</f>
        <v>0</v>
      </c>
      <c r="AY111" s="19"/>
      <c r="AZ111" s="19"/>
      <c r="BA111" s="19"/>
      <c r="BB111" s="19"/>
      <c r="BC111" s="19"/>
      <c r="BD111" s="20"/>
    </row>
    <row r="112" spans="2:56">
      <c r="B112" s="23" t="s">
        <v>23</v>
      </c>
      <c r="C112" s="24"/>
      <c r="E112" s="19">
        <f t="shared" si="38"/>
        <v>0.24533712398300003</v>
      </c>
      <c r="F112" s="19">
        <f t="shared" si="39"/>
        <v>0.5848687298656432</v>
      </c>
      <c r="G112" s="19">
        <f t="shared" si="40"/>
        <v>1.0405032523068651</v>
      </c>
      <c r="H112" s="19">
        <f t="shared" si="41"/>
        <v>0.6304837538775574</v>
      </c>
      <c r="I112" s="19">
        <f t="shared" si="42"/>
        <v>0</v>
      </c>
      <c r="J112" s="19">
        <f t="shared" si="42"/>
        <v>0</v>
      </c>
      <c r="K112" s="20"/>
      <c r="L112" s="20"/>
      <c r="N112" s="19">
        <f t="shared" si="43"/>
        <v>0</v>
      </c>
      <c r="O112" s="19">
        <f t="shared" si="43"/>
        <v>0</v>
      </c>
      <c r="P112" s="19">
        <f t="shared" si="43"/>
        <v>0</v>
      </c>
      <c r="Q112" s="19">
        <f t="shared" si="43"/>
        <v>0</v>
      </c>
      <c r="R112" s="19">
        <f t="shared" si="44"/>
        <v>0</v>
      </c>
      <c r="S112" s="19">
        <f t="shared" si="44"/>
        <v>0</v>
      </c>
      <c r="T112" s="20"/>
      <c r="W112" s="19">
        <v>0.24533712398300003</v>
      </c>
      <c r="X112" s="19">
        <v>0.5848687298656432</v>
      </c>
      <c r="Y112" s="19">
        <v>1.0405032523068651</v>
      </c>
      <c r="Z112" s="19">
        <v>0.6304837538775574</v>
      </c>
      <c r="AA112" s="19">
        <f t="shared" si="45"/>
        <v>0</v>
      </c>
      <c r="AB112" s="19">
        <f t="shared" si="45"/>
        <v>0</v>
      </c>
      <c r="AC112" s="20"/>
      <c r="AF112" s="19"/>
      <c r="AG112" s="19"/>
      <c r="AH112" s="19"/>
      <c r="AI112" s="19"/>
      <c r="AJ112" s="19"/>
      <c r="AK112" s="19"/>
      <c r="AL112" s="20"/>
      <c r="AO112" s="19">
        <f t="shared" si="46"/>
        <v>0</v>
      </c>
      <c r="AP112" s="19"/>
      <c r="AQ112" s="19"/>
      <c r="AR112" s="19"/>
      <c r="AS112" s="19"/>
      <c r="AT112" s="19"/>
      <c r="AU112" s="20"/>
      <c r="AX112" s="19">
        <f>+AX85</f>
        <v>0</v>
      </c>
      <c r="AY112" s="19"/>
      <c r="AZ112" s="19"/>
      <c r="BA112" s="19"/>
      <c r="BB112" s="19"/>
      <c r="BC112" s="19"/>
      <c r="BD112" s="20"/>
    </row>
    <row r="113" spans="2:62">
      <c r="B113" s="23" t="s">
        <v>24</v>
      </c>
      <c r="C113" s="24"/>
      <c r="E113" s="19">
        <f t="shared" si="38"/>
        <v>0</v>
      </c>
      <c r="F113" s="19">
        <f t="shared" si="39"/>
        <v>0</v>
      </c>
      <c r="G113" s="19">
        <f t="shared" si="40"/>
        <v>0</v>
      </c>
      <c r="H113" s="19">
        <f t="shared" si="41"/>
        <v>0</v>
      </c>
      <c r="I113" s="19">
        <f t="shared" si="42"/>
        <v>0</v>
      </c>
      <c r="J113" s="19">
        <f t="shared" si="42"/>
        <v>0</v>
      </c>
      <c r="K113" s="20"/>
      <c r="L113" s="20"/>
      <c r="N113" s="19">
        <f t="shared" si="43"/>
        <v>0</v>
      </c>
      <c r="O113" s="19">
        <f t="shared" si="43"/>
        <v>0</v>
      </c>
      <c r="P113" s="19">
        <f t="shared" si="43"/>
        <v>0</v>
      </c>
      <c r="Q113" s="19">
        <f t="shared" si="43"/>
        <v>0</v>
      </c>
      <c r="R113" s="19">
        <f t="shared" si="44"/>
        <v>0</v>
      </c>
      <c r="S113" s="19">
        <f t="shared" si="44"/>
        <v>0</v>
      </c>
      <c r="T113" s="20"/>
      <c r="W113" s="19">
        <v>0</v>
      </c>
      <c r="X113" s="19">
        <v>0</v>
      </c>
      <c r="Y113" s="19">
        <v>0</v>
      </c>
      <c r="Z113" s="19">
        <v>0</v>
      </c>
      <c r="AA113" s="19">
        <f t="shared" si="45"/>
        <v>0</v>
      </c>
      <c r="AB113" s="19">
        <f t="shared" si="45"/>
        <v>0</v>
      </c>
      <c r="AC113" s="20"/>
      <c r="AF113" s="31"/>
      <c r="AG113" s="31"/>
      <c r="AH113" s="31"/>
      <c r="AI113" s="31"/>
      <c r="AJ113" s="19"/>
      <c r="AK113" s="19"/>
      <c r="AL113" s="20"/>
      <c r="AO113" s="19">
        <f t="shared" si="46"/>
        <v>0</v>
      </c>
      <c r="AP113" s="31"/>
      <c r="AQ113" s="31"/>
      <c r="AR113" s="31"/>
      <c r="AS113" s="19"/>
      <c r="AT113" s="19"/>
      <c r="AU113" s="20"/>
      <c r="AX113" s="19">
        <f>+AX86</f>
        <v>0</v>
      </c>
      <c r="AY113" s="31"/>
      <c r="AZ113" s="31"/>
      <c r="BA113" s="31"/>
      <c r="BB113" s="19"/>
      <c r="BC113" s="19"/>
      <c r="BD113" s="20"/>
    </row>
    <row r="114" spans="2:62" ht="12.75" customHeight="1">
      <c r="B114" s="59" t="s">
        <v>33</v>
      </c>
      <c r="C114" s="60"/>
      <c r="E114" s="19">
        <f t="shared" si="38"/>
        <v>0</v>
      </c>
      <c r="F114" s="19">
        <f t="shared" si="39"/>
        <v>0</v>
      </c>
      <c r="G114" s="19">
        <f t="shared" si="40"/>
        <v>0</v>
      </c>
      <c r="H114" s="19">
        <f t="shared" si="41"/>
        <v>0</v>
      </c>
      <c r="I114" s="19"/>
      <c r="J114" s="19"/>
      <c r="K114" s="20"/>
      <c r="L114" s="20"/>
      <c r="N114" s="19"/>
      <c r="O114" s="19"/>
      <c r="P114" s="19"/>
      <c r="Q114" s="19"/>
      <c r="R114" s="19"/>
      <c r="S114" s="19"/>
      <c r="T114" s="20"/>
      <c r="W114" s="19"/>
      <c r="X114" s="19"/>
      <c r="Y114" s="19"/>
      <c r="Z114" s="19"/>
      <c r="AA114" s="19"/>
      <c r="AB114" s="19"/>
      <c r="AC114" s="20"/>
      <c r="AF114" s="31"/>
      <c r="AG114" s="31"/>
      <c r="AH114" s="31"/>
      <c r="AI114" s="31"/>
      <c r="AJ114" s="19"/>
      <c r="AK114" s="19"/>
      <c r="AL114" s="20"/>
      <c r="AO114" s="19"/>
      <c r="AP114" s="31"/>
      <c r="AQ114" s="31"/>
      <c r="AR114" s="31"/>
      <c r="AS114" s="19"/>
      <c r="AT114" s="19"/>
      <c r="AU114" s="20"/>
      <c r="AX114" s="19"/>
      <c r="AY114" s="19">
        <f>-AY107</f>
        <v>0</v>
      </c>
      <c r="AZ114" s="19">
        <f>-AZ107</f>
        <v>0</v>
      </c>
      <c r="BA114" s="19">
        <f>-BA107</f>
        <v>0</v>
      </c>
      <c r="BB114" s="19"/>
      <c r="BC114" s="19"/>
      <c r="BD114" s="20"/>
    </row>
    <row r="115" spans="2:62">
      <c r="B115" s="59" t="s">
        <v>26</v>
      </c>
      <c r="C115" s="60"/>
      <c r="E115" s="19">
        <f t="shared" si="38"/>
        <v>1.1119726605142292E-16</v>
      </c>
      <c r="F115" s="19">
        <f t="shared" si="39"/>
        <v>0.60682002605352969</v>
      </c>
      <c r="G115" s="19">
        <f t="shared" si="40"/>
        <v>0.94456368819788028</v>
      </c>
      <c r="H115" s="19">
        <f t="shared" si="41"/>
        <v>1.93601500474469</v>
      </c>
      <c r="I115" s="19"/>
      <c r="J115" s="19"/>
      <c r="K115" s="9" t="s">
        <v>25</v>
      </c>
      <c r="L115" s="20"/>
      <c r="N115" s="19">
        <f>+N54</f>
        <v>0</v>
      </c>
      <c r="O115" s="19">
        <f>+O54</f>
        <v>0</v>
      </c>
      <c r="P115" s="19">
        <f>+P54</f>
        <v>0</v>
      </c>
      <c r="Q115" s="19">
        <f>+Q54</f>
        <v>0</v>
      </c>
      <c r="R115" s="19"/>
      <c r="S115" s="19"/>
      <c r="T115" s="9"/>
      <c r="W115" s="19">
        <v>1.1119726605142292E-16</v>
      </c>
      <c r="X115" s="19">
        <v>0.60682002605352969</v>
      </c>
      <c r="Y115" s="19">
        <v>0.94456368819788028</v>
      </c>
      <c r="Z115" s="19">
        <v>1.93601500474469</v>
      </c>
      <c r="AA115" s="19"/>
      <c r="AB115" s="19"/>
      <c r="AC115" s="20"/>
      <c r="AF115" s="31"/>
      <c r="AG115" s="31"/>
      <c r="AH115" s="31"/>
      <c r="AI115" s="31"/>
      <c r="AJ115" s="19"/>
      <c r="AK115" s="19"/>
      <c r="AL115" s="20"/>
      <c r="AO115" s="19">
        <f>+AO88</f>
        <v>0</v>
      </c>
      <c r="AP115" s="31"/>
      <c r="AQ115" s="31"/>
      <c r="AR115" s="31"/>
      <c r="AS115" s="19"/>
      <c r="AT115" s="19"/>
      <c r="AU115" s="20"/>
      <c r="AX115" s="19">
        <f>+AX88</f>
        <v>0</v>
      </c>
      <c r="AY115" s="31"/>
      <c r="AZ115" s="31"/>
      <c r="BA115" s="31"/>
      <c r="BB115" s="19"/>
      <c r="BC115" s="19"/>
      <c r="BD115" s="20"/>
    </row>
    <row r="116" spans="2:62">
      <c r="D116" s="10" t="s">
        <v>27</v>
      </c>
      <c r="E116" s="48">
        <f>SUM(E97:E115)</f>
        <v>7.4091522106106567</v>
      </c>
      <c r="F116" s="48">
        <f t="shared" ref="F116:J116" si="47">SUM(F97:F115)</f>
        <v>11.384682956587024</v>
      </c>
      <c r="G116" s="48">
        <f t="shared" si="47"/>
        <v>11.489089723100003</v>
      </c>
      <c r="H116" s="48">
        <f t="shared" si="47"/>
        <v>20.044857852995044</v>
      </c>
      <c r="I116" s="48">
        <f t="shared" si="47"/>
        <v>0</v>
      </c>
      <c r="J116" s="48">
        <f t="shared" si="47"/>
        <v>0</v>
      </c>
      <c r="K116" s="32">
        <f>SUM(E116:J116)</f>
        <v>50.32778274329273</v>
      </c>
      <c r="L116" s="17" t="b">
        <f>T116+AC116+AL116+AU116+BD116=K116</f>
        <v>1</v>
      </c>
      <c r="M116" s="10" t="s">
        <v>27</v>
      </c>
      <c r="N116" s="48">
        <f>SUM(N97:N115)</f>
        <v>0.62426363000000007</v>
      </c>
      <c r="O116" s="48">
        <f t="shared" ref="O116:S116" si="48">SUM(O97:O115)</f>
        <v>0.33245453999999997</v>
      </c>
      <c r="P116" s="48">
        <f t="shared" si="48"/>
        <v>2.5698179999999997</v>
      </c>
      <c r="Q116" s="48">
        <f t="shared" si="48"/>
        <v>10.011179400000001</v>
      </c>
      <c r="R116" s="48">
        <f t="shared" si="48"/>
        <v>0</v>
      </c>
      <c r="S116" s="48">
        <f t="shared" si="48"/>
        <v>0</v>
      </c>
      <c r="T116" s="48">
        <f>SUM(N116:S116)</f>
        <v>13.537715570000001</v>
      </c>
      <c r="V116" s="10" t="s">
        <v>27</v>
      </c>
      <c r="W116" s="50">
        <f>SUM(W97:W115)</f>
        <v>2.2943816203929237</v>
      </c>
      <c r="X116" s="50">
        <f t="shared" ref="X116:AB116" si="49">SUM(X97:X115)</f>
        <v>11.052228416587024</v>
      </c>
      <c r="Y116" s="50">
        <f t="shared" si="49"/>
        <v>8.9192717231000049</v>
      </c>
      <c r="Z116" s="50">
        <f t="shared" si="49"/>
        <v>10.033678452995042</v>
      </c>
      <c r="AA116" s="50">
        <f t="shared" si="49"/>
        <v>0</v>
      </c>
      <c r="AB116" s="50">
        <f t="shared" si="49"/>
        <v>0</v>
      </c>
      <c r="AC116" s="50">
        <f>SUM(W116:AB116)</f>
        <v>32.299560213074997</v>
      </c>
      <c r="AE116" s="10" t="s">
        <v>27</v>
      </c>
      <c r="AF116" s="48">
        <f>SUM(AF97:AF115)</f>
        <v>0</v>
      </c>
      <c r="AG116" s="48">
        <f t="shared" ref="AG116:AK116" si="50">SUM(AG97:AG115)</f>
        <v>0</v>
      </c>
      <c r="AH116" s="48">
        <f t="shared" si="50"/>
        <v>0</v>
      </c>
      <c r="AI116" s="48">
        <f t="shared" si="50"/>
        <v>0</v>
      </c>
      <c r="AJ116" s="48">
        <f t="shared" si="50"/>
        <v>0</v>
      </c>
      <c r="AK116" s="48">
        <f t="shared" si="50"/>
        <v>0</v>
      </c>
      <c r="AL116" s="48">
        <f>SUM(AF116:AK116)</f>
        <v>0</v>
      </c>
      <c r="AN116" s="10" t="s">
        <v>27</v>
      </c>
      <c r="AO116" s="48">
        <f>SUM(AO97:AO115)</f>
        <v>4.4905069602177328</v>
      </c>
      <c r="AP116" s="48">
        <f t="shared" ref="AP116:AT116" si="51">SUM(AP97:AP115)</f>
        <v>0</v>
      </c>
      <c r="AQ116" s="48">
        <f t="shared" si="51"/>
        <v>0</v>
      </c>
      <c r="AR116" s="48">
        <f t="shared" si="51"/>
        <v>0</v>
      </c>
      <c r="AS116" s="48">
        <f t="shared" si="51"/>
        <v>0</v>
      </c>
      <c r="AT116" s="48">
        <f t="shared" si="51"/>
        <v>0</v>
      </c>
      <c r="AU116" s="48">
        <f>SUM(AO116:AT116)</f>
        <v>4.4905069602177328</v>
      </c>
      <c r="AW116" s="10" t="s">
        <v>27</v>
      </c>
      <c r="AX116" s="48">
        <f>SUM(AX97:AX115)</f>
        <v>0</v>
      </c>
      <c r="AY116" s="48">
        <f t="shared" ref="AY116:BC116" si="52">SUM(AY97:AY115)</f>
        <v>0</v>
      </c>
      <c r="AZ116" s="48">
        <f t="shared" si="52"/>
        <v>0</v>
      </c>
      <c r="BA116" s="48">
        <f t="shared" si="52"/>
        <v>0</v>
      </c>
      <c r="BB116" s="48">
        <f t="shared" si="52"/>
        <v>0</v>
      </c>
      <c r="BC116" s="48">
        <f t="shared" si="52"/>
        <v>0</v>
      </c>
      <c r="BD116" s="48">
        <f>SUM(AX116:BC116)</f>
        <v>0</v>
      </c>
    </row>
    <row r="117" spans="2:62">
      <c r="J117" s="7" t="str">
        <f>$J$28</f>
        <v>Prior RIN/AIO submissions</v>
      </c>
      <c r="K117" s="49">
        <f>'RIN AIO submissions'!K102</f>
        <v>45.837275783075</v>
      </c>
    </row>
    <row r="118" spans="2:62" ht="14.25">
      <c r="H118" s="4"/>
      <c r="I118" s="4"/>
      <c r="J118" s="7" t="s">
        <v>47</v>
      </c>
      <c r="K118" s="55">
        <f>+K116-K117</f>
        <v>4.4905069602177292</v>
      </c>
      <c r="BG118" s="5"/>
      <c r="BH118" s="5"/>
      <c r="BI118" s="5"/>
      <c r="BJ118" s="5"/>
    </row>
    <row r="120" spans="2:62" ht="14.25">
      <c r="D120" s="7"/>
      <c r="E120" s="17"/>
      <c r="G120" s="17"/>
      <c r="H120" s="17"/>
      <c r="K120" s="7" t="s">
        <v>50</v>
      </c>
    </row>
    <row r="121" spans="2:62">
      <c r="D121" s="7"/>
      <c r="E121" s="15"/>
      <c r="F121" s="15"/>
      <c r="G121" s="15"/>
      <c r="H121" s="15"/>
    </row>
    <row r="122" spans="2:62">
      <c r="D122" s="7"/>
      <c r="E122" s="17"/>
      <c r="F122" s="17"/>
      <c r="G122" s="17"/>
      <c r="H122" s="17"/>
    </row>
  </sheetData>
  <mergeCells count="57">
    <mergeCell ref="B25:C25"/>
    <mergeCell ref="B53:C53"/>
    <mergeCell ref="B87:C87"/>
    <mergeCell ref="B114:C114"/>
    <mergeCell ref="AW33:BD33"/>
    <mergeCell ref="AW67:BD67"/>
    <mergeCell ref="AW94:BD94"/>
    <mergeCell ref="AE33:AL33"/>
    <mergeCell ref="AE67:AL67"/>
    <mergeCell ref="AE94:AL94"/>
    <mergeCell ref="AN33:AU33"/>
    <mergeCell ref="AN67:AU67"/>
    <mergeCell ref="AN94:AU94"/>
    <mergeCell ref="B97:C97"/>
    <mergeCell ref="B70:C70"/>
    <mergeCell ref="A96:C96"/>
    <mergeCell ref="B115:C115"/>
    <mergeCell ref="B26:C26"/>
    <mergeCell ref="A33:K33"/>
    <mergeCell ref="A34:C34"/>
    <mergeCell ref="A35:C35"/>
    <mergeCell ref="B36:C36"/>
    <mergeCell ref="B54:C54"/>
    <mergeCell ref="A67:K67"/>
    <mergeCell ref="A68:C68"/>
    <mergeCell ref="A69:C69"/>
    <mergeCell ref="B88:C88"/>
    <mergeCell ref="A94:K94"/>
    <mergeCell ref="A95:C95"/>
    <mergeCell ref="M33:T33"/>
    <mergeCell ref="V33:AC33"/>
    <mergeCell ref="M67:T67"/>
    <mergeCell ref="V67:AC67"/>
    <mergeCell ref="M94:T94"/>
    <mergeCell ref="V94:AC94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W5:BD5"/>
    <mergeCell ref="AN5:AU5"/>
    <mergeCell ref="M5:T5"/>
    <mergeCell ref="V5:AC5"/>
    <mergeCell ref="B12:C12"/>
    <mergeCell ref="AE5:AL5"/>
    <mergeCell ref="A5:K5"/>
    <mergeCell ref="A6:C6"/>
    <mergeCell ref="A7:C7"/>
    <mergeCell ref="B8:C8"/>
  </mergeCells>
  <conditionalFormatting sqref="L27">
    <cfRule type="cellIs" dxfId="7" priority="7" operator="equal">
      <formula>TRUE</formula>
    </cfRule>
    <cfRule type="cellIs" dxfId="6" priority="8" operator="equal">
      <formula>FALSE</formula>
    </cfRule>
  </conditionalFormatting>
  <conditionalFormatting sqref="L55">
    <cfRule type="cellIs" dxfId="5" priority="5" operator="equal">
      <formula>TRUE</formula>
    </cfRule>
    <cfRule type="cellIs" dxfId="4" priority="6" operator="equal">
      <formula>FALSE</formula>
    </cfRule>
  </conditionalFormatting>
  <conditionalFormatting sqref="L89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L116">
    <cfRule type="cellIs" dxfId="1" priority="1" operator="equal">
      <formula>TRUE</formula>
    </cfRule>
    <cfRule type="cellIs" dxfId="0" priority="2" operator="equal">
      <formula>FALSE</formula>
    </cfRule>
  </conditionalFormatting>
  <pageMargins left="0.7" right="0.7" top="0.75" bottom="0.75" header="0.3" footer="0.3"/>
  <pageSetup paperSize="9" scale="4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EA6C-0B36-4541-81B2-C53712F54189}">
  <sheetPr>
    <tabColor rgb="FF92D050"/>
  </sheetPr>
  <dimension ref="A1:Z108"/>
  <sheetViews>
    <sheetView showGridLines="0" zoomScale="85" zoomScaleNormal="85" workbookViewId="0">
      <pane xSplit="3" ySplit="7" topLeftCell="D8" activePane="bottomRight" state="frozen"/>
      <selection pane="topRight" activeCell="D1" sqref="D1"/>
      <selection pane="bottomLeft" activeCell="A15" sqref="A15"/>
      <selection pane="bottomRight" activeCell="A2" sqref="A2"/>
    </sheetView>
  </sheetViews>
  <sheetFormatPr defaultColWidth="9.28515625" defaultRowHeight="12.75"/>
  <cols>
    <col min="1" max="1" width="10.7109375" style="12" customWidth="1"/>
    <col min="2" max="2" width="13.28515625" style="12" customWidth="1"/>
    <col min="3" max="3" width="18.5703125" style="12" customWidth="1"/>
    <col min="4" max="4" width="10.5703125" style="12" customWidth="1"/>
    <col min="5" max="6" width="10.7109375" style="12" customWidth="1"/>
    <col min="7" max="7" width="12.7109375" style="12" customWidth="1"/>
    <col min="8" max="20" width="10.7109375" style="12" customWidth="1"/>
    <col min="21" max="16384" width="9.28515625" style="12"/>
  </cols>
  <sheetData>
    <row r="1" spans="1:26" ht="18">
      <c r="A1" s="53" t="s">
        <v>52</v>
      </c>
      <c r="J1" s="14" t="s">
        <v>51</v>
      </c>
      <c r="M1" s="3" t="s">
        <v>56</v>
      </c>
    </row>
    <row r="2" spans="1:26">
      <c r="A2" s="64" t="s">
        <v>59</v>
      </c>
      <c r="B2" s="1"/>
      <c r="C2" s="2"/>
      <c r="D2" s="2"/>
      <c r="M2" s="12" t="s">
        <v>57</v>
      </c>
      <c r="Z2" s="16"/>
    </row>
    <row r="3" spans="1:26">
      <c r="E3" s="17"/>
      <c r="F3" s="17"/>
      <c r="G3" s="17"/>
      <c r="H3" s="17"/>
      <c r="M3" s="12" t="s">
        <v>58</v>
      </c>
    </row>
    <row r="4" spans="1:26" s="4" customFormat="1">
      <c r="A4" s="3"/>
      <c r="D4" s="9" t="s">
        <v>35</v>
      </c>
      <c r="E4" s="4">
        <v>2022</v>
      </c>
      <c r="F4" s="4">
        <v>2023</v>
      </c>
      <c r="G4" s="4">
        <v>2024</v>
      </c>
      <c r="H4" s="4">
        <v>2025</v>
      </c>
      <c r="I4" s="4">
        <v>2026</v>
      </c>
      <c r="J4" s="4">
        <v>2027</v>
      </c>
    </row>
    <row r="5" spans="1:26">
      <c r="A5" s="61" t="str">
        <f>SUBSTITUTE('Recast Capex and Reconciliation'!A5,"RECAST",$J$1)</f>
        <v>Gross Capital Expenditure – As Incurred - RIN/AIO submissions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26" s="7" customFormat="1">
      <c r="A6" s="62"/>
      <c r="B6" s="62"/>
      <c r="C6" s="62"/>
      <c r="D6" s="9" t="s">
        <v>0</v>
      </c>
      <c r="E6" s="9" t="s">
        <v>1</v>
      </c>
      <c r="F6" s="9" t="s">
        <v>2</v>
      </c>
      <c r="G6" s="9" t="s">
        <v>3</v>
      </c>
      <c r="H6" s="9" t="s">
        <v>4</v>
      </c>
      <c r="I6" s="9" t="s">
        <v>5</v>
      </c>
      <c r="J6" s="9" t="s">
        <v>6</v>
      </c>
      <c r="K6" s="9" t="s">
        <v>25</v>
      </c>
    </row>
    <row r="7" spans="1:26">
      <c r="A7" s="63" t="s">
        <v>7</v>
      </c>
      <c r="B7" s="63"/>
      <c r="C7" s="63"/>
      <c r="D7" s="4"/>
      <c r="E7" s="4"/>
      <c r="F7" s="4"/>
      <c r="G7" s="4"/>
      <c r="H7" s="4"/>
      <c r="I7" s="4"/>
      <c r="O7" s="18"/>
      <c r="P7" s="18"/>
    </row>
    <row r="8" spans="1:26" ht="12.6" customHeight="1">
      <c r="B8" s="59" t="s">
        <v>8</v>
      </c>
      <c r="C8" s="60"/>
      <c r="E8" s="19">
        <v>9.21202291</v>
      </c>
      <c r="F8" s="19">
        <v>5.6131960614574581</v>
      </c>
      <c r="G8" s="19">
        <v>3.7351078833021019</v>
      </c>
      <c r="H8" s="19">
        <v>8.6729559489113619</v>
      </c>
      <c r="I8" s="19"/>
      <c r="J8" s="19"/>
      <c r="K8" s="20"/>
      <c r="N8" s="15"/>
      <c r="O8" s="15"/>
      <c r="P8" s="15"/>
      <c r="Q8" s="15"/>
      <c r="R8" s="21"/>
      <c r="S8" s="22"/>
    </row>
    <row r="9" spans="1:26" ht="12.6" customHeight="1">
      <c r="B9" s="23" t="s">
        <v>9</v>
      </c>
      <c r="C9" s="24"/>
      <c r="E9" s="19">
        <v>0</v>
      </c>
      <c r="F9" s="19">
        <v>4.601877556515048E-2</v>
      </c>
      <c r="G9" s="19">
        <v>0.11434320905026936</v>
      </c>
      <c r="H9" s="19">
        <v>0.52157534761972202</v>
      </c>
      <c r="I9" s="19"/>
      <c r="J9" s="19"/>
      <c r="K9" s="20"/>
      <c r="N9" s="15"/>
      <c r="O9" s="15"/>
      <c r="P9" s="15"/>
      <c r="Q9" s="15"/>
      <c r="R9" s="25"/>
      <c r="S9" s="22"/>
    </row>
    <row r="10" spans="1:26" ht="12.6" customHeight="1">
      <c r="B10" s="23" t="s">
        <v>10</v>
      </c>
      <c r="C10" s="24"/>
      <c r="E10" s="19">
        <v>14.539085780000001</v>
      </c>
      <c r="F10" s="19">
        <v>50.109939968305412</v>
      </c>
      <c r="G10" s="19">
        <v>32.714412186523255</v>
      </c>
      <c r="H10" s="19">
        <v>31.976818190960046</v>
      </c>
      <c r="I10" s="19"/>
      <c r="J10" s="19"/>
      <c r="K10" s="20"/>
      <c r="N10" s="15"/>
      <c r="O10" s="15"/>
      <c r="P10" s="15"/>
      <c r="Q10" s="15"/>
      <c r="R10" s="25"/>
      <c r="S10" s="22"/>
    </row>
    <row r="11" spans="1:26" ht="12.6" customHeight="1">
      <c r="B11" s="26" t="s">
        <v>11</v>
      </c>
      <c r="C11" s="27"/>
      <c r="E11" s="19">
        <v>59.07922520000001</v>
      </c>
      <c r="F11" s="19">
        <v>20.952158066578473</v>
      </c>
      <c r="G11" s="19">
        <v>46.26423593136164</v>
      </c>
      <c r="H11" s="19">
        <v>86.437055315689648</v>
      </c>
      <c r="I11" s="19"/>
      <c r="J11" s="19"/>
      <c r="K11" s="28"/>
      <c r="N11" s="15"/>
      <c r="O11" s="15"/>
      <c r="P11" s="15"/>
      <c r="Q11" s="15"/>
      <c r="R11" s="25"/>
      <c r="S11" s="22"/>
    </row>
    <row r="12" spans="1:26">
      <c r="B12" s="59" t="s">
        <v>12</v>
      </c>
      <c r="C12" s="60"/>
      <c r="E12" s="19">
        <v>49.490727709999994</v>
      </c>
      <c r="F12" s="19">
        <v>51.977325825923593</v>
      </c>
      <c r="G12" s="19">
        <v>51.94318750221916</v>
      </c>
      <c r="H12" s="19">
        <v>41.230298610627877</v>
      </c>
      <c r="I12" s="19"/>
      <c r="J12" s="19"/>
      <c r="K12" s="28"/>
      <c r="N12" s="15"/>
      <c r="O12" s="15"/>
      <c r="P12" s="15"/>
      <c r="Q12" s="15"/>
      <c r="R12" s="25"/>
      <c r="S12" s="22"/>
    </row>
    <row r="13" spans="1:26">
      <c r="B13" s="59" t="s">
        <v>13</v>
      </c>
      <c r="C13" s="60"/>
      <c r="E13" s="19">
        <v>12.143890960000002</v>
      </c>
      <c r="F13" s="19">
        <v>23.144095947620581</v>
      </c>
      <c r="G13" s="19">
        <v>18.071546891394409</v>
      </c>
      <c r="H13" s="19">
        <v>10.919847305662264</v>
      </c>
      <c r="I13" s="19"/>
      <c r="J13" s="19"/>
      <c r="K13" s="20"/>
      <c r="N13" s="15"/>
      <c r="O13" s="15"/>
      <c r="P13" s="15"/>
      <c r="Q13" s="15"/>
      <c r="R13" s="25"/>
      <c r="S13" s="22"/>
    </row>
    <row r="14" spans="1:26">
      <c r="B14" s="59" t="s">
        <v>14</v>
      </c>
      <c r="C14" s="60"/>
      <c r="E14" s="19">
        <v>0</v>
      </c>
      <c r="F14" s="19">
        <v>0</v>
      </c>
      <c r="G14" s="19">
        <v>5.0568953129592108E-2</v>
      </c>
      <c r="H14" s="19">
        <v>-10.60456922</v>
      </c>
      <c r="I14" s="19"/>
      <c r="J14" s="19"/>
      <c r="K14" s="20"/>
      <c r="N14" s="15"/>
      <c r="O14" s="15"/>
      <c r="P14" s="15"/>
      <c r="Q14" s="15"/>
      <c r="R14" s="25"/>
      <c r="S14" s="22"/>
    </row>
    <row r="15" spans="1:26">
      <c r="B15" s="59" t="s">
        <v>15</v>
      </c>
      <c r="C15" s="60"/>
      <c r="E15" s="19">
        <v>20.41335205</v>
      </c>
      <c r="F15" s="19">
        <v>47.415069968942475</v>
      </c>
      <c r="G15" s="19">
        <v>59.439390540474896</v>
      </c>
      <c r="H15" s="19">
        <v>-37.834181673004373</v>
      </c>
      <c r="I15" s="19"/>
      <c r="J15" s="19"/>
      <c r="K15" s="20"/>
      <c r="N15" s="15"/>
      <c r="O15" s="15"/>
      <c r="P15" s="15"/>
      <c r="Q15" s="15"/>
      <c r="R15" s="25"/>
      <c r="S15" s="22"/>
    </row>
    <row r="16" spans="1:26">
      <c r="B16" s="59" t="s">
        <v>16</v>
      </c>
      <c r="C16" s="60"/>
      <c r="E16" s="19">
        <v>1.90317118</v>
      </c>
      <c r="F16" s="19">
        <v>5.534584201297301E-4</v>
      </c>
      <c r="G16" s="19">
        <v>0</v>
      </c>
      <c r="H16" s="19">
        <v>0.13136700700233223</v>
      </c>
      <c r="I16" s="19"/>
      <c r="J16" s="19"/>
      <c r="K16" s="20"/>
      <c r="N16" s="15"/>
      <c r="O16" s="15"/>
      <c r="P16" s="15"/>
      <c r="Q16" s="15"/>
      <c r="R16" s="25"/>
      <c r="S16" s="22"/>
    </row>
    <row r="17" spans="1:19">
      <c r="B17" s="59" t="s">
        <v>17</v>
      </c>
      <c r="C17" s="60"/>
      <c r="E17" s="19">
        <v>0.19132100999999996</v>
      </c>
      <c r="F17" s="19">
        <v>0.62674362922580407</v>
      </c>
      <c r="G17" s="19">
        <v>1.6826489333604677</v>
      </c>
      <c r="H17" s="19">
        <v>2.7377573266981807</v>
      </c>
      <c r="I17" s="19"/>
      <c r="J17" s="19"/>
      <c r="K17" s="20"/>
      <c r="N17" s="15"/>
      <c r="O17" s="15"/>
      <c r="P17" s="15"/>
      <c r="Q17" s="15"/>
      <c r="R17" s="25"/>
      <c r="S17" s="22"/>
    </row>
    <row r="18" spans="1:19">
      <c r="B18" s="59" t="s">
        <v>18</v>
      </c>
      <c r="C18" s="60"/>
      <c r="E18" s="19">
        <v>3.9152210700000003</v>
      </c>
      <c r="F18" s="19">
        <v>2.2577031115809461</v>
      </c>
      <c r="G18" s="19">
        <v>13.38352755034852</v>
      </c>
      <c r="H18" s="19">
        <v>-6.5988737036030276</v>
      </c>
      <c r="I18" s="19"/>
      <c r="J18" s="19"/>
      <c r="K18" s="20"/>
      <c r="N18" s="15"/>
      <c r="O18" s="15"/>
      <c r="P18" s="15"/>
      <c r="Q18" s="15"/>
      <c r="R18" s="25"/>
      <c r="S18" s="22"/>
    </row>
    <row r="19" spans="1:19">
      <c r="B19" s="59" t="s">
        <v>19</v>
      </c>
      <c r="C19" s="60"/>
      <c r="E19" s="19">
        <v>26.290246769999996</v>
      </c>
      <c r="F19" s="19">
        <v>27.229201666576397</v>
      </c>
      <c r="G19" s="19">
        <v>21.384117291140992</v>
      </c>
      <c r="H19" s="19">
        <v>-31.578890498649983</v>
      </c>
      <c r="I19" s="19"/>
      <c r="J19" s="19"/>
      <c r="K19" s="28"/>
      <c r="N19" s="15"/>
      <c r="O19" s="29"/>
      <c r="P19" s="15"/>
      <c r="Q19" s="15"/>
      <c r="R19" s="25"/>
      <c r="S19" s="22"/>
    </row>
    <row r="20" spans="1:19">
      <c r="B20" s="59" t="s">
        <v>20</v>
      </c>
      <c r="C20" s="60"/>
      <c r="E20" s="19">
        <v>1.9705429999999999E-2</v>
      </c>
      <c r="F20" s="19">
        <v>0</v>
      </c>
      <c r="G20" s="19">
        <v>0</v>
      </c>
      <c r="H20" s="19">
        <v>0</v>
      </c>
      <c r="I20" s="19"/>
      <c r="J20" s="19"/>
      <c r="K20" s="28"/>
      <c r="N20" s="15"/>
      <c r="O20" s="15"/>
      <c r="P20" s="15"/>
      <c r="Q20" s="15"/>
      <c r="R20" s="25"/>
      <c r="S20" s="22"/>
    </row>
    <row r="21" spans="1:19">
      <c r="B21" s="59" t="s">
        <v>21</v>
      </c>
      <c r="C21" s="60"/>
      <c r="E21" s="19">
        <v>0</v>
      </c>
      <c r="F21" s="19">
        <v>0</v>
      </c>
      <c r="G21" s="19">
        <v>0</v>
      </c>
      <c r="H21" s="19">
        <v>0</v>
      </c>
      <c r="I21" s="19"/>
      <c r="J21" s="19"/>
      <c r="K21" s="28"/>
      <c r="N21" s="15"/>
      <c r="O21" s="15"/>
      <c r="P21" s="15"/>
      <c r="Q21" s="15"/>
      <c r="R21" s="25"/>
      <c r="S21" s="22"/>
    </row>
    <row r="22" spans="1:19">
      <c r="B22" s="59" t="s">
        <v>22</v>
      </c>
      <c r="C22" s="60"/>
      <c r="E22" s="19">
        <v>8.4767601300000006</v>
      </c>
      <c r="F22" s="19">
        <v>9.6941495457228282</v>
      </c>
      <c r="G22" s="19">
        <v>19.120875355063315</v>
      </c>
      <c r="H22" s="19">
        <v>10.99795390787294</v>
      </c>
      <c r="I22" s="19"/>
      <c r="J22" s="19"/>
      <c r="K22" s="28"/>
      <c r="N22" s="15"/>
      <c r="O22" s="15"/>
      <c r="P22" s="15"/>
      <c r="Q22" s="15"/>
      <c r="R22" s="25"/>
      <c r="S22" s="22"/>
    </row>
    <row r="23" spans="1:19">
      <c r="B23" s="59" t="s">
        <v>23</v>
      </c>
      <c r="C23" s="60"/>
      <c r="E23" s="19">
        <v>1.7156121600000001</v>
      </c>
      <c r="F23" s="19">
        <v>2.2955313840807214</v>
      </c>
      <c r="G23" s="19">
        <v>4.5318480626314015</v>
      </c>
      <c r="H23" s="19">
        <v>2.9407593852854115</v>
      </c>
      <c r="I23" s="19"/>
      <c r="J23" s="19"/>
      <c r="K23" s="28"/>
      <c r="N23" s="15"/>
      <c r="O23" s="15"/>
      <c r="P23" s="15"/>
      <c r="Q23" s="15"/>
      <c r="R23" s="25"/>
      <c r="S23" s="22"/>
    </row>
    <row r="24" spans="1:19">
      <c r="B24" s="59" t="s">
        <v>24</v>
      </c>
      <c r="C24" s="60"/>
      <c r="E24" s="30">
        <v>0</v>
      </c>
      <c r="F24" s="30">
        <v>0</v>
      </c>
      <c r="G24" s="30">
        <v>0</v>
      </c>
      <c r="H24" s="30">
        <v>0</v>
      </c>
      <c r="I24" s="30"/>
      <c r="J24" s="31"/>
      <c r="N24" s="15"/>
      <c r="O24" s="15"/>
      <c r="P24" s="15"/>
      <c r="Q24" s="15"/>
      <c r="R24" s="25"/>
      <c r="S24" s="22"/>
    </row>
    <row r="25" spans="1:19" ht="12.75" customHeight="1">
      <c r="B25" s="59" t="s">
        <v>33</v>
      </c>
      <c r="C25" s="60"/>
      <c r="E25" s="30"/>
      <c r="F25" s="30"/>
      <c r="G25" s="30"/>
      <c r="H25" s="30">
        <v>83.507284264468552</v>
      </c>
      <c r="I25" s="30"/>
      <c r="J25" s="31"/>
      <c r="N25" s="15"/>
      <c r="O25" s="15"/>
      <c r="P25" s="15"/>
      <c r="Q25" s="15"/>
      <c r="R25" s="25"/>
      <c r="S25" s="22"/>
    </row>
    <row r="26" spans="1:19">
      <c r="B26" s="59" t="s">
        <v>26</v>
      </c>
      <c r="C26" s="60"/>
      <c r="E26" s="30"/>
      <c r="F26" s="30"/>
      <c r="G26" s="30"/>
      <c r="H26" s="30"/>
      <c r="I26" s="30"/>
      <c r="J26" s="31"/>
      <c r="K26" s="9"/>
      <c r="N26" s="15"/>
      <c r="O26" s="15"/>
      <c r="P26" s="15"/>
      <c r="Q26" s="15"/>
      <c r="R26" s="25"/>
      <c r="S26" s="22"/>
    </row>
    <row r="27" spans="1:19">
      <c r="D27" s="10" t="s">
        <v>27</v>
      </c>
      <c r="E27" s="48">
        <f>SUM(E8:E26)</f>
        <v>207.39034235999995</v>
      </c>
      <c r="F27" s="48">
        <f t="shared" ref="F27:J27" si="0">SUM(F8:F26)</f>
        <v>241.36168741</v>
      </c>
      <c r="G27" s="48">
        <f t="shared" si="0"/>
        <v>272.43581029000006</v>
      </c>
      <c r="H27" s="48">
        <f t="shared" si="0"/>
        <v>193.45715751554096</v>
      </c>
      <c r="I27" s="48">
        <f t="shared" si="0"/>
        <v>0</v>
      </c>
      <c r="J27" s="48">
        <f t="shared" si="0"/>
        <v>0</v>
      </c>
      <c r="K27" s="48">
        <f>SUM(E27:J27)</f>
        <v>914.64499757554097</v>
      </c>
      <c r="N27" s="16"/>
      <c r="O27" s="16"/>
      <c r="P27" s="16"/>
      <c r="Q27" s="15"/>
      <c r="R27" s="25"/>
      <c r="S27" s="22"/>
    </row>
    <row r="28" spans="1:19">
      <c r="N28" s="15"/>
      <c r="O28" s="15"/>
      <c r="P28" s="15"/>
      <c r="Q28" s="15"/>
      <c r="S28" s="22"/>
    </row>
    <row r="29" spans="1:19">
      <c r="F29" s="17"/>
      <c r="H29" s="17"/>
    </row>
    <row r="30" spans="1:19">
      <c r="A30" s="61" t="str">
        <f>SUBSTITUTE('Recast Capex and Reconciliation'!A33,"RECAST",$J$1)</f>
        <v>Asset Disposal – As Incurred - RIN/AIO submissions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9" s="7" customFormat="1">
      <c r="A31" s="62"/>
      <c r="B31" s="62"/>
      <c r="C31" s="62"/>
      <c r="D31" s="9" t="s">
        <v>0</v>
      </c>
      <c r="E31" s="9" t="s">
        <v>28</v>
      </c>
      <c r="F31" s="9" t="s">
        <v>2</v>
      </c>
      <c r="G31" s="9" t="s">
        <v>29</v>
      </c>
      <c r="H31" s="9" t="s">
        <v>4</v>
      </c>
      <c r="I31" s="9" t="s">
        <v>30</v>
      </c>
      <c r="J31" s="9" t="s">
        <v>6</v>
      </c>
      <c r="K31" s="9" t="s">
        <v>25</v>
      </c>
    </row>
    <row r="32" spans="1:19">
      <c r="A32" s="63" t="s">
        <v>7</v>
      </c>
      <c r="B32" s="63"/>
      <c r="C32" s="63"/>
      <c r="D32" s="4"/>
      <c r="E32" s="4"/>
      <c r="F32" s="4"/>
      <c r="G32" s="4"/>
      <c r="H32" s="4"/>
      <c r="I32" s="4"/>
    </row>
    <row r="33" spans="1:20">
      <c r="B33" s="59" t="s">
        <v>8</v>
      </c>
      <c r="C33" s="60"/>
      <c r="E33" s="19"/>
      <c r="F33" s="19"/>
      <c r="G33" s="19"/>
      <c r="H33" s="19"/>
      <c r="I33" s="19"/>
      <c r="J33" s="19"/>
      <c r="K33" s="20"/>
    </row>
    <row r="34" spans="1:20">
      <c r="B34" s="23" t="s">
        <v>9</v>
      </c>
      <c r="C34" s="24"/>
      <c r="E34" s="36"/>
      <c r="F34" s="36"/>
      <c r="G34" s="36"/>
      <c r="H34" s="36"/>
      <c r="I34" s="36"/>
      <c r="J34" s="19"/>
      <c r="K34" s="20"/>
    </row>
    <row r="35" spans="1:20">
      <c r="B35" s="23" t="s">
        <v>10</v>
      </c>
      <c r="C35" s="24"/>
      <c r="E35" s="36"/>
      <c r="F35" s="36"/>
      <c r="G35" s="36"/>
      <c r="H35" s="36"/>
      <c r="I35" s="36"/>
      <c r="J35" s="19"/>
      <c r="K35" s="20"/>
    </row>
    <row r="36" spans="1:20">
      <c r="B36" s="26" t="s">
        <v>11</v>
      </c>
      <c r="C36" s="27"/>
      <c r="E36" s="36"/>
      <c r="F36" s="36"/>
      <c r="G36" s="36"/>
      <c r="H36" s="36">
        <v>5.5011205920188218</v>
      </c>
      <c r="I36" s="36"/>
      <c r="J36" s="19"/>
      <c r="K36" s="20"/>
    </row>
    <row r="37" spans="1:20">
      <c r="B37" s="26" t="s">
        <v>12</v>
      </c>
      <c r="C37" s="27"/>
      <c r="E37" s="38"/>
      <c r="F37" s="38"/>
      <c r="G37" s="38"/>
      <c r="H37" s="38"/>
      <c r="I37" s="38"/>
      <c r="J37" s="19"/>
      <c r="K37" s="20"/>
    </row>
    <row r="38" spans="1:20">
      <c r="B38" s="26" t="s">
        <v>13</v>
      </c>
      <c r="C38" s="27"/>
      <c r="E38" s="36"/>
      <c r="F38" s="36"/>
      <c r="G38" s="36"/>
      <c r="H38" s="36"/>
      <c r="I38" s="36"/>
      <c r="J38" s="19"/>
    </row>
    <row r="39" spans="1:20">
      <c r="B39" s="26" t="s">
        <v>14</v>
      </c>
      <c r="C39" s="27"/>
      <c r="E39" s="36">
        <v>0.18881206</v>
      </c>
      <c r="F39" s="36">
        <v>0.24</v>
      </c>
      <c r="G39" s="36">
        <v>2.5000000000000001E-2</v>
      </c>
      <c r="H39" s="36"/>
      <c r="I39" s="36"/>
      <c r="J39" s="19"/>
      <c r="K39" s="20"/>
    </row>
    <row r="40" spans="1:20">
      <c r="B40" s="26" t="s">
        <v>15</v>
      </c>
      <c r="C40" s="27"/>
      <c r="E40" s="36"/>
      <c r="F40" s="36"/>
      <c r="G40" s="36"/>
      <c r="H40" s="36"/>
      <c r="I40" s="36"/>
      <c r="J40" s="19"/>
    </row>
    <row r="41" spans="1:20">
      <c r="B41" s="26" t="s">
        <v>16</v>
      </c>
      <c r="C41" s="27"/>
      <c r="E41" s="36">
        <v>0.21208794</v>
      </c>
      <c r="F41" s="36"/>
      <c r="G41" s="36">
        <v>2.2263639999999998</v>
      </c>
      <c r="H41" s="36">
        <v>3.7015910000000001</v>
      </c>
      <c r="I41" s="36"/>
      <c r="J41" s="19"/>
      <c r="K41" s="20"/>
    </row>
    <row r="42" spans="1:20">
      <c r="B42" s="26" t="s">
        <v>17</v>
      </c>
      <c r="C42" s="27"/>
      <c r="E42" s="36"/>
      <c r="F42" s="36"/>
      <c r="G42" s="36"/>
      <c r="H42" s="36"/>
      <c r="I42" s="36"/>
      <c r="J42" s="19"/>
      <c r="K42" s="20"/>
    </row>
    <row r="43" spans="1:20">
      <c r="B43" s="23" t="s">
        <v>18</v>
      </c>
      <c r="C43" s="24"/>
      <c r="E43" s="36"/>
      <c r="F43" s="36"/>
      <c r="G43" s="36"/>
      <c r="H43" s="36"/>
      <c r="I43" s="36"/>
      <c r="J43" s="19"/>
      <c r="K43" s="20"/>
    </row>
    <row r="44" spans="1:20">
      <c r="B44" s="23" t="s">
        <v>19</v>
      </c>
      <c r="C44" s="24"/>
      <c r="E44" s="36"/>
      <c r="F44" s="36"/>
      <c r="G44" s="36"/>
      <c r="H44" s="36">
        <v>6.0276119776079833</v>
      </c>
      <c r="I44" s="36"/>
      <c r="J44" s="19"/>
      <c r="K44" s="20"/>
    </row>
    <row r="45" spans="1:20">
      <c r="B45" s="23" t="s">
        <v>20</v>
      </c>
      <c r="C45" s="24"/>
      <c r="E45" s="36"/>
      <c r="F45" s="36"/>
      <c r="G45" s="36"/>
      <c r="H45" s="36">
        <v>9.2916790931631937E-2</v>
      </c>
      <c r="I45" s="36"/>
      <c r="J45" s="19"/>
      <c r="K45" s="20"/>
    </row>
    <row r="46" spans="1:20">
      <c r="B46" s="23" t="s">
        <v>21</v>
      </c>
      <c r="C46" s="24"/>
      <c r="E46" s="36"/>
      <c r="F46" s="36"/>
      <c r="G46" s="36"/>
      <c r="H46" s="36">
        <v>3.4896253487392337E-2</v>
      </c>
      <c r="I46" s="36"/>
      <c r="J46" s="19"/>
      <c r="K46" s="20"/>
    </row>
    <row r="47" spans="1:20">
      <c r="A47" s="39"/>
      <c r="B47" s="40" t="s">
        <v>22</v>
      </c>
      <c r="C47" s="41"/>
      <c r="D47" s="39"/>
      <c r="E47" s="42">
        <v>0.22336363000000001</v>
      </c>
      <c r="F47" s="42">
        <v>9.2454540000000002E-2</v>
      </c>
      <c r="G47" s="42">
        <v>0.31845400000000001</v>
      </c>
      <c r="H47" s="42">
        <v>20.964011420000006</v>
      </c>
      <c r="I47" s="42"/>
      <c r="J47" s="43"/>
      <c r="K47" s="44"/>
      <c r="L47" s="45"/>
      <c r="M47" s="39"/>
      <c r="N47" s="39"/>
      <c r="O47" s="39"/>
      <c r="P47" s="39"/>
      <c r="Q47" s="39"/>
      <c r="R47" s="39"/>
      <c r="S47" s="39"/>
      <c r="T47" s="39"/>
    </row>
    <row r="48" spans="1:20">
      <c r="B48" s="23" t="s">
        <v>23</v>
      </c>
      <c r="C48" s="24"/>
      <c r="E48" s="38"/>
      <c r="F48" s="38"/>
      <c r="G48" s="38"/>
      <c r="H48" s="38">
        <v>2.5011928600330657</v>
      </c>
      <c r="I48" s="38"/>
      <c r="J48" s="19"/>
      <c r="K48" s="20"/>
    </row>
    <row r="49" spans="1:19">
      <c r="B49" s="23" t="s">
        <v>24</v>
      </c>
      <c r="C49" s="24"/>
      <c r="E49" s="46"/>
      <c r="F49" s="46"/>
      <c r="G49" s="46"/>
      <c r="H49" s="46"/>
      <c r="I49" s="46"/>
      <c r="J49" s="31"/>
      <c r="K49" s="20"/>
    </row>
    <row r="50" spans="1:19" ht="12.75" customHeight="1">
      <c r="B50" s="59" t="s">
        <v>33</v>
      </c>
      <c r="C50" s="60"/>
      <c r="E50" s="46"/>
      <c r="F50" s="46"/>
      <c r="G50" s="46"/>
      <c r="H50" s="46">
        <v>3.4873987189961002</v>
      </c>
      <c r="I50" s="46"/>
      <c r="J50" s="31"/>
      <c r="K50" s="20"/>
    </row>
    <row r="51" spans="1:19">
      <c r="B51" s="59" t="s">
        <v>26</v>
      </c>
      <c r="C51" s="60"/>
      <c r="E51" s="46"/>
      <c r="F51" s="46"/>
      <c r="G51" s="46"/>
      <c r="H51" s="46"/>
      <c r="I51" s="46"/>
      <c r="J51" s="31"/>
      <c r="K51" s="9"/>
    </row>
    <row r="52" spans="1:19">
      <c r="D52" s="10" t="s">
        <v>27</v>
      </c>
      <c r="E52" s="48">
        <f>SUM(E33:E51)</f>
        <v>0.62426363000000007</v>
      </c>
      <c r="F52" s="48">
        <f t="shared" ref="F52:J52" si="1">SUM(F33:F51)</f>
        <v>0.33245453999999997</v>
      </c>
      <c r="G52" s="48">
        <f t="shared" si="1"/>
        <v>2.5698179999999997</v>
      </c>
      <c r="H52" s="48">
        <f t="shared" si="1"/>
        <v>42.310739613075</v>
      </c>
      <c r="I52" s="48">
        <f t="shared" si="1"/>
        <v>0</v>
      </c>
      <c r="J52" s="48">
        <f t="shared" si="1"/>
        <v>0</v>
      </c>
      <c r="K52" s="32">
        <f>SUM(E52:J52)</f>
        <v>45.837275783075</v>
      </c>
    </row>
    <row r="53" spans="1:19">
      <c r="N53" s="5"/>
      <c r="O53" s="5"/>
      <c r="P53" s="5"/>
      <c r="Q53" s="5"/>
    </row>
    <row r="54" spans="1:19">
      <c r="D54" s="7"/>
      <c r="E54" s="15"/>
      <c r="F54" s="15"/>
      <c r="G54" s="15"/>
      <c r="H54" s="15"/>
      <c r="K54" s="17"/>
    </row>
    <row r="55" spans="1:19">
      <c r="A55" s="61" t="str">
        <f>SUBSTITUTE('Recast Capex and Reconciliation'!A67,"RECAST",$J$1)</f>
        <v>Gross Capital Expenditure – As Commissioned - RIN/AIO submissions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</row>
    <row r="56" spans="1:19" s="7" customFormat="1">
      <c r="A56" s="62"/>
      <c r="B56" s="62"/>
      <c r="C56" s="62"/>
      <c r="D56" s="9" t="s">
        <v>0</v>
      </c>
      <c r="E56" s="9" t="s">
        <v>31</v>
      </c>
      <c r="F56" s="9" t="s">
        <v>32</v>
      </c>
      <c r="G56" s="9" t="s">
        <v>3</v>
      </c>
      <c r="H56" s="9" t="s">
        <v>4</v>
      </c>
      <c r="I56" s="9" t="s">
        <v>30</v>
      </c>
      <c r="J56" s="9" t="s">
        <v>6</v>
      </c>
      <c r="K56" s="9" t="s">
        <v>25</v>
      </c>
    </row>
    <row r="57" spans="1:19">
      <c r="A57" s="63" t="s">
        <v>7</v>
      </c>
      <c r="B57" s="63"/>
      <c r="C57" s="63"/>
      <c r="D57" s="4"/>
      <c r="E57" s="4"/>
      <c r="F57" s="4"/>
      <c r="G57" s="4"/>
      <c r="H57" s="4"/>
      <c r="I57" s="4"/>
      <c r="O57" s="18"/>
      <c r="P57" s="18"/>
    </row>
    <row r="58" spans="1:19">
      <c r="B58" s="59" t="s">
        <v>8</v>
      </c>
      <c r="C58" s="60"/>
      <c r="E58" s="19">
        <v>11.361629439999993</v>
      </c>
      <c r="F58" s="19">
        <v>6.7984446305083184</v>
      </c>
      <c r="G58" s="19">
        <v>3.7220890594746652</v>
      </c>
      <c r="H58" s="19">
        <v>1.1779451684965141</v>
      </c>
      <c r="I58" s="19"/>
      <c r="J58" s="19"/>
      <c r="K58" s="20"/>
      <c r="L58" s="15"/>
      <c r="M58" s="15"/>
      <c r="N58" s="15"/>
      <c r="O58" s="15"/>
      <c r="P58" s="15"/>
      <c r="Q58" s="15"/>
      <c r="R58" s="21"/>
      <c r="S58" s="22"/>
    </row>
    <row r="59" spans="1:19">
      <c r="B59" s="23" t="s">
        <v>9</v>
      </c>
      <c r="C59" s="24"/>
      <c r="E59" s="19">
        <v>0</v>
      </c>
      <c r="F59" s="19">
        <v>0</v>
      </c>
      <c r="G59" s="19">
        <v>0</v>
      </c>
      <c r="H59" s="19">
        <v>0.38953970890835843</v>
      </c>
      <c r="I59" s="19"/>
      <c r="J59" s="19"/>
      <c r="K59" s="20"/>
      <c r="L59" s="15"/>
      <c r="M59" s="15"/>
      <c r="N59" s="15"/>
      <c r="O59" s="15"/>
      <c r="P59" s="15"/>
      <c r="Q59" s="15"/>
      <c r="R59" s="25"/>
      <c r="S59" s="22"/>
    </row>
    <row r="60" spans="1:19">
      <c r="B60" s="23" t="s">
        <v>10</v>
      </c>
      <c r="C60" s="24"/>
      <c r="E60" s="19">
        <v>22.907783570000007</v>
      </c>
      <c r="F60" s="19">
        <v>3.2108910583609771</v>
      </c>
      <c r="G60" s="19">
        <v>14.805063691910878</v>
      </c>
      <c r="H60" s="19">
        <v>1.4694034256015958</v>
      </c>
      <c r="I60" s="19"/>
      <c r="J60" s="19"/>
      <c r="K60" s="20"/>
      <c r="L60" s="15"/>
      <c r="M60" s="15"/>
      <c r="N60" s="15"/>
      <c r="O60" s="15"/>
      <c r="P60" s="15"/>
      <c r="Q60" s="15"/>
      <c r="R60" s="25"/>
      <c r="S60" s="22"/>
    </row>
    <row r="61" spans="1:19">
      <c r="B61" s="26" t="s">
        <v>11</v>
      </c>
      <c r="C61" s="27"/>
      <c r="E61" s="19">
        <v>72.409293940000012</v>
      </c>
      <c r="F61" s="19">
        <v>60.86533615366195</v>
      </c>
      <c r="G61" s="19">
        <v>50.581048627837809</v>
      </c>
      <c r="H61" s="19">
        <v>48.512201896529795</v>
      </c>
      <c r="I61" s="19"/>
      <c r="J61" s="19"/>
      <c r="K61" s="20"/>
      <c r="L61" s="15"/>
      <c r="M61" s="15"/>
      <c r="N61" s="15"/>
      <c r="O61" s="15"/>
      <c r="P61" s="15"/>
      <c r="Q61" s="15"/>
      <c r="R61" s="25"/>
      <c r="S61" s="22"/>
    </row>
    <row r="62" spans="1:19">
      <c r="B62" s="26" t="s">
        <v>12</v>
      </c>
      <c r="C62" s="27"/>
      <c r="E62" s="19">
        <v>54.50936943999956</v>
      </c>
      <c r="F62" s="19">
        <v>48.194638308076463</v>
      </c>
      <c r="G62" s="19">
        <v>72.871730670116733</v>
      </c>
      <c r="H62" s="19">
        <v>63.10716464797536</v>
      </c>
      <c r="I62" s="19"/>
      <c r="J62" s="19"/>
      <c r="K62" s="20"/>
      <c r="L62" s="15"/>
      <c r="M62" s="15"/>
      <c r="N62" s="15"/>
      <c r="O62" s="15"/>
      <c r="P62" s="15"/>
      <c r="Q62" s="15"/>
      <c r="R62" s="25"/>
      <c r="S62" s="22"/>
    </row>
    <row r="63" spans="1:19">
      <c r="B63" s="26" t="s">
        <v>13</v>
      </c>
      <c r="C63" s="27"/>
      <c r="E63" s="19">
        <v>2.2729885900001112</v>
      </c>
      <c r="F63" s="19">
        <v>0.57614024649782969</v>
      </c>
      <c r="G63" s="19">
        <v>2.7619180637328098</v>
      </c>
      <c r="H63" s="19">
        <v>1.847372526865211</v>
      </c>
      <c r="I63" s="19"/>
      <c r="J63" s="19"/>
      <c r="K63" s="20"/>
      <c r="L63" s="15"/>
      <c r="M63" s="15"/>
      <c r="N63" s="15"/>
      <c r="O63" s="15"/>
      <c r="P63" s="15"/>
      <c r="Q63" s="15"/>
      <c r="R63" s="25"/>
      <c r="S63" s="22"/>
    </row>
    <row r="64" spans="1:19">
      <c r="B64" s="26" t="s">
        <v>14</v>
      </c>
      <c r="C64" s="27"/>
      <c r="E64" s="19">
        <v>0</v>
      </c>
      <c r="F64" s="19">
        <v>0</v>
      </c>
      <c r="G64" s="19">
        <v>0</v>
      </c>
      <c r="H64" s="19">
        <v>0</v>
      </c>
      <c r="I64" s="19"/>
      <c r="J64" s="19"/>
      <c r="K64" s="20"/>
      <c r="L64" s="15"/>
      <c r="M64" s="15"/>
      <c r="N64" s="15"/>
      <c r="O64" s="15"/>
      <c r="P64" s="15"/>
      <c r="Q64" s="15"/>
      <c r="R64" s="25"/>
      <c r="S64" s="22"/>
    </row>
    <row r="65" spans="1:19">
      <c r="B65" s="26" t="s">
        <v>15</v>
      </c>
      <c r="C65" s="27"/>
      <c r="E65" s="19">
        <v>0</v>
      </c>
      <c r="F65" s="19">
        <v>0</v>
      </c>
      <c r="G65" s="19">
        <v>0</v>
      </c>
      <c r="H65" s="19">
        <v>0</v>
      </c>
      <c r="I65" s="19"/>
      <c r="J65" s="19"/>
      <c r="K65" s="20"/>
      <c r="L65" s="15"/>
      <c r="M65" s="15"/>
      <c r="N65" s="15"/>
      <c r="O65" s="15"/>
      <c r="P65" s="15"/>
      <c r="Q65" s="15"/>
      <c r="R65" s="25"/>
      <c r="S65" s="22"/>
    </row>
    <row r="66" spans="1:19">
      <c r="B66" s="26" t="s">
        <v>16</v>
      </c>
      <c r="C66" s="27"/>
      <c r="E66" s="19">
        <v>4.3621545800000003</v>
      </c>
      <c r="F66" s="19">
        <v>0</v>
      </c>
      <c r="G66" s="19">
        <v>0</v>
      </c>
      <c r="H66" s="19">
        <v>0</v>
      </c>
      <c r="I66" s="19"/>
      <c r="J66" s="19"/>
      <c r="K66" s="20"/>
      <c r="L66" s="15"/>
      <c r="M66" s="15"/>
      <c r="N66" s="15"/>
      <c r="O66" s="15"/>
      <c r="P66" s="15"/>
      <c r="Q66" s="15"/>
      <c r="R66" s="25"/>
      <c r="S66" s="22"/>
    </row>
    <row r="67" spans="1:19">
      <c r="B67" s="26" t="s">
        <v>17</v>
      </c>
      <c r="C67" s="27"/>
      <c r="E67" s="19">
        <v>1.1927200000000011E-3</v>
      </c>
      <c r="F67" s="19">
        <v>0</v>
      </c>
      <c r="G67" s="19">
        <v>0</v>
      </c>
      <c r="H67" s="19">
        <v>1.9901499298318547E-4</v>
      </c>
      <c r="I67" s="19"/>
      <c r="J67" s="19"/>
      <c r="K67" s="20"/>
      <c r="L67" s="15"/>
      <c r="M67" s="15"/>
      <c r="N67" s="15"/>
      <c r="O67" s="15"/>
      <c r="P67" s="15"/>
      <c r="Q67" s="15"/>
      <c r="R67" s="25"/>
      <c r="S67" s="22"/>
    </row>
    <row r="68" spans="1:19">
      <c r="B68" s="23" t="s">
        <v>18</v>
      </c>
      <c r="C68" s="24"/>
      <c r="E68" s="19">
        <v>1.4749800000000001E-3</v>
      </c>
      <c r="F68" s="19">
        <v>0</v>
      </c>
      <c r="G68" s="19">
        <v>0</v>
      </c>
      <c r="H68" s="19">
        <v>0.45673555172178132</v>
      </c>
      <c r="I68" s="19"/>
      <c r="J68" s="19"/>
      <c r="K68" s="20"/>
      <c r="L68" s="15"/>
      <c r="M68" s="15"/>
      <c r="N68" s="15"/>
      <c r="O68" s="15"/>
      <c r="P68" s="15"/>
      <c r="Q68" s="15"/>
      <c r="R68" s="25"/>
      <c r="S68" s="22"/>
    </row>
    <row r="69" spans="1:19">
      <c r="B69" s="23" t="s">
        <v>19</v>
      </c>
      <c r="C69" s="24"/>
      <c r="E69" s="19">
        <v>16.91165932000002</v>
      </c>
      <c r="F69" s="19">
        <v>16.314894907827131</v>
      </c>
      <c r="G69" s="19">
        <v>19.233446976373472</v>
      </c>
      <c r="H69" s="19">
        <v>2.5305057687605372</v>
      </c>
      <c r="I69" s="19"/>
      <c r="J69" s="19"/>
      <c r="K69" s="28"/>
      <c r="L69" s="15"/>
      <c r="M69" s="15"/>
      <c r="N69" s="15"/>
      <c r="O69" s="15"/>
      <c r="P69" s="15"/>
      <c r="Q69" s="15"/>
      <c r="R69" s="25"/>
      <c r="S69" s="22"/>
    </row>
    <row r="70" spans="1:19">
      <c r="B70" s="23" t="s">
        <v>20</v>
      </c>
      <c r="C70" s="24"/>
      <c r="E70" s="19">
        <v>3.8630140099999992</v>
      </c>
      <c r="F70" s="19">
        <v>0.65576373007155697</v>
      </c>
      <c r="G70" s="19">
        <v>0.85662365258563444</v>
      </c>
      <c r="H70" s="19">
        <v>2.6120389992193527</v>
      </c>
      <c r="I70" s="19"/>
      <c r="J70" s="19"/>
      <c r="K70" s="20"/>
      <c r="L70" s="15"/>
      <c r="M70" s="15"/>
      <c r="N70" s="15"/>
      <c r="O70" s="15"/>
      <c r="P70" s="15"/>
      <c r="Q70" s="15"/>
      <c r="R70" s="25"/>
      <c r="S70" s="22"/>
    </row>
    <row r="71" spans="1:19">
      <c r="B71" s="23" t="s">
        <v>21</v>
      </c>
      <c r="C71" s="24"/>
      <c r="E71" s="19">
        <v>0</v>
      </c>
      <c r="F71" s="19">
        <v>9.6690216520023395E-2</v>
      </c>
      <c r="G71" s="19">
        <v>1.4612736781477093E-2</v>
      </c>
      <c r="H71" s="19">
        <v>1.6934447572679312E-2</v>
      </c>
      <c r="I71" s="19"/>
      <c r="J71" s="19"/>
      <c r="K71" s="20"/>
      <c r="L71" s="15"/>
      <c r="M71" s="15"/>
      <c r="N71" s="15"/>
      <c r="O71" s="15"/>
      <c r="P71" s="15"/>
      <c r="Q71" s="15"/>
      <c r="R71" s="25"/>
      <c r="S71" s="22"/>
    </row>
    <row r="72" spans="1:19">
      <c r="B72" s="23" t="s">
        <v>22</v>
      </c>
      <c r="C72" s="24"/>
      <c r="E72" s="19">
        <v>4.7579170199999998</v>
      </c>
      <c r="F72" s="19">
        <v>9.9477329491566486</v>
      </c>
      <c r="G72" s="19">
        <v>16.199433303806124</v>
      </c>
      <c r="H72" s="19">
        <v>10.430334091166214</v>
      </c>
      <c r="I72" s="19"/>
      <c r="J72" s="19"/>
      <c r="K72" s="20"/>
      <c r="L72" s="15"/>
      <c r="M72" s="15"/>
      <c r="N72" s="15"/>
      <c r="O72" s="15"/>
      <c r="P72" s="15"/>
      <c r="Q72" s="15"/>
      <c r="R72" s="25"/>
      <c r="S72" s="22"/>
    </row>
    <row r="73" spans="1:19">
      <c r="B73" s="23" t="s">
        <v>23</v>
      </c>
      <c r="C73" s="24"/>
      <c r="E73" s="19">
        <v>1.1068212199999998</v>
      </c>
      <c r="F73" s="19">
        <v>2.861347741258228</v>
      </c>
      <c r="G73" s="19">
        <v>8.5024349473794789</v>
      </c>
      <c r="H73" s="19">
        <v>2.623569352780653</v>
      </c>
      <c r="I73" s="19"/>
      <c r="J73" s="19"/>
      <c r="K73" s="20"/>
      <c r="L73" s="15"/>
      <c r="M73" s="15"/>
      <c r="N73" s="15"/>
      <c r="O73" s="15"/>
      <c r="P73" s="15"/>
      <c r="Q73" s="15"/>
      <c r="R73" s="25"/>
      <c r="S73" s="22"/>
    </row>
    <row r="74" spans="1:19">
      <c r="B74" s="23" t="s">
        <v>24</v>
      </c>
      <c r="C74" s="24"/>
      <c r="E74" s="19">
        <v>0</v>
      </c>
      <c r="F74" s="19">
        <v>0.59845226806058804</v>
      </c>
      <c r="G74" s="19">
        <v>0</v>
      </c>
      <c r="H74" s="19">
        <v>0</v>
      </c>
      <c r="I74" s="30"/>
      <c r="J74" s="31"/>
      <c r="K74" s="20"/>
      <c r="L74" s="15"/>
      <c r="M74" s="15"/>
      <c r="N74" s="15"/>
      <c r="O74" s="15"/>
      <c r="P74" s="15"/>
      <c r="Q74" s="15"/>
      <c r="R74" s="25"/>
      <c r="S74" s="22"/>
    </row>
    <row r="75" spans="1:19" ht="15" customHeight="1">
      <c r="B75" s="59" t="s">
        <v>33</v>
      </c>
      <c r="C75" s="60"/>
      <c r="E75" s="19"/>
      <c r="F75" s="19"/>
      <c r="G75" s="19"/>
      <c r="H75" s="19"/>
      <c r="I75" s="30"/>
      <c r="J75" s="31"/>
      <c r="K75" s="20"/>
      <c r="L75" s="15"/>
      <c r="M75" s="15"/>
      <c r="N75" s="15"/>
      <c r="O75" s="15"/>
      <c r="P75" s="15"/>
      <c r="Q75" s="15"/>
      <c r="R75" s="25"/>
      <c r="S75" s="22"/>
    </row>
    <row r="76" spans="1:19">
      <c r="B76" s="59" t="s">
        <v>26</v>
      </c>
      <c r="C76" s="60"/>
      <c r="E76" s="19"/>
      <c r="F76" s="19"/>
      <c r="G76" s="19"/>
      <c r="H76" s="19">
        <v>23.869152848010902</v>
      </c>
      <c r="I76" s="30"/>
      <c r="J76" s="31"/>
      <c r="K76" s="9"/>
      <c r="L76" s="15"/>
      <c r="M76" s="15"/>
      <c r="N76" s="15"/>
      <c r="O76" s="15"/>
      <c r="P76" s="15"/>
      <c r="Q76" s="15"/>
      <c r="R76" s="25"/>
      <c r="S76" s="22"/>
    </row>
    <row r="77" spans="1:19">
      <c r="D77" s="10" t="s">
        <v>27</v>
      </c>
      <c r="E77" s="48">
        <f>SUM(E58:E76)</f>
        <v>194.46529882999977</v>
      </c>
      <c r="F77" s="48">
        <f t="shared" ref="F77:J77" si="2">SUM(F58:F76)</f>
        <v>150.1203322099997</v>
      </c>
      <c r="G77" s="48">
        <f t="shared" si="2"/>
        <v>189.54840172999909</v>
      </c>
      <c r="H77" s="48">
        <f t="shared" si="2"/>
        <v>159.04309744860197</v>
      </c>
      <c r="I77" s="48">
        <f t="shared" si="2"/>
        <v>0</v>
      </c>
      <c r="J77" s="48">
        <f t="shared" si="2"/>
        <v>0</v>
      </c>
      <c r="K77" s="32">
        <f>SUM(E77:J77)</f>
        <v>693.17713021860061</v>
      </c>
      <c r="N77" s="16"/>
      <c r="O77" s="16"/>
      <c r="P77" s="16"/>
      <c r="Q77" s="15"/>
      <c r="R77" s="25"/>
      <c r="S77" s="22"/>
    </row>
    <row r="78" spans="1:19">
      <c r="A78" s="6"/>
      <c r="B78" s="6"/>
      <c r="C78" s="6"/>
      <c r="D78" s="6"/>
      <c r="E78" s="6"/>
      <c r="F78" s="6"/>
      <c r="G78" s="6"/>
      <c r="N78" s="15"/>
      <c r="O78" s="15"/>
      <c r="P78" s="15"/>
      <c r="Q78" s="15"/>
    </row>
    <row r="80" spans="1:19">
      <c r="A80" s="61" t="str">
        <f>SUBSTITUTE('Recast Capex and Reconciliation'!A94,"RECAST",$J$1)</f>
        <v>Asset Disposal – As De-Commissioned - RIN/AIO submissions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</row>
    <row r="81" spans="1:11" s="7" customFormat="1">
      <c r="A81" s="62"/>
      <c r="B81" s="62"/>
      <c r="C81" s="62"/>
      <c r="D81" s="9" t="s">
        <v>0</v>
      </c>
      <c r="E81" s="9" t="s">
        <v>31</v>
      </c>
      <c r="F81" s="9" t="s">
        <v>2</v>
      </c>
      <c r="G81" s="9" t="s">
        <v>29</v>
      </c>
      <c r="H81" s="9" t="s">
        <v>4</v>
      </c>
      <c r="I81" s="9" t="s">
        <v>30</v>
      </c>
      <c r="J81" s="9" t="s">
        <v>6</v>
      </c>
      <c r="K81" s="9" t="s">
        <v>25</v>
      </c>
    </row>
    <row r="82" spans="1:11">
      <c r="A82" s="63" t="s">
        <v>7</v>
      </c>
      <c r="B82" s="63"/>
      <c r="C82" s="63"/>
      <c r="D82" s="4"/>
      <c r="E82" s="4"/>
      <c r="F82" s="4"/>
      <c r="G82" s="4"/>
      <c r="H82" s="4"/>
      <c r="I82" s="4"/>
    </row>
    <row r="83" spans="1:11">
      <c r="B83" s="59" t="s">
        <v>8</v>
      </c>
      <c r="C83" s="60"/>
      <c r="E83" s="19">
        <v>0</v>
      </c>
      <c r="F83" s="19">
        <v>0</v>
      </c>
      <c r="G83" s="19">
        <v>0</v>
      </c>
      <c r="H83" s="19">
        <v>0</v>
      </c>
      <c r="I83" s="19">
        <f t="shared" ref="I83:J99" si="3">I33</f>
        <v>0</v>
      </c>
      <c r="J83" s="19">
        <f t="shared" si="3"/>
        <v>0</v>
      </c>
      <c r="K83" s="20"/>
    </row>
    <row r="84" spans="1:11">
      <c r="B84" s="23" t="s">
        <v>9</v>
      </c>
      <c r="C84" s="24"/>
      <c r="E84" s="19">
        <v>0</v>
      </c>
      <c r="F84" s="19">
        <v>0</v>
      </c>
      <c r="G84" s="19">
        <v>0</v>
      </c>
      <c r="H84" s="19">
        <v>0</v>
      </c>
      <c r="I84" s="19">
        <f t="shared" si="3"/>
        <v>0</v>
      </c>
      <c r="J84" s="19">
        <f t="shared" si="3"/>
        <v>0</v>
      </c>
      <c r="K84" s="20"/>
    </row>
    <row r="85" spans="1:11">
      <c r="B85" s="23" t="s">
        <v>10</v>
      </c>
      <c r="C85" s="24"/>
      <c r="E85" s="19">
        <v>0</v>
      </c>
      <c r="F85" s="19">
        <v>0</v>
      </c>
      <c r="G85" s="19">
        <v>0</v>
      </c>
      <c r="H85" s="19">
        <v>0</v>
      </c>
      <c r="I85" s="19">
        <f t="shared" si="3"/>
        <v>0</v>
      </c>
      <c r="J85" s="19">
        <f t="shared" si="3"/>
        <v>0</v>
      </c>
      <c r="K85" s="20"/>
    </row>
    <row r="86" spans="1:11">
      <c r="B86" s="26" t="s">
        <v>11</v>
      </c>
      <c r="C86" s="27"/>
      <c r="E86" s="19">
        <v>0</v>
      </c>
      <c r="F86" s="19">
        <v>0</v>
      </c>
      <c r="G86" s="19">
        <v>0</v>
      </c>
      <c r="H86" s="19">
        <v>5.5011205920188218</v>
      </c>
      <c r="I86" s="19">
        <f t="shared" si="3"/>
        <v>0</v>
      </c>
      <c r="J86" s="19">
        <f t="shared" si="3"/>
        <v>0</v>
      </c>
      <c r="K86" s="20"/>
    </row>
    <row r="87" spans="1:11">
      <c r="B87" s="26" t="s">
        <v>12</v>
      </c>
      <c r="C87" s="27"/>
      <c r="E87" s="19">
        <v>0</v>
      </c>
      <c r="F87" s="19">
        <v>0</v>
      </c>
      <c r="G87" s="19">
        <v>0</v>
      </c>
      <c r="H87" s="19">
        <v>0</v>
      </c>
      <c r="I87" s="19">
        <f t="shared" si="3"/>
        <v>0</v>
      </c>
      <c r="J87" s="19">
        <f t="shared" si="3"/>
        <v>0</v>
      </c>
      <c r="K87" s="20"/>
    </row>
    <row r="88" spans="1:11">
      <c r="B88" s="26" t="s">
        <v>13</v>
      </c>
      <c r="C88" s="27"/>
      <c r="E88" s="19">
        <v>0</v>
      </c>
      <c r="F88" s="19">
        <v>0</v>
      </c>
      <c r="G88" s="19">
        <v>0</v>
      </c>
      <c r="H88" s="19">
        <v>0</v>
      </c>
      <c r="I88" s="19">
        <f t="shared" si="3"/>
        <v>0</v>
      </c>
      <c r="J88" s="19">
        <f t="shared" si="3"/>
        <v>0</v>
      </c>
      <c r="K88" s="20"/>
    </row>
    <row r="89" spans="1:11">
      <c r="B89" s="26" t="s">
        <v>14</v>
      </c>
      <c r="C89" s="27"/>
      <c r="E89" s="19">
        <v>0.18881206</v>
      </c>
      <c r="F89" s="19">
        <v>0.24</v>
      </c>
      <c r="G89" s="19">
        <v>2.5000000000000001E-2</v>
      </c>
      <c r="H89" s="19">
        <v>0</v>
      </c>
      <c r="I89" s="19">
        <f t="shared" si="3"/>
        <v>0</v>
      </c>
      <c r="J89" s="19">
        <f t="shared" si="3"/>
        <v>0</v>
      </c>
      <c r="K89" s="20"/>
    </row>
    <row r="90" spans="1:11">
      <c r="B90" s="26" t="s">
        <v>15</v>
      </c>
      <c r="C90" s="27"/>
      <c r="E90" s="19">
        <v>0</v>
      </c>
      <c r="F90" s="19">
        <v>0</v>
      </c>
      <c r="G90" s="19">
        <v>0</v>
      </c>
      <c r="H90" s="19">
        <v>0</v>
      </c>
      <c r="I90" s="19">
        <f t="shared" si="3"/>
        <v>0</v>
      </c>
      <c r="J90" s="19">
        <f t="shared" si="3"/>
        <v>0</v>
      </c>
      <c r="K90" s="20"/>
    </row>
    <row r="91" spans="1:11">
      <c r="B91" s="26" t="s">
        <v>16</v>
      </c>
      <c r="C91" s="27"/>
      <c r="E91" s="19">
        <v>0.21208794</v>
      </c>
      <c r="F91" s="19">
        <v>0</v>
      </c>
      <c r="G91" s="19">
        <v>2.2263639999999998</v>
      </c>
      <c r="H91" s="19">
        <v>3.7015910000000001</v>
      </c>
      <c r="I91" s="19">
        <f t="shared" si="3"/>
        <v>0</v>
      </c>
      <c r="J91" s="19">
        <f t="shared" si="3"/>
        <v>0</v>
      </c>
      <c r="K91" s="20"/>
    </row>
    <row r="92" spans="1:11">
      <c r="B92" s="26" t="s">
        <v>17</v>
      </c>
      <c r="C92" s="27"/>
      <c r="E92" s="19">
        <v>0</v>
      </c>
      <c r="F92" s="19">
        <v>0</v>
      </c>
      <c r="G92" s="19">
        <v>0</v>
      </c>
      <c r="H92" s="19">
        <v>0</v>
      </c>
      <c r="I92" s="19">
        <f t="shared" si="3"/>
        <v>0</v>
      </c>
      <c r="J92" s="19">
        <f t="shared" si="3"/>
        <v>0</v>
      </c>
      <c r="K92" s="20"/>
    </row>
    <row r="93" spans="1:11">
      <c r="B93" s="23" t="s">
        <v>18</v>
      </c>
      <c r="C93" s="24"/>
      <c r="E93" s="19">
        <v>0</v>
      </c>
      <c r="F93" s="19">
        <v>0</v>
      </c>
      <c r="G93" s="19">
        <v>0</v>
      </c>
      <c r="H93" s="19">
        <v>0</v>
      </c>
      <c r="I93" s="19">
        <f t="shared" si="3"/>
        <v>0</v>
      </c>
      <c r="J93" s="19">
        <f t="shared" si="3"/>
        <v>0</v>
      </c>
      <c r="K93" s="20"/>
    </row>
    <row r="94" spans="1:11">
      <c r="B94" s="23" t="s">
        <v>19</v>
      </c>
      <c r="C94" s="24"/>
      <c r="E94" s="19">
        <v>0</v>
      </c>
      <c r="F94" s="19">
        <v>0</v>
      </c>
      <c r="G94" s="19">
        <v>0</v>
      </c>
      <c r="H94" s="19">
        <v>6.0276119776079833</v>
      </c>
      <c r="I94" s="19">
        <f t="shared" si="3"/>
        <v>0</v>
      </c>
      <c r="J94" s="19">
        <f t="shared" si="3"/>
        <v>0</v>
      </c>
      <c r="K94" s="20"/>
    </row>
    <row r="95" spans="1:11">
      <c r="B95" s="23" t="s">
        <v>20</v>
      </c>
      <c r="C95" s="24"/>
      <c r="E95" s="19">
        <v>0</v>
      </c>
      <c r="F95" s="19">
        <v>0</v>
      </c>
      <c r="G95" s="19">
        <v>0</v>
      </c>
      <c r="H95" s="19">
        <v>9.2916790931631937E-2</v>
      </c>
      <c r="I95" s="19">
        <f t="shared" si="3"/>
        <v>0</v>
      </c>
      <c r="J95" s="19">
        <f t="shared" si="3"/>
        <v>0</v>
      </c>
      <c r="K95" s="20"/>
    </row>
    <row r="96" spans="1:11">
      <c r="B96" s="23" t="s">
        <v>21</v>
      </c>
      <c r="C96" s="24"/>
      <c r="E96" s="19">
        <v>0</v>
      </c>
      <c r="F96" s="19">
        <v>0</v>
      </c>
      <c r="G96" s="19">
        <v>0</v>
      </c>
      <c r="H96" s="19">
        <v>3.4896253487392337E-2</v>
      </c>
      <c r="I96" s="19">
        <f t="shared" si="3"/>
        <v>0</v>
      </c>
      <c r="J96" s="19">
        <f t="shared" si="3"/>
        <v>0</v>
      </c>
      <c r="K96" s="20"/>
    </row>
    <row r="97" spans="2:17">
      <c r="B97" s="23" t="s">
        <v>22</v>
      </c>
      <c r="C97" s="24"/>
      <c r="E97" s="19">
        <v>0.22336363000000001</v>
      </c>
      <c r="F97" s="19">
        <v>9.2454540000000002E-2</v>
      </c>
      <c r="G97" s="19">
        <v>0.31845400000000001</v>
      </c>
      <c r="H97" s="19">
        <v>20.964011420000006</v>
      </c>
      <c r="I97" s="19">
        <f t="shared" si="3"/>
        <v>0</v>
      </c>
      <c r="J97" s="19">
        <f t="shared" si="3"/>
        <v>0</v>
      </c>
      <c r="K97" s="20"/>
    </row>
    <row r="98" spans="2:17">
      <c r="B98" s="23" t="s">
        <v>23</v>
      </c>
      <c r="C98" s="24"/>
      <c r="E98" s="19">
        <v>0</v>
      </c>
      <c r="F98" s="19">
        <v>0</v>
      </c>
      <c r="G98" s="19">
        <v>0</v>
      </c>
      <c r="H98" s="19">
        <v>2.5011928600330657</v>
      </c>
      <c r="I98" s="19">
        <f t="shared" si="3"/>
        <v>0</v>
      </c>
      <c r="J98" s="19">
        <f t="shared" si="3"/>
        <v>0</v>
      </c>
      <c r="K98" s="20"/>
    </row>
    <row r="99" spans="2:17">
      <c r="B99" s="23" t="s">
        <v>24</v>
      </c>
      <c r="C99" s="24"/>
      <c r="E99" s="19">
        <v>0</v>
      </c>
      <c r="F99" s="19">
        <v>0</v>
      </c>
      <c r="G99" s="19">
        <v>0</v>
      </c>
      <c r="H99" s="19">
        <v>0</v>
      </c>
      <c r="I99" s="19">
        <f t="shared" si="3"/>
        <v>0</v>
      </c>
      <c r="J99" s="19">
        <f t="shared" si="3"/>
        <v>0</v>
      </c>
      <c r="K99" s="20"/>
    </row>
    <row r="100" spans="2:17" ht="12.75" customHeight="1">
      <c r="B100" s="59" t="s">
        <v>33</v>
      </c>
      <c r="C100" s="60"/>
      <c r="E100" s="19"/>
      <c r="F100" s="19"/>
      <c r="G100" s="19"/>
      <c r="H100" s="19"/>
      <c r="I100" s="19"/>
      <c r="J100" s="19"/>
      <c r="K100" s="20"/>
    </row>
    <row r="101" spans="2:17">
      <c r="B101" s="59" t="s">
        <v>26</v>
      </c>
      <c r="C101" s="60"/>
      <c r="E101" s="19"/>
      <c r="F101" s="19"/>
      <c r="G101" s="19"/>
      <c r="H101" s="19">
        <v>3.4873987189961002</v>
      </c>
      <c r="I101" s="19"/>
      <c r="J101" s="19"/>
      <c r="K101" s="9" t="s">
        <v>25</v>
      </c>
    </row>
    <row r="102" spans="2:17">
      <c r="D102" s="10" t="s">
        <v>27</v>
      </c>
      <c r="E102" s="48">
        <f>SUM(E83:E101)</f>
        <v>0.62426363000000007</v>
      </c>
      <c r="F102" s="48">
        <f t="shared" ref="F102:J102" si="4">SUM(F83:F101)</f>
        <v>0.33245453999999997</v>
      </c>
      <c r="G102" s="48">
        <f t="shared" si="4"/>
        <v>2.5698179999999997</v>
      </c>
      <c r="H102" s="48">
        <f t="shared" si="4"/>
        <v>42.310739613075</v>
      </c>
      <c r="I102" s="48">
        <f t="shared" si="4"/>
        <v>0</v>
      </c>
      <c r="J102" s="48">
        <f t="shared" si="4"/>
        <v>0</v>
      </c>
      <c r="K102" s="32">
        <f>SUM(E102:J102)</f>
        <v>45.837275783075</v>
      </c>
    </row>
    <row r="104" spans="2:17">
      <c r="N104" s="5"/>
      <c r="O104" s="5"/>
      <c r="P104" s="5"/>
      <c r="Q104" s="5"/>
    </row>
    <row r="106" spans="2:17">
      <c r="D106" s="7"/>
      <c r="E106" s="17"/>
      <c r="G106" s="17"/>
      <c r="H106" s="17"/>
      <c r="K106" s="7"/>
    </row>
    <row r="107" spans="2:17">
      <c r="D107" s="7"/>
      <c r="E107" s="15"/>
      <c r="F107" s="15"/>
      <c r="G107" s="15"/>
      <c r="H107" s="15"/>
    </row>
    <row r="108" spans="2:17">
      <c r="D108" s="7"/>
      <c r="E108" s="17"/>
      <c r="F108" s="17"/>
      <c r="G108" s="17"/>
      <c r="H108" s="17"/>
    </row>
  </sheetData>
  <mergeCells count="37">
    <mergeCell ref="A5:K5"/>
    <mergeCell ref="B20:C20"/>
    <mergeCell ref="A6:C6"/>
    <mergeCell ref="A7:C7"/>
    <mergeCell ref="B8:C8"/>
    <mergeCell ref="B12:C12"/>
    <mergeCell ref="B13:C13"/>
    <mergeCell ref="B14:C14"/>
    <mergeCell ref="B15:C15"/>
    <mergeCell ref="B16:C16"/>
    <mergeCell ref="B17:C17"/>
    <mergeCell ref="B18:C18"/>
    <mergeCell ref="B19:C19"/>
    <mergeCell ref="A30:K30"/>
    <mergeCell ref="B21:C21"/>
    <mergeCell ref="B22:C22"/>
    <mergeCell ref="B23:C23"/>
    <mergeCell ref="B24:C24"/>
    <mergeCell ref="B25:C25"/>
    <mergeCell ref="B26:C26"/>
    <mergeCell ref="A56:C56"/>
    <mergeCell ref="A31:C31"/>
    <mergeCell ref="A32:C32"/>
    <mergeCell ref="B33:C33"/>
    <mergeCell ref="B50:C50"/>
    <mergeCell ref="B51:C51"/>
    <mergeCell ref="A55:K55"/>
    <mergeCell ref="A57:C57"/>
    <mergeCell ref="B58:C58"/>
    <mergeCell ref="B75:C75"/>
    <mergeCell ref="B76:C76"/>
    <mergeCell ref="A80:K80"/>
    <mergeCell ref="B83:C83"/>
    <mergeCell ref="B100:C100"/>
    <mergeCell ref="B101:C101"/>
    <mergeCell ref="A81:C81"/>
    <mergeCell ref="A82:C82"/>
  </mergeCells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B36320AE02D479964FFEE860A0A82" ma:contentTypeVersion="13" ma:contentTypeDescription="Create a new document." ma:contentTypeScope="" ma:versionID="6887de2de3a02e5151ffdfe26406ea81">
  <xsd:schema xmlns:xsd="http://www.w3.org/2001/XMLSchema" xmlns:xs="http://www.w3.org/2001/XMLSchema" xmlns:p="http://schemas.microsoft.com/office/2006/metadata/properties" xmlns:ns2="598523ef-d831-4e49-8d45-a8347b0ba4fb" xmlns:ns3="2b7fd87c-71b6-4b3b-9424-fd872bc5b272" targetNamespace="http://schemas.microsoft.com/office/2006/metadata/properties" ma:root="true" ma:fieldsID="bae72dc94ffa0f9d92adbc5aea513861" ns2:_="" ns3:_="">
    <xsd:import namespace="598523ef-d831-4e49-8d45-a8347b0ba4fb"/>
    <xsd:import namespace="2b7fd87c-71b6-4b3b-9424-fd872bc5b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523ef-d831-4e49-8d45-a8347b0ba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1179c7a-a7b6-4542-a77a-f72331e31e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fd87c-71b6-4b3b-9424-fd872bc5b2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b1e8d6-dd50-4854-b331-da4186324fb7}" ma:internalName="TaxCatchAll" ma:showField="CatchAllData" ma:web="2b7fd87c-71b6-4b3b-9424-fd872bc5b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523ef-d831-4e49-8d45-a8347b0ba4fb">
      <Terms xmlns="http://schemas.microsoft.com/office/infopath/2007/PartnerControls"/>
    </lcf76f155ced4ddcb4097134ff3c332f>
    <TaxCatchAll xmlns="2b7fd87c-71b6-4b3b-9424-fd872bc5b272" xsi:nil="true"/>
  </documentManagement>
</p:properties>
</file>

<file path=customXml/itemProps1.xml><?xml version="1.0" encoding="utf-8"?>
<ds:datastoreItem xmlns:ds="http://schemas.openxmlformats.org/officeDocument/2006/customXml" ds:itemID="{B8500EEA-5AE5-45F4-96C7-1BCFBFB33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8523ef-d831-4e49-8d45-a8347b0ba4fb"/>
    <ds:schemaRef ds:uri="2b7fd87c-71b6-4b3b-9424-fd872bc5b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F4C4C5-AF4F-4382-8008-C1F3EBAC5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3E09C2-7439-4449-AB59-83191792FEFC}">
  <ds:schemaRefs>
    <ds:schemaRef ds:uri="http://schemas.microsoft.com/office/2006/metadata/properties"/>
    <ds:schemaRef ds:uri="http://schemas.microsoft.com/office/infopath/2007/PartnerControls"/>
    <ds:schemaRef ds:uri="ccbe9663-f146-4335-bb1f-d33082107444"/>
    <ds:schemaRef ds:uri="2535520e-a4a8-46b0-b3ec-1d5e6faad6dc"/>
    <ds:schemaRef ds:uri="6ab04a03-7279-4259-8b5f-09ea90ffe410"/>
    <ds:schemaRef ds:uri="598523ef-d831-4e49-8d45-a8347b0ba4fb"/>
    <ds:schemaRef ds:uri="2b7fd87c-71b6-4b3b-9424-fd872bc5b272"/>
  </ds:schemaRefs>
</ds:datastoreItem>
</file>

<file path=docMetadata/LabelInfo.xml><?xml version="1.0" encoding="utf-8"?>
<clbl:labelList xmlns:clbl="http://schemas.microsoft.com/office/2020/mipLabelMetadata">
  <clbl:label id="{bd006a62-f6f7-4e1b-88a8-c6fba4402e8f}" enabled="0" method="" siteId="{bd006a62-f6f7-4e1b-88a8-c6fba4402e8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Recast Capex and Reconciliation</vt:lpstr>
      <vt:lpstr>RIN AIO submissions</vt:lpstr>
      <vt:lpstr>'Recast Capex and Reconciliation'!Print_Area</vt:lpstr>
      <vt:lpstr>'RIN AIO submissions'!Print_Area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Ellison</dc:creator>
  <cp:lastModifiedBy>Nina Zhuang</cp:lastModifiedBy>
  <dcterms:created xsi:type="dcterms:W3CDTF">2025-12-17T02:17:59Z</dcterms:created>
  <dcterms:modified xsi:type="dcterms:W3CDTF">2026-01-28T06:24:29Z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0x010100975B36320AE02D479964FFEE860A0A82</vt:lpwstr>
  </property>
</Properties>
</file>