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werlinkcomau.sharepoint.com/sites/RevenueReset-Opex/Shared Documents/Revenue Proposal - Jan 2026/Models/"/>
    </mc:Choice>
  </mc:AlternateContent>
  <xr:revisionPtr revIDLastSave="621" documentId="8_{E3CB278E-3B14-42F3-94A7-78829B0F3560}" xr6:coauthVersionLast="47" xr6:coauthVersionMax="47" xr10:uidLastSave="{7B13AA37-761A-4C70-A4BF-949F7C924AE9}"/>
  <bookViews>
    <workbookView xWindow="57480" yWindow="-120" windowWidth="29040" windowHeight="15225" xr2:uid="{00000000-000D-0000-FFFF-FFFF00000000}"/>
  </bookViews>
  <sheets>
    <sheet name="Rate of return" sheetId="1" r:id="rId1"/>
  </sheets>
  <definedNames>
    <definedName name="_xlnm.Print_Area" localSheetId="0">'Rate of return'!$B$1:$Q$27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 l="1"/>
  <c r="J17" i="1"/>
  <c r="E17" i="1"/>
  <c r="D17" i="1"/>
  <c r="I8" i="1" l="1"/>
  <c r="J8" i="1" s="1"/>
  <c r="K8" i="1" s="1"/>
  <c r="L8" i="1" s="1"/>
  <c r="N8" i="1" l="1"/>
  <c r="O8" i="1" s="1"/>
  <c r="P8" i="1" s="1"/>
  <c r="Q8" i="1" s="1"/>
  <c r="L11" i="1"/>
  <c r="K11" i="1"/>
  <c r="J11" i="1"/>
  <c r="I11" i="1"/>
  <c r="H11" i="1"/>
  <c r="G11" i="1"/>
  <c r="F11" i="1"/>
  <c r="E11" i="1"/>
  <c r="D11" i="1"/>
  <c r="C11" i="1"/>
  <c r="M11" i="1" l="1"/>
  <c r="M14" i="1" l="1"/>
  <c r="N14" i="1" s="1"/>
  <c r="O14" i="1" s="1"/>
  <c r="P14" i="1" s="1"/>
  <c r="Q14" i="1" s="1"/>
  <c r="F17" i="1"/>
  <c r="G18" i="1" s="1"/>
  <c r="H19" i="1" s="1"/>
  <c r="I20" i="1" s="1"/>
  <c r="J21" i="1" s="1"/>
  <c r="K22" i="1" s="1"/>
  <c r="L23" i="1" s="1"/>
  <c r="M24" i="1" s="1"/>
  <c r="N25" i="1" s="1"/>
  <c r="O26" i="1" s="1"/>
  <c r="G17" i="1"/>
  <c r="H18" i="1" s="1"/>
  <c r="I19" i="1" s="1"/>
  <c r="J20" i="1" s="1"/>
  <c r="K21" i="1" s="1"/>
  <c r="L22" i="1" s="1"/>
  <c r="M23" i="1" s="1"/>
  <c r="N24" i="1" s="1"/>
  <c r="O25" i="1" s="1"/>
  <c r="P26" i="1" s="1"/>
  <c r="H17" i="1"/>
  <c r="I18" i="1" s="1"/>
  <c r="I17" i="1"/>
  <c r="F31" i="1"/>
  <c r="G31" i="1"/>
  <c r="H31" i="1"/>
  <c r="I31" i="1"/>
  <c r="J31" i="1"/>
  <c r="K31" i="1"/>
  <c r="L31" i="1"/>
  <c r="K18" i="1" l="1"/>
  <c r="J18" i="1"/>
  <c r="K19" i="1" s="1"/>
  <c r="L20" i="1" s="1"/>
  <c r="M21" i="1" s="1"/>
  <c r="N22" i="1" s="1"/>
  <c r="O23" i="1" s="1"/>
  <c r="P24" i="1" s="1"/>
  <c r="Q25" i="1" s="1"/>
  <c r="J19" i="1"/>
  <c r="K20" i="1" s="1"/>
  <c r="L21" i="1" s="1"/>
  <c r="M22" i="1" s="1"/>
  <c r="N23" i="1" s="1"/>
  <c r="O24" i="1" s="1"/>
  <c r="P25" i="1" s="1"/>
  <c r="Q26" i="1" s="1"/>
  <c r="C17" i="1"/>
  <c r="E31" i="1"/>
  <c r="D31" i="1"/>
  <c r="C31" i="1"/>
  <c r="L19" i="1" l="1"/>
  <c r="M20" i="1" s="1"/>
  <c r="N21" i="1" s="1"/>
  <c r="O22" i="1" s="1"/>
  <c r="P23" i="1" s="1"/>
  <c r="Q24" i="1" s="1"/>
  <c r="L18" i="1"/>
  <c r="C18" i="1"/>
  <c r="D18" i="1"/>
  <c r="M19" i="1" l="1"/>
  <c r="N20" i="1" s="1"/>
  <c r="O21" i="1" s="1"/>
  <c r="P22" i="1" s="1"/>
  <c r="Q23" i="1" s="1"/>
  <c r="E19" i="1"/>
  <c r="F20" i="1" s="1"/>
  <c r="G21" i="1" s="1"/>
  <c r="H22" i="1" s="1"/>
  <c r="I23" i="1" s="1"/>
  <c r="J24" i="1" s="1"/>
  <c r="K25" i="1" s="1"/>
  <c r="L26" i="1" s="1"/>
  <c r="C19" i="1"/>
  <c r="D19" i="1"/>
  <c r="E20" i="1" s="1"/>
  <c r="F21" i="1" s="1"/>
  <c r="G22" i="1" l="1"/>
  <c r="H23" i="1" s="1"/>
  <c r="I24" i="1" s="1"/>
  <c r="J25" i="1" s="1"/>
  <c r="D20" i="1"/>
  <c r="C20" i="1"/>
  <c r="C21" i="1" l="1"/>
  <c r="D21" i="1"/>
  <c r="E22" i="1" s="1"/>
  <c r="F23" i="1" s="1"/>
  <c r="G24" i="1" s="1"/>
  <c r="H25" i="1" s="1"/>
  <c r="I26" i="1" s="1"/>
  <c r="E21" i="1"/>
  <c r="K26" i="1"/>
  <c r="F22" i="1" l="1"/>
  <c r="C22" i="1"/>
  <c r="D22" i="1"/>
  <c r="E23" i="1" l="1"/>
  <c r="D23" i="1"/>
  <c r="E24" i="1" s="1"/>
  <c r="F25" i="1" s="1"/>
  <c r="G26" i="1" s="1"/>
  <c r="C23" i="1"/>
  <c r="G23" i="1"/>
  <c r="F24" i="1" l="1"/>
  <c r="G25" i="1" s="1"/>
  <c r="H26" i="1" s="1"/>
  <c r="H24" i="1"/>
  <c r="D24" i="1"/>
  <c r="E25" i="1" s="1"/>
  <c r="F26" i="1" s="1"/>
  <c r="C24" i="1"/>
  <c r="D25" i="1" l="1"/>
  <c r="E26" i="1" s="1"/>
  <c r="C25" i="1"/>
  <c r="I25" i="1"/>
  <c r="J26" i="1" l="1"/>
  <c r="C26" i="1"/>
  <c r="D26" i="1"/>
  <c r="C27" i="1"/>
  <c r="E18" i="1" l="1"/>
  <c r="C32" i="1"/>
  <c r="C34" i="1" s="1"/>
  <c r="F19" i="1" l="1"/>
  <c r="G20" i="1" s="1"/>
  <c r="H21" i="1" s="1"/>
  <c r="I22" i="1" s="1"/>
  <c r="J23" i="1" s="1"/>
  <c r="K24" i="1" s="1"/>
  <c r="L25" i="1" s="1"/>
  <c r="M26" i="1" s="1"/>
  <c r="D27" i="1"/>
  <c r="M17" i="1"/>
  <c r="D32" i="1" l="1"/>
  <c r="D34" i="1" s="1"/>
  <c r="F18" i="1"/>
  <c r="E27" i="1"/>
  <c r="N18" i="1"/>
  <c r="O19" i="1" s="1"/>
  <c r="P20" i="1" s="1"/>
  <c r="Q21" i="1" s="1"/>
  <c r="N17" i="1"/>
  <c r="G19" i="1" l="1"/>
  <c r="F27" i="1"/>
  <c r="E32" i="1"/>
  <c r="E34" i="1" s="1"/>
  <c r="O18" i="1"/>
  <c r="P19" i="1" s="1"/>
  <c r="Q20" i="1" s="1"/>
  <c r="O17" i="1"/>
  <c r="F32" i="1" l="1"/>
  <c r="F34" i="1" s="1"/>
  <c r="H20" i="1"/>
  <c r="G27" i="1"/>
  <c r="P18" i="1"/>
  <c r="Q19" i="1" s="1"/>
  <c r="P17" i="1"/>
  <c r="G32" i="1" l="1"/>
  <c r="G34" i="1" s="1"/>
  <c r="I21" i="1"/>
  <c r="H27" i="1"/>
  <c r="Q18" i="1"/>
  <c r="Q17" i="1"/>
  <c r="N11" i="1"/>
  <c r="O11" i="1"/>
  <c r="P11" i="1"/>
  <c r="Q11" i="1"/>
  <c r="H32" i="1" l="1"/>
  <c r="H34" i="1" s="1"/>
  <c r="J22" i="1"/>
  <c r="I27" i="1"/>
  <c r="M31" i="1"/>
  <c r="Q31" i="1"/>
  <c r="P31" i="1"/>
  <c r="O31" i="1"/>
  <c r="N31" i="1"/>
  <c r="I32" i="1" l="1"/>
  <c r="I34" i="1" s="1"/>
  <c r="K23" i="1"/>
  <c r="J27" i="1"/>
  <c r="J32" i="1" l="1"/>
  <c r="J34" i="1" s="1"/>
  <c r="K27" i="1"/>
  <c r="L24" i="1"/>
  <c r="K32" i="1" l="1"/>
  <c r="K34" i="1" s="1"/>
  <c r="M25" i="1"/>
  <c r="N26" i="1" l="1"/>
  <c r="M18" i="1" l="1"/>
  <c r="L27" i="1"/>
  <c r="L32" i="1" l="1"/>
  <c r="L34" i="1" s="1"/>
  <c r="N19" i="1"/>
  <c r="M27" i="1"/>
  <c r="M32" i="1" l="1"/>
  <c r="M34" i="1" s="1"/>
  <c r="O20" i="1"/>
  <c r="N27" i="1"/>
  <c r="N32" i="1" l="1"/>
  <c r="N34" i="1" s="1"/>
  <c r="P21" i="1"/>
  <c r="O27" i="1"/>
  <c r="O32" i="1" l="1"/>
  <c r="O34" i="1" s="1"/>
  <c r="Q22" i="1"/>
  <c r="Q27" i="1" s="1"/>
  <c r="P27" i="1"/>
  <c r="P32" i="1" l="1"/>
  <c r="P34" i="1" s="1"/>
  <c r="Q32" i="1"/>
  <c r="Q34" i="1" s="1"/>
</calcChain>
</file>

<file path=xl/sharedStrings.xml><?xml version="1.0" encoding="utf-8"?>
<sst xmlns="http://schemas.openxmlformats.org/spreadsheetml/2006/main" count="59" uniqueCount="45">
  <si>
    <t>Prevailing interest rates</t>
  </si>
  <si>
    <t>Actual</t>
  </si>
  <si>
    <t>Rate of return parameters</t>
  </si>
  <si>
    <t>Return on debt</t>
  </si>
  <si>
    <t>Forecast</t>
  </si>
  <si>
    <t>Post-tax Nominal Return on Equity</t>
  </si>
  <si>
    <t>Gearing</t>
  </si>
  <si>
    <t>Nominal Vanilla WACC</t>
  </si>
  <si>
    <t>Risk-free rate</t>
  </si>
  <si>
    <t xml:space="preserve">Market risk premium </t>
  </si>
  <si>
    <t>Equity beta</t>
  </si>
  <si>
    <t>Gamma</t>
  </si>
  <si>
    <t>Pre-tax Return on debt</t>
  </si>
  <si>
    <t>Interest rates</t>
  </si>
  <si>
    <t xml:space="preserve">Rate of Return </t>
  </si>
  <si>
    <t>Powerlink Queensland</t>
  </si>
  <si>
    <t>2022/23</t>
  </si>
  <si>
    <t>2023/24</t>
  </si>
  <si>
    <t>2024/25</t>
  </si>
  <si>
    <t>2025/26</t>
  </si>
  <si>
    <t>2026/27</t>
  </si>
  <si>
    <t>Return on Equity</t>
  </si>
  <si>
    <t>Regulatory Year 1</t>
  </si>
  <si>
    <t>Regulatory Year 2</t>
  </si>
  <si>
    <t>Regulatory Year 3</t>
  </si>
  <si>
    <t>Regulatory Year 4</t>
  </si>
  <si>
    <t>Regulatory Year 5</t>
  </si>
  <si>
    <t>Regulatory Year 6</t>
  </si>
  <si>
    <t>Regulatory Year 7</t>
  </si>
  <si>
    <t>Regulatory Year 8</t>
  </si>
  <si>
    <t>Regulatory Year 9</t>
  </si>
  <si>
    <t>Regulatory Year 10</t>
  </si>
  <si>
    <t>Weighted trailing average - Return on Debt</t>
  </si>
  <si>
    <t>2027/28</t>
  </si>
  <si>
    <t>2028/29</t>
  </si>
  <si>
    <t>2029/30</t>
  </si>
  <si>
    <t>2030/31</t>
  </si>
  <si>
    <t>2031/32</t>
  </si>
  <si>
    <t>2017/18</t>
  </si>
  <si>
    <t>2018/19</t>
  </si>
  <si>
    <t>2019/20</t>
  </si>
  <si>
    <t>2020/21</t>
  </si>
  <si>
    <t>2021/22</t>
  </si>
  <si>
    <t>2027-32 Revenue Proposal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</si>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</sst>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#,##0.0_);\(#,##0.0\);_(&quot;-&quot;_)"/>
    <numFmt numFmtId="165" formatCode="_(#,##0.0%_);\(#,##0.0%\);_(&quot;-&quot;_)"/>
    <numFmt numFmtId="166" formatCode="0.0%"/>
    <numFmt numFmtId="167" formatCode="0.000000%"/>
    <numFmt numFmtId="168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Arial"/>
      <family val="2"/>
    </font>
    <font>
      <b/>
      <sz val="15"/>
      <color theme="4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b/>
      <sz val="10"/>
      <name val="Helvetica"/>
      <family val="2"/>
    </font>
    <font>
      <b/>
      <sz val="10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theme="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i/>
      <sz val="11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6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83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ACBC7"/>
        <bgColor indexed="64"/>
      </patternFill>
    </fill>
    <fill>
      <patternFill patternType="solid">
        <fgColor rgb="FFCACBC7"/>
        <bgColor theme="0" tint="-0.499984740745262"/>
      </patternFill>
    </fill>
    <fill>
      <patternFill patternType="solid">
        <fgColor rgb="FF0081C3"/>
        <bgColor indexed="64"/>
      </patternFill>
    </fill>
    <fill>
      <patternFill patternType="solid">
        <fgColor rgb="FF004785"/>
        <bgColor indexed="64"/>
      </patternFill>
    </fill>
    <fill>
      <patternFill patternType="solid">
        <fgColor indexed="65"/>
        <bgColor rgb="FFCACBC7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/>
      <bottom/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Fill="0" applyBorder="0">
      <alignment horizontal="left" vertical="center"/>
    </xf>
    <xf numFmtId="0" fontId="6" fillId="2" borderId="1">
      <alignment horizontal="left" vertical="center"/>
      <protection locked="0"/>
    </xf>
    <xf numFmtId="0" fontId="7" fillId="0" borderId="0" applyFill="0" applyBorder="0">
      <alignment horizontal="left" vertical="center"/>
    </xf>
    <xf numFmtId="164" fontId="7" fillId="2" borderId="1">
      <alignment horizontal="right" vertical="center"/>
      <protection locked="0"/>
    </xf>
    <xf numFmtId="0" fontId="8" fillId="0" borderId="0" applyFill="0" applyBorder="0">
      <alignment horizontal="left" vertical="center"/>
    </xf>
    <xf numFmtId="0" fontId="1" fillId="0" borderId="0"/>
    <xf numFmtId="0" fontId="1" fillId="0" borderId="0"/>
    <xf numFmtId="0" fontId="2" fillId="3" borderId="0" applyBorder="0">
      <alignment horizontal="left" vertical="center"/>
    </xf>
    <xf numFmtId="0" fontId="7" fillId="2" borderId="1">
      <alignment horizontal="left" vertical="center"/>
      <protection locked="0"/>
    </xf>
    <xf numFmtId="165" fontId="6" fillId="2" borderId="1">
      <alignment horizontal="right" vertical="center"/>
      <protection locked="0"/>
    </xf>
    <xf numFmtId="0" fontId="9" fillId="0" borderId="0" applyFill="0" applyBorder="0">
      <alignment horizontal="left" vertical="center"/>
    </xf>
    <xf numFmtId="0" fontId="10" fillId="0" borderId="0" applyFill="0" applyBorder="0">
      <alignment vertical="center"/>
    </xf>
  </cellStyleXfs>
  <cellXfs count="9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12" fillId="0" borderId="0" xfId="0" applyFont="1"/>
    <xf numFmtId="0" fontId="11" fillId="0" borderId="0" xfId="11" applyFont="1" applyFill="1" applyBorder="1">
      <alignment horizontal="left" vertical="center"/>
    </xf>
    <xf numFmtId="0" fontId="16" fillId="4" borderId="0" xfId="3" applyFont="1" applyFill="1"/>
    <xf numFmtId="0" fontId="4" fillId="4" borderId="0" xfId="3" applyFont="1" applyFill="1"/>
    <xf numFmtId="0" fontId="14" fillId="4" borderId="0" xfId="0" applyFont="1" applyFill="1" applyAlignment="1">
      <alignment vertical="center"/>
    </xf>
    <xf numFmtId="0" fontId="12" fillId="4" borderId="0" xfId="0" applyFont="1" applyFill="1"/>
    <xf numFmtId="0" fontId="19" fillId="7" borderId="0" xfId="15" applyFont="1" applyFill="1">
      <alignment vertical="center"/>
    </xf>
    <xf numFmtId="0" fontId="13" fillId="7" borderId="0" xfId="0" applyFont="1" applyFill="1"/>
    <xf numFmtId="0" fontId="18" fillId="8" borderId="0" xfId="0" applyFont="1" applyFill="1" applyAlignment="1">
      <alignment vertical="center"/>
    </xf>
    <xf numFmtId="10" fontId="21" fillId="4" borderId="1" xfId="2" applyNumberFormat="1" applyFont="1" applyFill="1" applyBorder="1" applyAlignment="1" applyProtection="1">
      <alignment horizontal="center" vertical="center"/>
      <protection locked="0"/>
    </xf>
    <xf numFmtId="10" fontId="21" fillId="4" borderId="0" xfId="2" applyNumberFormat="1" applyFont="1" applyFill="1" applyBorder="1" applyAlignment="1">
      <alignment horizontal="center" vertical="center"/>
    </xf>
    <xf numFmtId="0" fontId="23" fillId="8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5" fillId="5" borderId="0" xfId="3" applyFont="1" applyFill="1" applyAlignment="1">
      <alignment horizontal="left"/>
    </xf>
    <xf numFmtId="0" fontId="25" fillId="5" borderId="0" xfId="3" applyFont="1" applyFill="1" applyAlignment="1">
      <alignment horizontal="center"/>
    </xf>
    <xf numFmtId="0" fontId="25" fillId="5" borderId="0" xfId="5" applyFont="1" applyFill="1" applyBorder="1" applyAlignment="1">
      <alignment horizontal="center" vertical="center"/>
      <protection locked="0"/>
    </xf>
    <xf numFmtId="0" fontId="24" fillId="5" borderId="0" xfId="0" applyFont="1" applyFill="1" applyAlignment="1">
      <alignment horizontal="right" vertical="center"/>
    </xf>
    <xf numFmtId="0" fontId="24" fillId="5" borderId="0" xfId="4" applyFont="1" applyFill="1">
      <alignment horizontal="left" vertical="center"/>
    </xf>
    <xf numFmtId="164" fontId="25" fillId="6" borderId="0" xfId="7" applyFont="1" applyFill="1" applyBorder="1" applyAlignment="1">
      <alignment horizontal="center" vertical="center"/>
      <protection locked="0"/>
    </xf>
    <xf numFmtId="0" fontId="25" fillId="5" borderId="0" xfId="6" applyFont="1" applyFill="1" applyBorder="1">
      <alignment horizontal="left" vertical="center"/>
    </xf>
    <xf numFmtId="17" fontId="15" fillId="5" borderId="0" xfId="4" quotePrefix="1" applyNumberFormat="1" applyFont="1" applyFill="1">
      <alignment horizontal="left" vertical="center"/>
    </xf>
    <xf numFmtId="0" fontId="26" fillId="5" borderId="0" xfId="3" applyFont="1" applyFill="1" applyAlignment="1">
      <alignment horizontal="left"/>
    </xf>
    <xf numFmtId="0" fontId="26" fillId="5" borderId="0" xfId="3" applyFont="1" applyFill="1" applyAlignment="1">
      <alignment horizontal="center"/>
    </xf>
    <xf numFmtId="0" fontId="21" fillId="5" borderId="0" xfId="8" applyFont="1" applyFill="1" applyBorder="1" applyAlignment="1">
      <alignment horizontal="center" vertical="center"/>
    </xf>
    <xf numFmtId="0" fontId="21" fillId="5" borderId="0" xfId="6" applyFont="1" applyFill="1" applyBorder="1">
      <alignment horizontal="left" vertical="center"/>
    </xf>
    <xf numFmtId="0" fontId="17" fillId="7" borderId="0" xfId="0" applyFont="1" applyFill="1" applyAlignment="1">
      <alignment horizontal="center"/>
    </xf>
    <xf numFmtId="0" fontId="27" fillId="0" borderId="0" xfId="0" applyFont="1"/>
    <xf numFmtId="0" fontId="21" fillId="4" borderId="0" xfId="8" applyFont="1" applyFill="1" applyBorder="1" applyAlignment="1">
      <alignment horizontal="left"/>
    </xf>
    <xf numFmtId="0" fontId="22" fillId="4" borderId="0" xfId="8" applyFont="1" applyFill="1" applyBorder="1" applyAlignment="1">
      <alignment horizontal="left"/>
    </xf>
    <xf numFmtId="0" fontId="28" fillId="7" borderId="0" xfId="6" applyFont="1" applyFill="1" applyAlignment="1">
      <alignment horizontal="center" vertical="center"/>
    </xf>
    <xf numFmtId="43" fontId="21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0" fontId="21" fillId="0" borderId="0" xfId="2" applyNumberFormat="1" applyFont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8" fillId="7" borderId="3" xfId="6" applyFont="1" applyFill="1" applyBorder="1" applyAlignment="1">
      <alignment horizontal="center" vertical="center"/>
    </xf>
    <xf numFmtId="10" fontId="21" fillId="4" borderId="3" xfId="2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30" fillId="4" borderId="0" xfId="0" applyFont="1" applyFill="1"/>
    <xf numFmtId="10" fontId="22" fillId="4" borderId="0" xfId="2" applyNumberFormat="1" applyFont="1" applyFill="1" applyBorder="1" applyAlignment="1">
      <alignment horizontal="center" vertical="center"/>
    </xf>
    <xf numFmtId="0" fontId="21" fillId="0" borderId="0" xfId="15" applyFont="1" applyFill="1" applyBorder="1">
      <alignment vertical="center"/>
    </xf>
    <xf numFmtId="0" fontId="22" fillId="0" borderId="0" xfId="15" applyFont="1" applyFill="1" applyBorder="1">
      <alignment vertical="center"/>
    </xf>
    <xf numFmtId="0" fontId="21" fillId="0" borderId="0" xfId="15" applyFont="1" applyFill="1">
      <alignment vertical="center"/>
    </xf>
    <xf numFmtId="0" fontId="22" fillId="0" borderId="0" xfId="15" applyFont="1" applyFill="1">
      <alignment vertical="center"/>
    </xf>
    <xf numFmtId="0" fontId="20" fillId="0" borderId="0" xfId="8" applyFont="1" applyFill="1" applyBorder="1" applyAlignment="1">
      <alignment horizontal="left"/>
    </xf>
    <xf numFmtId="10" fontId="21" fillId="4" borderId="0" xfId="2" applyNumberFormat="1" applyFont="1" applyFill="1" applyBorder="1" applyAlignment="1" applyProtection="1">
      <alignment horizontal="center" vertical="center"/>
      <protection locked="0"/>
    </xf>
    <xf numFmtId="10" fontId="22" fillId="4" borderId="0" xfId="2" applyNumberFormat="1" applyFont="1" applyFill="1" applyAlignment="1">
      <alignment horizontal="center" vertical="center"/>
    </xf>
    <xf numFmtId="0" fontId="20" fillId="0" borderId="0" xfId="15" applyFont="1" applyFill="1">
      <alignment vertical="center"/>
    </xf>
    <xf numFmtId="10" fontId="15" fillId="0" borderId="0" xfId="2" applyNumberFormat="1" applyFont="1" applyAlignment="1">
      <alignment horizontal="center" vertical="center"/>
    </xf>
    <xf numFmtId="0" fontId="15" fillId="4" borderId="0" xfId="0" applyFont="1" applyFill="1"/>
    <xf numFmtId="10" fontId="22" fillId="0" borderId="0" xfId="2" applyNumberFormat="1" applyFont="1" applyAlignment="1">
      <alignment horizontal="center"/>
    </xf>
    <xf numFmtId="10" fontId="21" fillId="0" borderId="5" xfId="2" applyNumberFormat="1" applyFont="1" applyBorder="1" applyAlignment="1">
      <alignment horizontal="center"/>
    </xf>
    <xf numFmtId="10" fontId="21" fillId="10" borderId="0" xfId="2" applyNumberFormat="1" applyFont="1" applyFill="1" applyAlignment="1">
      <alignment horizontal="center"/>
    </xf>
    <xf numFmtId="10" fontId="21" fillId="4" borderId="2" xfId="2" applyNumberFormat="1" applyFont="1" applyFill="1" applyBorder="1" applyAlignment="1" applyProtection="1">
      <alignment horizontal="center" vertical="center"/>
      <protection locked="0"/>
    </xf>
    <xf numFmtId="0" fontId="23" fillId="8" borderId="3" xfId="0" applyFont="1" applyFill="1" applyBorder="1" applyAlignment="1">
      <alignment vertical="center"/>
    </xf>
    <xf numFmtId="10" fontId="21" fillId="4" borderId="4" xfId="2" applyNumberFormat="1" applyFont="1" applyFill="1" applyBorder="1" applyAlignment="1" applyProtection="1">
      <alignment horizontal="center" vertical="center"/>
      <protection locked="0"/>
    </xf>
    <xf numFmtId="10" fontId="22" fillId="4" borderId="3" xfId="2" applyNumberFormat="1" applyFont="1" applyFill="1" applyBorder="1" applyAlignment="1">
      <alignment horizontal="center" vertical="center"/>
    </xf>
    <xf numFmtId="0" fontId="20" fillId="0" borderId="3" xfId="15" applyFont="1" applyFill="1" applyBorder="1">
      <alignment vertical="center"/>
    </xf>
    <xf numFmtId="10" fontId="21" fillId="4" borderId="3" xfId="2" applyNumberFormat="1" applyFont="1" applyFill="1" applyBorder="1" applyAlignment="1" applyProtection="1">
      <alignment horizontal="center" vertical="center"/>
      <protection locked="0"/>
    </xf>
    <xf numFmtId="0" fontId="22" fillId="4" borderId="3" xfId="8" applyFont="1" applyFill="1" applyBorder="1" applyAlignment="1">
      <alignment horizontal="left"/>
    </xf>
    <xf numFmtId="10" fontId="21" fillId="0" borderId="3" xfId="2" applyNumberFormat="1" applyFont="1" applyBorder="1" applyAlignment="1">
      <alignment horizontal="center"/>
    </xf>
    <xf numFmtId="10" fontId="21" fillId="10" borderId="3" xfId="2" applyNumberFormat="1" applyFont="1" applyFill="1" applyBorder="1" applyAlignment="1">
      <alignment horizontal="center"/>
    </xf>
    <xf numFmtId="10" fontId="22" fillId="0" borderId="3" xfId="2" applyNumberFormat="1" applyFont="1" applyBorder="1" applyAlignment="1">
      <alignment horizontal="center"/>
    </xf>
    <xf numFmtId="0" fontId="27" fillId="0" borderId="3" xfId="0" applyFont="1" applyBorder="1"/>
    <xf numFmtId="167" fontId="27" fillId="0" borderId="0" xfId="2" applyNumberFormat="1" applyFont="1"/>
    <xf numFmtId="2" fontId="21" fillId="4" borderId="1" xfId="1" applyNumberFormat="1" applyFont="1" applyFill="1" applyBorder="1" applyAlignment="1" applyProtection="1">
      <alignment horizontal="center" vertical="center"/>
      <protection locked="0"/>
    </xf>
    <xf numFmtId="168" fontId="21" fillId="4" borderId="1" xfId="1" applyNumberFormat="1" applyFont="1" applyFill="1" applyBorder="1" applyAlignment="1" applyProtection="1">
      <alignment horizontal="center" vertical="center"/>
      <protection locked="0"/>
    </xf>
    <xf numFmtId="168" fontId="21" fillId="4" borderId="2" xfId="1" applyNumberFormat="1" applyFont="1" applyFill="1" applyBorder="1" applyAlignment="1" applyProtection="1">
      <alignment horizontal="center" vertical="center"/>
      <protection locked="0"/>
    </xf>
    <xf numFmtId="2" fontId="21" fillId="4" borderId="4" xfId="1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21" fillId="4" borderId="5" xfId="8" applyFont="1" applyFill="1" applyBorder="1" applyAlignment="1">
      <alignment horizontal="left"/>
    </xf>
    <xf numFmtId="10" fontId="21" fillId="10" borderId="6" xfId="2" applyNumberFormat="1" applyFont="1" applyFill="1" applyBorder="1" applyAlignment="1">
      <alignment horizontal="center"/>
    </xf>
    <xf numFmtId="10" fontId="21" fillId="10" borderId="5" xfId="2" applyNumberFormat="1" applyFont="1" applyFill="1" applyBorder="1" applyAlignment="1">
      <alignment horizontal="center"/>
    </xf>
    <xf numFmtId="10" fontId="21" fillId="9" borderId="5" xfId="2" applyNumberFormat="1" applyFont="1" applyFill="1" applyBorder="1" applyAlignment="1">
      <alignment horizontal="center"/>
    </xf>
    <xf numFmtId="0" fontId="21" fillId="4" borderId="2" xfId="1" applyNumberFormat="1" applyFont="1" applyFill="1" applyBorder="1" applyAlignment="1" applyProtection="1">
      <alignment horizontal="center" vertical="center"/>
      <protection locked="0"/>
    </xf>
    <xf numFmtId="166" fontId="21" fillId="4" borderId="1" xfId="2" applyNumberFormat="1" applyFont="1" applyFill="1" applyBorder="1" applyAlignment="1" applyProtection="1">
      <alignment horizontal="center" vertical="center"/>
      <protection locked="0"/>
    </xf>
    <xf numFmtId="166" fontId="21" fillId="4" borderId="4" xfId="2" applyNumberFormat="1" applyFont="1" applyFill="1" applyBorder="1" applyAlignment="1" applyProtection="1">
      <alignment horizontal="center" vertical="center"/>
      <protection locked="0"/>
    </xf>
    <xf numFmtId="166" fontId="21" fillId="4" borderId="2" xfId="2" applyNumberFormat="1" applyFont="1" applyFill="1" applyBorder="1" applyAlignment="1" applyProtection="1">
      <alignment horizontal="center" vertical="center"/>
      <protection locked="0"/>
    </xf>
    <xf numFmtId="0" fontId="21" fillId="4" borderId="7" xfId="1" applyNumberFormat="1" applyFont="1" applyFill="1" applyBorder="1" applyAlignment="1" applyProtection="1">
      <alignment horizontal="center" vertical="center"/>
      <protection locked="0"/>
    </xf>
    <xf numFmtId="2" fontId="21" fillId="4" borderId="2" xfId="1" applyNumberFormat="1" applyFont="1" applyFill="1" applyBorder="1" applyAlignment="1" applyProtection="1">
      <alignment horizontal="center" vertical="center"/>
      <protection locked="0"/>
    </xf>
    <xf numFmtId="0" fontId="18" fillId="8" borderId="3" xfId="0" applyFont="1" applyFill="1" applyBorder="1" applyAlignment="1">
      <alignment vertical="center"/>
    </xf>
    <xf numFmtId="10" fontId="21" fillId="4" borderId="7" xfId="2" applyNumberFormat="1" applyFont="1" applyFill="1" applyBorder="1" applyAlignment="1" applyProtection="1">
      <alignment horizontal="center" vertical="center"/>
      <protection locked="0"/>
    </xf>
    <xf numFmtId="10" fontId="15" fillId="0" borderId="3" xfId="2" applyNumberFormat="1" applyFont="1" applyBorder="1" applyAlignment="1">
      <alignment horizontal="center" vertical="center"/>
    </xf>
    <xf numFmtId="43" fontId="21" fillId="0" borderId="3" xfId="1" applyFont="1" applyBorder="1" applyAlignment="1">
      <alignment horizontal="center"/>
    </xf>
    <xf numFmtId="10" fontId="21" fillId="9" borderId="6" xfId="2" applyNumberFormat="1" applyFont="1" applyFill="1" applyBorder="1" applyAlignment="1">
      <alignment horizontal="center"/>
    </xf>
    <xf numFmtId="168" fontId="21" fillId="4" borderId="4" xfId="1" applyNumberFormat="1" applyFont="1" applyFill="1" applyBorder="1" applyAlignment="1" applyProtection="1">
      <alignment horizontal="center" vertical="center"/>
      <protection locked="0"/>
    </xf>
    <xf numFmtId="9" fontId="21" fillId="4" borderId="1" xfId="2" applyFont="1" applyFill="1" applyBorder="1" applyAlignment="1" applyProtection="1">
      <alignment horizontal="center" vertical="center"/>
      <protection locked="0"/>
    </xf>
    <xf numFmtId="9" fontId="21" fillId="4" borderId="4" xfId="2" applyFont="1" applyFill="1" applyBorder="1" applyAlignment="1" applyProtection="1">
      <alignment horizontal="center" vertical="center"/>
      <protection locked="0"/>
    </xf>
    <xf numFmtId="9" fontId="21" fillId="4" borderId="2" xfId="2" applyFont="1" applyFill="1" applyBorder="1" applyAlignment="1" applyProtection="1">
      <alignment horizontal="center" vertical="center"/>
      <protection locked="0"/>
    </xf>
    <xf numFmtId="10" fontId="20" fillId="0" borderId="0" xfId="15" applyNumberFormat="1" applyFont="1" applyFill="1">
      <alignment vertical="center"/>
    </xf>
    <xf numFmtId="0" fontId="20" fillId="0" borderId="0" xfId="0" applyFont="1"/>
    <xf numFmtId="0" fontId="15" fillId="0" borderId="0" xfId="0" applyFont="1"/>
    <xf numFmtId="0" fontId="30" fillId="0" borderId="0" xfId="0" applyFont="1"/>
    <xf numFmtId="0" fontId="31" fillId="5" borderId="0" xfId="0" applyFont="1" applyFill="1" applyAlignment="1">
      <alignment vertical="center"/>
    </xf>
    <xf numFmtId="10" fontId="21" fillId="0" borderId="4" xfId="2" applyNumberFormat="1" applyFont="1" applyFill="1" applyBorder="1" applyAlignment="1" applyProtection="1">
      <alignment horizontal="center" vertical="center"/>
      <protection locked="0"/>
    </xf>
  </cellXfs>
  <cellStyles count="16">
    <cellStyle name="Comma" xfId="1" builtinId="3"/>
    <cellStyle name="Heading 2 Input" xfId="11" xr:uid="{00000000-0005-0000-0000-000001000000}"/>
    <cellStyle name="Heading 3 Output" xfId="8" xr:uid="{00000000-0005-0000-0000-000002000000}"/>
    <cellStyle name="Heading 3 Output 2" xfId="14" xr:uid="{00000000-0005-0000-0000-000003000000}"/>
    <cellStyle name="Heading 4 Assumptions" xfId="12" xr:uid="{00000000-0005-0000-0000-000004000000}"/>
    <cellStyle name="Heading 4 Assumptions 2" xfId="5" xr:uid="{00000000-0005-0000-0000-000005000000}"/>
    <cellStyle name="Heading 4 Input" xfId="6" xr:uid="{00000000-0005-0000-0000-000006000000}"/>
    <cellStyle name="Heading 4 Output" xfId="15" xr:uid="{00000000-0005-0000-0000-000007000000}"/>
    <cellStyle name="Normal" xfId="0" builtinId="0"/>
    <cellStyle name="Normal 11 6" xfId="9" xr:uid="{00000000-0005-0000-0000-000009000000}"/>
    <cellStyle name="Normal 146" xfId="3" xr:uid="{00000000-0005-0000-0000-00000A000000}"/>
    <cellStyle name="Normal 49" xfId="10" xr:uid="{00000000-0005-0000-0000-00000B000000}"/>
    <cellStyle name="Number Assumptions" xfId="7" xr:uid="{00000000-0005-0000-0000-00000C000000}"/>
    <cellStyle name="Percent" xfId="2" builtinId="5"/>
    <cellStyle name="Percentage Assumptions" xfId="13" xr:uid="{00000000-0005-0000-0000-00000E000000}"/>
    <cellStyle name="Sheet Title Input" xfId="4" xr:uid="{00000000-0005-0000-0000-00000F000000}"/>
  </cellStyles>
  <dxfs count="0"/>
  <tableStyles count="0" defaultTableStyle="TableStyleMedium2" defaultPivotStyle="PivotStyleLight16"/>
  <colors>
    <mruColors>
      <color rgb="FFFFCCFF"/>
      <color rgb="FFCACBC7"/>
      <color rgb="FF004785"/>
      <color rgb="FFDCE6F1"/>
      <color rgb="FF0081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M22" sqref="M22"/>
    </sheetView>
  </sheetViews>
  <sheetFormatPr defaultColWidth="9.1328125" defaultRowHeight="14.25" x14ac:dyDescent="0.65"/>
  <cols>
    <col min="1" max="1" width="4.54296875" style="9" customWidth="1"/>
    <col min="2" max="2" width="39.7265625" style="4" customWidth="1"/>
    <col min="3" max="5" width="14.1328125" style="4" customWidth="1"/>
    <col min="6" max="10" width="11.54296875" style="4" customWidth="1"/>
    <col min="11" max="17" width="11.7265625" style="4" customWidth="1"/>
    <col min="18" max="18" width="18.7265625" style="4" customWidth="1"/>
    <col min="19" max="19" width="7.40625" style="4" customWidth="1"/>
    <col min="20" max="16384" width="9.1328125" style="4"/>
  </cols>
  <sheetData>
    <row r="1" spans="1:23" s="1" customFormat="1" ht="20.5" x14ac:dyDescent="0.85">
      <c r="A1" s="6"/>
      <c r="B1" s="16" t="s">
        <v>15</v>
      </c>
      <c r="C1" s="16"/>
      <c r="D1" s="96"/>
      <c r="E1" s="16"/>
      <c r="F1" s="16"/>
      <c r="G1" s="16"/>
      <c r="H1" s="16"/>
      <c r="I1" s="16"/>
      <c r="J1" s="16"/>
      <c r="K1" s="17"/>
      <c r="L1" s="17"/>
      <c r="M1" s="18"/>
      <c r="N1" s="18"/>
      <c r="O1" s="18"/>
      <c r="P1" s="19"/>
      <c r="Q1" s="20" t="s">
        <v>2</v>
      </c>
    </row>
    <row r="2" spans="1:23" s="1" customFormat="1" ht="27.75" customHeight="1" x14ac:dyDescent="0.85">
      <c r="A2" s="6"/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17"/>
      <c r="L2" s="17"/>
      <c r="M2" s="18"/>
      <c r="N2" s="18"/>
      <c r="O2" s="18"/>
      <c r="P2" s="22"/>
      <c r="Q2" s="23"/>
    </row>
    <row r="3" spans="1:23" s="1" customFormat="1" ht="14.5" x14ac:dyDescent="0.5">
      <c r="A3" s="6"/>
      <c r="B3" s="24" t="s">
        <v>44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6"/>
      <c r="N3" s="26"/>
      <c r="O3" s="26"/>
      <c r="P3" s="27"/>
      <c r="Q3" s="28"/>
    </row>
    <row r="4" spans="1:23" s="1" customFormat="1" ht="10.5" x14ac:dyDescent="0.5">
      <c r="A4" s="7"/>
      <c r="K4" s="2"/>
      <c r="L4" s="2"/>
      <c r="M4" s="3"/>
      <c r="O4" s="3"/>
      <c r="P4" s="3"/>
    </row>
    <row r="5" spans="1:23" ht="14.5" x14ac:dyDescent="0.7">
      <c r="B5" s="11"/>
      <c r="C5" s="29" t="s">
        <v>38</v>
      </c>
      <c r="D5" s="29" t="s">
        <v>39</v>
      </c>
      <c r="E5" s="29" t="s">
        <v>40</v>
      </c>
      <c r="F5" s="29" t="s">
        <v>41</v>
      </c>
      <c r="G5" s="37" t="s">
        <v>42</v>
      </c>
      <c r="H5" s="29" t="s">
        <v>16</v>
      </c>
      <c r="I5" s="29" t="s">
        <v>17</v>
      </c>
      <c r="J5" s="29" t="s">
        <v>18</v>
      </c>
      <c r="K5" s="29" t="s">
        <v>19</v>
      </c>
      <c r="L5" s="37" t="s">
        <v>20</v>
      </c>
      <c r="M5" s="29" t="s">
        <v>33</v>
      </c>
      <c r="N5" s="29" t="s">
        <v>34</v>
      </c>
      <c r="O5" s="29" t="s">
        <v>35</v>
      </c>
      <c r="P5" s="29" t="s">
        <v>36</v>
      </c>
      <c r="Q5" s="29" t="s">
        <v>37</v>
      </c>
      <c r="R5" s="5"/>
      <c r="S5" s="5"/>
      <c r="T5" s="5"/>
      <c r="U5" s="5"/>
      <c r="V5" s="5"/>
      <c r="W5" s="5"/>
    </row>
    <row r="6" spans="1:23" x14ac:dyDescent="0.65">
      <c r="B6" s="10"/>
      <c r="C6" s="33" t="s">
        <v>1</v>
      </c>
      <c r="D6" s="33" t="s">
        <v>1</v>
      </c>
      <c r="E6" s="33" t="s">
        <v>1</v>
      </c>
      <c r="F6" s="33" t="s">
        <v>1</v>
      </c>
      <c r="G6" s="38" t="s">
        <v>1</v>
      </c>
      <c r="H6" s="33" t="s">
        <v>1</v>
      </c>
      <c r="I6" s="33" t="s">
        <v>1</v>
      </c>
      <c r="J6" s="33" t="s">
        <v>1</v>
      </c>
      <c r="K6" s="33" t="s">
        <v>1</v>
      </c>
      <c r="L6" s="38" t="s">
        <v>4</v>
      </c>
      <c r="M6" s="33" t="s">
        <v>4</v>
      </c>
      <c r="N6" s="33" t="s">
        <v>4</v>
      </c>
      <c r="O6" s="33" t="s">
        <v>4</v>
      </c>
      <c r="P6" s="33" t="s">
        <v>4</v>
      </c>
      <c r="Q6" s="33" t="s">
        <v>4</v>
      </c>
      <c r="R6" s="93"/>
      <c r="S6" s="93"/>
      <c r="T6" s="93"/>
      <c r="U6" s="93"/>
      <c r="V6" s="93"/>
      <c r="W6" s="93"/>
    </row>
    <row r="7" spans="1:23" s="5" customFormat="1" ht="15.5" x14ac:dyDescent="0.75">
      <c r="A7" s="8"/>
      <c r="B7" s="15" t="s">
        <v>21</v>
      </c>
      <c r="C7" s="15"/>
      <c r="D7" s="15"/>
      <c r="E7" s="15"/>
      <c r="F7" s="15"/>
      <c r="G7" s="57"/>
      <c r="H7" s="15"/>
      <c r="I7" s="15"/>
      <c r="J7" s="15"/>
      <c r="K7" s="12"/>
      <c r="L7" s="83"/>
      <c r="M7" s="12"/>
      <c r="N7" s="12"/>
      <c r="O7" s="12"/>
      <c r="P7" s="12"/>
      <c r="Q7" s="12"/>
    </row>
    <row r="8" spans="1:23" s="93" customFormat="1" x14ac:dyDescent="0.65">
      <c r="A8" s="40"/>
      <c r="B8" s="45" t="s">
        <v>8</v>
      </c>
      <c r="C8" s="13">
        <v>2.8500000000000001E-2</v>
      </c>
      <c r="D8" s="13">
        <v>2.8500000000000001E-2</v>
      </c>
      <c r="E8" s="13">
        <v>2.8500000000000001E-2</v>
      </c>
      <c r="F8" s="13">
        <v>2.8500000000000001E-2</v>
      </c>
      <c r="G8" s="58">
        <v>2.8500000000000001E-2</v>
      </c>
      <c r="H8" s="56">
        <v>2.500047912608766E-2</v>
      </c>
      <c r="I8" s="56">
        <f>H8</f>
        <v>2.500047912608766E-2</v>
      </c>
      <c r="J8" s="56">
        <f t="shared" ref="J8:L8" si="0">I8</f>
        <v>2.500047912608766E-2</v>
      </c>
      <c r="K8" s="56">
        <f t="shared" si="0"/>
        <v>2.500047912608766E-2</v>
      </c>
      <c r="L8" s="84">
        <f t="shared" si="0"/>
        <v>2.500047912608766E-2</v>
      </c>
      <c r="M8" s="56">
        <v>4.6735514611249959E-2</v>
      </c>
      <c r="N8" s="13">
        <f>M8</f>
        <v>4.6735514611249959E-2</v>
      </c>
      <c r="O8" s="13">
        <f t="shared" ref="O8:Q8" si="1">N8</f>
        <v>4.6735514611249959E-2</v>
      </c>
      <c r="P8" s="13">
        <f t="shared" si="1"/>
        <v>4.6735514611249959E-2</v>
      </c>
      <c r="Q8" s="13">
        <f t="shared" si="1"/>
        <v>4.6735514611249959E-2</v>
      </c>
    </row>
    <row r="9" spans="1:23" s="93" customFormat="1" x14ac:dyDescent="0.65">
      <c r="A9" s="40"/>
      <c r="B9" s="45" t="s">
        <v>9</v>
      </c>
      <c r="C9" s="78">
        <v>6.5000000000000002E-2</v>
      </c>
      <c r="D9" s="78">
        <v>6.5000000000000002E-2</v>
      </c>
      <c r="E9" s="78">
        <v>6.5000000000000002E-2</v>
      </c>
      <c r="F9" s="78">
        <v>6.5000000000000002E-2</v>
      </c>
      <c r="G9" s="79">
        <v>6.5000000000000002E-2</v>
      </c>
      <c r="H9" s="80">
        <v>6.0999999999999999E-2</v>
      </c>
      <c r="I9" s="78">
        <v>6.0999999999999999E-2</v>
      </c>
      <c r="J9" s="78">
        <v>6.0999999999999999E-2</v>
      </c>
      <c r="K9" s="78">
        <v>6.0999999999999999E-2</v>
      </c>
      <c r="L9" s="79">
        <v>6.0999999999999999E-2</v>
      </c>
      <c r="M9" s="80">
        <v>6.2E-2</v>
      </c>
      <c r="N9" s="78">
        <v>6.2E-2</v>
      </c>
      <c r="O9" s="78">
        <v>6.2E-2</v>
      </c>
      <c r="P9" s="78">
        <v>6.2E-2</v>
      </c>
      <c r="Q9" s="78">
        <v>6.2E-2</v>
      </c>
      <c r="R9" s="5"/>
      <c r="S9" s="5"/>
      <c r="T9" s="5"/>
      <c r="U9" s="5"/>
      <c r="V9" s="5"/>
      <c r="W9" s="5"/>
    </row>
    <row r="10" spans="1:23" s="93" customFormat="1" x14ac:dyDescent="0.65">
      <c r="A10" s="40"/>
      <c r="B10" s="45" t="s">
        <v>10</v>
      </c>
      <c r="C10" s="77">
        <v>0.7</v>
      </c>
      <c r="D10" s="77">
        <v>0.7</v>
      </c>
      <c r="E10" s="77">
        <v>0.7</v>
      </c>
      <c r="F10" s="77">
        <v>0.7</v>
      </c>
      <c r="G10" s="81">
        <v>0.7</v>
      </c>
      <c r="H10" s="77">
        <v>0.6</v>
      </c>
      <c r="I10" s="77">
        <v>0.6</v>
      </c>
      <c r="J10" s="77">
        <v>0.6</v>
      </c>
      <c r="K10" s="77">
        <v>0.6</v>
      </c>
      <c r="L10" s="81">
        <v>0.6</v>
      </c>
      <c r="M10" s="77">
        <v>0.6</v>
      </c>
      <c r="N10" s="77">
        <v>0.6</v>
      </c>
      <c r="O10" s="77">
        <v>0.6</v>
      </c>
      <c r="P10" s="77">
        <v>0.6</v>
      </c>
      <c r="Q10" s="77">
        <v>0.6</v>
      </c>
    </row>
    <row r="11" spans="1:23" s="93" customFormat="1" x14ac:dyDescent="0.65">
      <c r="A11" s="40"/>
      <c r="B11" s="46" t="s">
        <v>5</v>
      </c>
      <c r="C11" s="49">
        <f t="shared" ref="C11:P11" si="2">C8+C9*C10</f>
        <v>7.3999999999999996E-2</v>
      </c>
      <c r="D11" s="49">
        <f t="shared" si="2"/>
        <v>7.3999999999999996E-2</v>
      </c>
      <c r="E11" s="49">
        <f t="shared" si="2"/>
        <v>7.3999999999999996E-2</v>
      </c>
      <c r="F11" s="49">
        <f t="shared" si="2"/>
        <v>7.3999999999999996E-2</v>
      </c>
      <c r="G11" s="59">
        <f t="shared" si="2"/>
        <v>7.3999999999999996E-2</v>
      </c>
      <c r="H11" s="49">
        <f t="shared" si="2"/>
        <v>6.1600479126087661E-2</v>
      </c>
      <c r="I11" s="49">
        <f t="shared" si="2"/>
        <v>6.1600479126087661E-2</v>
      </c>
      <c r="J11" s="49">
        <f t="shared" si="2"/>
        <v>6.1600479126087661E-2</v>
      </c>
      <c r="K11" s="49">
        <f t="shared" si="2"/>
        <v>6.1600479126087661E-2</v>
      </c>
      <c r="L11" s="59">
        <f t="shared" si="2"/>
        <v>6.1600479126087661E-2</v>
      </c>
      <c r="M11" s="49">
        <f t="shared" si="2"/>
        <v>8.3935514611249956E-2</v>
      </c>
      <c r="N11" s="49">
        <f t="shared" si="2"/>
        <v>8.3935514611249956E-2</v>
      </c>
      <c r="O11" s="49">
        <f t="shared" si="2"/>
        <v>8.3935514611249956E-2</v>
      </c>
      <c r="P11" s="49">
        <f t="shared" si="2"/>
        <v>8.3935514611249956E-2</v>
      </c>
      <c r="Q11" s="49">
        <f>Q8+Q9*Q10</f>
        <v>8.3935514611249956E-2</v>
      </c>
      <c r="R11" s="5"/>
      <c r="S11" s="5"/>
      <c r="T11" s="5"/>
      <c r="U11" s="5"/>
      <c r="V11" s="5"/>
      <c r="W11" s="5"/>
    </row>
    <row r="12" spans="1:23" s="93" customFormat="1" ht="14.5" x14ac:dyDescent="0.65">
      <c r="A12" s="40"/>
      <c r="B12" s="50"/>
      <c r="C12" s="50"/>
      <c r="D12" s="50"/>
      <c r="E12" s="50"/>
      <c r="F12" s="50"/>
      <c r="G12" s="60"/>
      <c r="H12" s="92"/>
      <c r="I12" s="92"/>
      <c r="J12" s="50"/>
      <c r="K12" s="51"/>
      <c r="L12" s="85"/>
      <c r="M12" s="51"/>
      <c r="N12" s="51"/>
      <c r="O12" s="51"/>
      <c r="P12" s="51"/>
      <c r="Q12" s="51"/>
    </row>
    <row r="13" spans="1:23" s="5" customFormat="1" ht="15.5" x14ac:dyDescent="0.75">
      <c r="A13" s="8"/>
      <c r="B13" s="15" t="s">
        <v>3</v>
      </c>
      <c r="C13" s="15"/>
      <c r="D13" s="15"/>
      <c r="E13" s="15"/>
      <c r="F13" s="15"/>
      <c r="G13" s="57"/>
      <c r="H13" s="15"/>
      <c r="I13" s="15"/>
      <c r="J13" s="15"/>
      <c r="K13" s="12"/>
      <c r="L13" s="83"/>
      <c r="M13" s="12"/>
      <c r="N13" s="12"/>
      <c r="O13" s="12"/>
      <c r="P13" s="12"/>
      <c r="Q13" s="12"/>
    </row>
    <row r="14" spans="1:23" s="93" customFormat="1" x14ac:dyDescent="0.65">
      <c r="A14" s="40"/>
      <c r="B14" s="47" t="s">
        <v>0</v>
      </c>
      <c r="C14" s="13">
        <v>5.0980227102111197E-2</v>
      </c>
      <c r="D14" s="13">
        <v>4.5041957656275555E-2</v>
      </c>
      <c r="E14" s="13">
        <v>4.7186995776097029E-2</v>
      </c>
      <c r="F14" s="13">
        <v>3.1487496546976024E-2</v>
      </c>
      <c r="G14" s="58">
        <v>2.2214137339178985E-2</v>
      </c>
      <c r="H14" s="56">
        <v>3.460660698434681E-2</v>
      </c>
      <c r="I14" s="13">
        <v>6.7823659977651718E-2</v>
      </c>
      <c r="J14" s="13">
        <v>6.5971851442064244E-2</v>
      </c>
      <c r="K14" s="13">
        <v>5.9353816475521237E-2</v>
      </c>
      <c r="L14" s="97">
        <v>5.7554434282625022E-2</v>
      </c>
      <c r="M14" s="56">
        <f t="shared" ref="M14:Q14" si="3">L14</f>
        <v>5.7554434282625022E-2</v>
      </c>
      <c r="N14" s="13">
        <f t="shared" si="3"/>
        <v>5.7554434282625022E-2</v>
      </c>
      <c r="O14" s="13">
        <f t="shared" si="3"/>
        <v>5.7554434282625022E-2</v>
      </c>
      <c r="P14" s="13">
        <f t="shared" si="3"/>
        <v>5.7554434282625022E-2</v>
      </c>
      <c r="Q14" s="13">
        <f t="shared" si="3"/>
        <v>5.7554434282625022E-2</v>
      </c>
    </row>
    <row r="15" spans="1:23" s="93" customFormat="1" x14ac:dyDescent="0.65">
      <c r="A15" s="40"/>
      <c r="B15" s="47"/>
      <c r="C15" s="48"/>
      <c r="D15" s="48"/>
      <c r="E15" s="48"/>
      <c r="F15" s="48"/>
      <c r="G15" s="61"/>
      <c r="H15" s="48"/>
      <c r="I15" s="48"/>
      <c r="J15" s="48"/>
      <c r="K15" s="48"/>
      <c r="L15" s="61"/>
      <c r="M15" s="48"/>
      <c r="N15" s="48"/>
      <c r="O15" s="48"/>
      <c r="P15" s="48"/>
      <c r="Q15" s="48"/>
      <c r="R15" s="5"/>
      <c r="S15" s="5"/>
      <c r="T15" s="5"/>
      <c r="U15" s="5"/>
      <c r="V15" s="5"/>
      <c r="W15" s="5"/>
    </row>
    <row r="16" spans="1:23" s="93" customFormat="1" x14ac:dyDescent="0.65">
      <c r="A16" s="40"/>
      <c r="B16" s="32" t="s">
        <v>13</v>
      </c>
      <c r="C16" s="32"/>
      <c r="D16" s="32"/>
      <c r="E16" s="32"/>
      <c r="F16" s="32"/>
      <c r="G16" s="62"/>
      <c r="H16" s="32"/>
      <c r="I16" s="32"/>
      <c r="J16" s="32"/>
      <c r="K16" s="34"/>
      <c r="L16" s="86"/>
      <c r="M16" s="35"/>
      <c r="N16" s="35"/>
      <c r="O16" s="35"/>
      <c r="P16" s="35"/>
      <c r="Q16" s="35"/>
    </row>
    <row r="17" spans="1:23" s="93" customFormat="1" x14ac:dyDescent="0.65">
      <c r="A17" s="40"/>
      <c r="B17" s="31" t="s">
        <v>22</v>
      </c>
      <c r="C17" s="36">
        <f>C14</f>
        <v>5.0980227102111197E-2</v>
      </c>
      <c r="D17" s="36">
        <f>D14</f>
        <v>4.5041957656275555E-2</v>
      </c>
      <c r="E17" s="36">
        <f>E14</f>
        <v>4.7186995776097029E-2</v>
      </c>
      <c r="F17" s="36">
        <f t="shared" ref="F17:Q17" si="4">F14</f>
        <v>3.1487496546976024E-2</v>
      </c>
      <c r="G17" s="63">
        <f t="shared" si="4"/>
        <v>2.2214137339178985E-2</v>
      </c>
      <c r="H17" s="36">
        <f t="shared" si="4"/>
        <v>3.460660698434681E-2</v>
      </c>
      <c r="I17" s="36">
        <f t="shared" si="4"/>
        <v>6.7823659977651718E-2</v>
      </c>
      <c r="J17" s="36">
        <f t="shared" si="4"/>
        <v>6.5971851442064244E-2</v>
      </c>
      <c r="K17" s="36">
        <f t="shared" si="4"/>
        <v>5.9353816475521237E-2</v>
      </c>
      <c r="L17" s="63">
        <f t="shared" si="4"/>
        <v>5.7554434282625022E-2</v>
      </c>
      <c r="M17" s="36">
        <f t="shared" si="4"/>
        <v>5.7554434282625022E-2</v>
      </c>
      <c r="N17" s="36">
        <f t="shared" si="4"/>
        <v>5.7554434282625022E-2</v>
      </c>
      <c r="O17" s="36">
        <f t="shared" si="4"/>
        <v>5.7554434282625022E-2</v>
      </c>
      <c r="P17" s="36">
        <f t="shared" si="4"/>
        <v>5.7554434282625022E-2</v>
      </c>
      <c r="Q17" s="36">
        <f t="shared" si="4"/>
        <v>5.7554434282625022E-2</v>
      </c>
      <c r="R17" s="5"/>
      <c r="S17" s="5"/>
      <c r="T17" s="5"/>
      <c r="U17" s="5"/>
      <c r="V17" s="5"/>
      <c r="W17" s="5"/>
    </row>
    <row r="18" spans="1:23" s="93" customFormat="1" x14ac:dyDescent="0.65">
      <c r="A18" s="40"/>
      <c r="B18" s="31" t="s">
        <v>23</v>
      </c>
      <c r="C18" s="36">
        <f t="shared" ref="C18:C26" si="5">C17</f>
        <v>5.0980227102111197E-2</v>
      </c>
      <c r="D18" s="36">
        <f>C17</f>
        <v>5.0980227102111197E-2</v>
      </c>
      <c r="E18" s="36">
        <f t="shared" ref="E18:Q26" si="6">D17</f>
        <v>4.5041957656275555E-2</v>
      </c>
      <c r="F18" s="36">
        <f t="shared" si="6"/>
        <v>4.7186995776097029E-2</v>
      </c>
      <c r="G18" s="63">
        <f t="shared" si="6"/>
        <v>3.1487496546976024E-2</v>
      </c>
      <c r="H18" s="36">
        <f t="shared" si="6"/>
        <v>2.2214137339178985E-2</v>
      </c>
      <c r="I18" s="36">
        <f t="shared" si="6"/>
        <v>3.460660698434681E-2</v>
      </c>
      <c r="J18" s="36">
        <f t="shared" si="6"/>
        <v>6.7823659977651718E-2</v>
      </c>
      <c r="K18" s="36">
        <f t="shared" si="6"/>
        <v>6.5971851442064244E-2</v>
      </c>
      <c r="L18" s="63">
        <f t="shared" si="6"/>
        <v>5.9353816475521237E-2</v>
      </c>
      <c r="M18" s="36">
        <f t="shared" si="6"/>
        <v>5.7554434282625022E-2</v>
      </c>
      <c r="N18" s="36">
        <f t="shared" si="6"/>
        <v>5.7554434282625022E-2</v>
      </c>
      <c r="O18" s="36">
        <f t="shared" si="6"/>
        <v>5.7554434282625022E-2</v>
      </c>
      <c r="P18" s="36">
        <f t="shared" si="6"/>
        <v>5.7554434282625022E-2</v>
      </c>
      <c r="Q18" s="36">
        <f t="shared" si="6"/>
        <v>5.7554434282625022E-2</v>
      </c>
    </row>
    <row r="19" spans="1:23" s="93" customFormat="1" x14ac:dyDescent="0.65">
      <c r="A19" s="40"/>
      <c r="B19" s="31" t="s">
        <v>24</v>
      </c>
      <c r="C19" s="36">
        <f t="shared" si="5"/>
        <v>5.0980227102111197E-2</v>
      </c>
      <c r="D19" s="36">
        <f t="shared" ref="D19:D26" si="7">C18</f>
        <v>5.0980227102111197E-2</v>
      </c>
      <c r="E19" s="36">
        <f t="shared" si="6"/>
        <v>5.0980227102111197E-2</v>
      </c>
      <c r="F19" s="36">
        <f t="shared" si="6"/>
        <v>4.5041957656275555E-2</v>
      </c>
      <c r="G19" s="63">
        <f t="shared" si="6"/>
        <v>4.7186995776097029E-2</v>
      </c>
      <c r="H19" s="36">
        <f t="shared" si="6"/>
        <v>3.1487496546976024E-2</v>
      </c>
      <c r="I19" s="36">
        <f t="shared" si="6"/>
        <v>2.2214137339178985E-2</v>
      </c>
      <c r="J19" s="36">
        <f t="shared" si="6"/>
        <v>3.460660698434681E-2</v>
      </c>
      <c r="K19" s="36">
        <f t="shared" si="6"/>
        <v>6.7823659977651718E-2</v>
      </c>
      <c r="L19" s="63">
        <f t="shared" si="6"/>
        <v>6.5971851442064244E-2</v>
      </c>
      <c r="M19" s="36">
        <f t="shared" si="6"/>
        <v>5.9353816475521237E-2</v>
      </c>
      <c r="N19" s="36">
        <f t="shared" si="6"/>
        <v>5.7554434282625022E-2</v>
      </c>
      <c r="O19" s="36">
        <f t="shared" si="6"/>
        <v>5.7554434282625022E-2</v>
      </c>
      <c r="P19" s="36">
        <f t="shared" si="6"/>
        <v>5.7554434282625022E-2</v>
      </c>
      <c r="Q19" s="36">
        <f t="shared" si="6"/>
        <v>5.7554434282625022E-2</v>
      </c>
      <c r="R19" s="5"/>
      <c r="S19" s="5"/>
      <c r="T19" s="5"/>
      <c r="U19" s="5"/>
      <c r="V19" s="5"/>
      <c r="W19" s="5"/>
    </row>
    <row r="20" spans="1:23" s="93" customFormat="1" x14ac:dyDescent="0.65">
      <c r="A20" s="40"/>
      <c r="B20" s="31" t="s">
        <v>25</v>
      </c>
      <c r="C20" s="36">
        <f t="shared" si="5"/>
        <v>5.0980227102111197E-2</v>
      </c>
      <c r="D20" s="36">
        <f t="shared" si="7"/>
        <v>5.0980227102111197E-2</v>
      </c>
      <c r="E20" s="36">
        <f t="shared" si="6"/>
        <v>5.0980227102111197E-2</v>
      </c>
      <c r="F20" s="36">
        <f t="shared" si="6"/>
        <v>5.0980227102111197E-2</v>
      </c>
      <c r="G20" s="63">
        <f t="shared" si="6"/>
        <v>4.5041957656275555E-2</v>
      </c>
      <c r="H20" s="36">
        <f t="shared" si="6"/>
        <v>4.7186995776097029E-2</v>
      </c>
      <c r="I20" s="36">
        <f t="shared" si="6"/>
        <v>3.1487496546976024E-2</v>
      </c>
      <c r="J20" s="36">
        <f t="shared" si="6"/>
        <v>2.2214137339178985E-2</v>
      </c>
      <c r="K20" s="36">
        <f t="shared" si="6"/>
        <v>3.460660698434681E-2</v>
      </c>
      <c r="L20" s="63">
        <f t="shared" si="6"/>
        <v>6.7823659977651718E-2</v>
      </c>
      <c r="M20" s="36">
        <f t="shared" si="6"/>
        <v>6.5971851442064244E-2</v>
      </c>
      <c r="N20" s="36">
        <f t="shared" si="6"/>
        <v>5.9353816475521237E-2</v>
      </c>
      <c r="O20" s="36">
        <f t="shared" si="6"/>
        <v>5.7554434282625022E-2</v>
      </c>
      <c r="P20" s="36">
        <f t="shared" si="6"/>
        <v>5.7554434282625022E-2</v>
      </c>
      <c r="Q20" s="36">
        <f t="shared" si="6"/>
        <v>5.7554434282625022E-2</v>
      </c>
    </row>
    <row r="21" spans="1:23" s="93" customFormat="1" x14ac:dyDescent="0.65">
      <c r="A21" s="40"/>
      <c r="B21" s="31" t="s">
        <v>26</v>
      </c>
      <c r="C21" s="36">
        <f t="shared" si="5"/>
        <v>5.0980227102111197E-2</v>
      </c>
      <c r="D21" s="36">
        <f t="shared" si="7"/>
        <v>5.0980227102111197E-2</v>
      </c>
      <c r="E21" s="36">
        <f t="shared" si="6"/>
        <v>5.0980227102111197E-2</v>
      </c>
      <c r="F21" s="36">
        <f t="shared" si="6"/>
        <v>5.0980227102111197E-2</v>
      </c>
      <c r="G21" s="64">
        <f t="shared" si="6"/>
        <v>5.0980227102111197E-2</v>
      </c>
      <c r="H21" s="55">
        <f t="shared" si="6"/>
        <v>4.5041957656275555E-2</v>
      </c>
      <c r="I21" s="55">
        <f t="shared" si="6"/>
        <v>4.7186995776097029E-2</v>
      </c>
      <c r="J21" s="55">
        <f t="shared" si="6"/>
        <v>3.1487496546976024E-2</v>
      </c>
      <c r="K21" s="55">
        <f t="shared" si="6"/>
        <v>2.2214137339178985E-2</v>
      </c>
      <c r="L21" s="63">
        <f t="shared" si="6"/>
        <v>3.460660698434681E-2</v>
      </c>
      <c r="M21" s="36">
        <f t="shared" si="6"/>
        <v>6.7823659977651718E-2</v>
      </c>
      <c r="N21" s="36">
        <f t="shared" si="6"/>
        <v>6.5971851442064244E-2</v>
      </c>
      <c r="O21" s="36">
        <f t="shared" si="6"/>
        <v>5.9353816475521237E-2</v>
      </c>
      <c r="P21" s="36">
        <f t="shared" si="6"/>
        <v>5.7554434282625022E-2</v>
      </c>
      <c r="Q21" s="36">
        <f t="shared" si="6"/>
        <v>5.7554434282625022E-2</v>
      </c>
      <c r="R21" s="5"/>
      <c r="S21" s="5"/>
      <c r="T21" s="5"/>
      <c r="U21" s="5"/>
      <c r="V21" s="5"/>
      <c r="W21" s="5"/>
    </row>
    <row r="22" spans="1:23" s="93" customFormat="1" x14ac:dyDescent="0.65">
      <c r="A22" s="40"/>
      <c r="B22" s="31" t="s">
        <v>27</v>
      </c>
      <c r="C22" s="36">
        <f t="shared" si="5"/>
        <v>5.0980227102111197E-2</v>
      </c>
      <c r="D22" s="36">
        <f t="shared" si="7"/>
        <v>5.0980227102111197E-2</v>
      </c>
      <c r="E22" s="36">
        <f t="shared" si="6"/>
        <v>5.0980227102111197E-2</v>
      </c>
      <c r="F22" s="36">
        <f t="shared" si="6"/>
        <v>5.0980227102111197E-2</v>
      </c>
      <c r="G22" s="64">
        <f t="shared" si="6"/>
        <v>5.0980227102111197E-2</v>
      </c>
      <c r="H22" s="55">
        <f t="shared" si="6"/>
        <v>5.0980227102111197E-2</v>
      </c>
      <c r="I22" s="55">
        <f t="shared" si="6"/>
        <v>4.5041957656275555E-2</v>
      </c>
      <c r="J22" s="55">
        <f t="shared" si="6"/>
        <v>4.7186995776097029E-2</v>
      </c>
      <c r="K22" s="55">
        <f t="shared" si="6"/>
        <v>3.1487496546976024E-2</v>
      </c>
      <c r="L22" s="63">
        <f t="shared" si="6"/>
        <v>2.2214137339178985E-2</v>
      </c>
      <c r="M22" s="36">
        <f t="shared" si="6"/>
        <v>3.460660698434681E-2</v>
      </c>
      <c r="N22" s="36">
        <f t="shared" si="6"/>
        <v>6.7823659977651718E-2</v>
      </c>
      <c r="O22" s="36">
        <f t="shared" si="6"/>
        <v>6.5971851442064244E-2</v>
      </c>
      <c r="P22" s="36">
        <f t="shared" si="6"/>
        <v>5.9353816475521237E-2</v>
      </c>
      <c r="Q22" s="36">
        <f t="shared" si="6"/>
        <v>5.7554434282625022E-2</v>
      </c>
    </row>
    <row r="23" spans="1:23" s="93" customFormat="1" x14ac:dyDescent="0.65">
      <c r="A23" s="40"/>
      <c r="B23" s="31" t="s">
        <v>28</v>
      </c>
      <c r="C23" s="36">
        <f t="shared" si="5"/>
        <v>5.0980227102111197E-2</v>
      </c>
      <c r="D23" s="36">
        <f t="shared" si="7"/>
        <v>5.0980227102111197E-2</v>
      </c>
      <c r="E23" s="36">
        <f t="shared" si="6"/>
        <v>5.0980227102111197E-2</v>
      </c>
      <c r="F23" s="36">
        <f t="shared" si="6"/>
        <v>5.0980227102111197E-2</v>
      </c>
      <c r="G23" s="64">
        <f t="shared" si="6"/>
        <v>5.0980227102111197E-2</v>
      </c>
      <c r="H23" s="55">
        <f t="shared" si="6"/>
        <v>5.0980227102111197E-2</v>
      </c>
      <c r="I23" s="55">
        <f t="shared" si="6"/>
        <v>5.0980227102111197E-2</v>
      </c>
      <c r="J23" s="55">
        <f t="shared" si="6"/>
        <v>4.5041957656275555E-2</v>
      </c>
      <c r="K23" s="55">
        <f t="shared" si="6"/>
        <v>4.7186995776097029E-2</v>
      </c>
      <c r="L23" s="63">
        <f t="shared" si="6"/>
        <v>3.1487496546976024E-2</v>
      </c>
      <c r="M23" s="36">
        <f t="shared" si="6"/>
        <v>2.2214137339178985E-2</v>
      </c>
      <c r="N23" s="36">
        <f t="shared" si="6"/>
        <v>3.460660698434681E-2</v>
      </c>
      <c r="O23" s="36">
        <f t="shared" si="6"/>
        <v>6.7823659977651718E-2</v>
      </c>
      <c r="P23" s="36">
        <f t="shared" si="6"/>
        <v>6.5971851442064244E-2</v>
      </c>
      <c r="Q23" s="36">
        <f t="shared" si="6"/>
        <v>5.9353816475521237E-2</v>
      </c>
      <c r="R23" s="5"/>
      <c r="S23" s="5"/>
      <c r="T23" s="5"/>
      <c r="U23" s="5"/>
      <c r="V23" s="5"/>
      <c r="W23" s="5"/>
    </row>
    <row r="24" spans="1:23" s="93" customFormat="1" x14ac:dyDescent="0.65">
      <c r="A24" s="40"/>
      <c r="B24" s="31" t="s">
        <v>29</v>
      </c>
      <c r="C24" s="36">
        <f t="shared" si="5"/>
        <v>5.0980227102111197E-2</v>
      </c>
      <c r="D24" s="36">
        <f t="shared" si="7"/>
        <v>5.0980227102111197E-2</v>
      </c>
      <c r="E24" s="36">
        <f t="shared" si="6"/>
        <v>5.0980227102111197E-2</v>
      </c>
      <c r="F24" s="36">
        <f t="shared" si="6"/>
        <v>5.0980227102111197E-2</v>
      </c>
      <c r="G24" s="64">
        <f t="shared" si="6"/>
        <v>5.0980227102111197E-2</v>
      </c>
      <c r="H24" s="55">
        <f t="shared" si="6"/>
        <v>5.0980227102111197E-2</v>
      </c>
      <c r="I24" s="55">
        <f t="shared" si="6"/>
        <v>5.0980227102111197E-2</v>
      </c>
      <c r="J24" s="55">
        <f t="shared" si="6"/>
        <v>5.0980227102111197E-2</v>
      </c>
      <c r="K24" s="55">
        <f>J23</f>
        <v>4.5041957656275555E-2</v>
      </c>
      <c r="L24" s="63">
        <f t="shared" si="6"/>
        <v>4.7186995776097029E-2</v>
      </c>
      <c r="M24" s="36">
        <f t="shared" si="6"/>
        <v>3.1487496546976024E-2</v>
      </c>
      <c r="N24" s="36">
        <f t="shared" si="6"/>
        <v>2.2214137339178985E-2</v>
      </c>
      <c r="O24" s="36">
        <f t="shared" si="6"/>
        <v>3.460660698434681E-2</v>
      </c>
      <c r="P24" s="36">
        <f t="shared" si="6"/>
        <v>6.7823659977651718E-2</v>
      </c>
      <c r="Q24" s="36">
        <f t="shared" si="6"/>
        <v>6.5971851442064244E-2</v>
      </c>
    </row>
    <row r="25" spans="1:23" s="93" customFormat="1" x14ac:dyDescent="0.65">
      <c r="A25" s="40"/>
      <c r="B25" s="31" t="s">
        <v>30</v>
      </c>
      <c r="C25" s="36">
        <f t="shared" si="5"/>
        <v>5.0980227102111197E-2</v>
      </c>
      <c r="D25" s="36">
        <f t="shared" si="7"/>
        <v>5.0980227102111197E-2</v>
      </c>
      <c r="E25" s="36">
        <f t="shared" si="6"/>
        <v>5.0980227102111197E-2</v>
      </c>
      <c r="F25" s="36">
        <f t="shared" si="6"/>
        <v>5.0980227102111197E-2</v>
      </c>
      <c r="G25" s="64">
        <f t="shared" si="6"/>
        <v>5.0980227102111197E-2</v>
      </c>
      <c r="H25" s="55">
        <f t="shared" si="6"/>
        <v>5.0980227102111197E-2</v>
      </c>
      <c r="I25" s="55">
        <f t="shared" si="6"/>
        <v>5.0980227102111197E-2</v>
      </c>
      <c r="J25" s="55">
        <f t="shared" si="6"/>
        <v>5.0980227102111197E-2</v>
      </c>
      <c r="K25" s="55">
        <f>J24</f>
        <v>5.0980227102111197E-2</v>
      </c>
      <c r="L25" s="63">
        <f t="shared" si="6"/>
        <v>4.5041957656275555E-2</v>
      </c>
      <c r="M25" s="36">
        <f t="shared" si="6"/>
        <v>4.7186995776097029E-2</v>
      </c>
      <c r="N25" s="36">
        <f t="shared" si="6"/>
        <v>3.1487496546976024E-2</v>
      </c>
      <c r="O25" s="36">
        <f t="shared" si="6"/>
        <v>2.2214137339178985E-2</v>
      </c>
      <c r="P25" s="36">
        <f t="shared" si="6"/>
        <v>3.460660698434681E-2</v>
      </c>
      <c r="Q25" s="36">
        <f t="shared" si="6"/>
        <v>6.7823659977651718E-2</v>
      </c>
      <c r="R25" s="5"/>
      <c r="S25" s="5"/>
      <c r="T25" s="5"/>
      <c r="U25" s="5"/>
      <c r="V25" s="5"/>
      <c r="W25" s="5"/>
    </row>
    <row r="26" spans="1:23" s="93" customFormat="1" x14ac:dyDescent="0.65">
      <c r="A26" s="40"/>
      <c r="B26" s="73" t="s">
        <v>31</v>
      </c>
      <c r="C26" s="54">
        <f t="shared" si="5"/>
        <v>5.0980227102111197E-2</v>
      </c>
      <c r="D26" s="54">
        <f t="shared" si="7"/>
        <v>5.0980227102111197E-2</v>
      </c>
      <c r="E26" s="54">
        <f t="shared" si="6"/>
        <v>5.0980227102111197E-2</v>
      </c>
      <c r="F26" s="54">
        <f t="shared" si="6"/>
        <v>5.0980227102111197E-2</v>
      </c>
      <c r="G26" s="74">
        <f t="shared" si="6"/>
        <v>5.0980227102111197E-2</v>
      </c>
      <c r="H26" s="75">
        <f t="shared" si="6"/>
        <v>5.0980227102111197E-2</v>
      </c>
      <c r="I26" s="75">
        <f t="shared" si="6"/>
        <v>5.0980227102111197E-2</v>
      </c>
      <c r="J26" s="75">
        <f t="shared" si="6"/>
        <v>5.0980227102111197E-2</v>
      </c>
      <c r="K26" s="75">
        <f>J25</f>
        <v>5.0980227102111197E-2</v>
      </c>
      <c r="L26" s="87">
        <f t="shared" si="6"/>
        <v>5.0980227102111197E-2</v>
      </c>
      <c r="M26" s="76">
        <f t="shared" si="6"/>
        <v>4.5041957656275555E-2</v>
      </c>
      <c r="N26" s="76">
        <f t="shared" si="6"/>
        <v>4.7186995776097029E-2</v>
      </c>
      <c r="O26" s="76">
        <f t="shared" si="6"/>
        <v>3.1487496546976024E-2</v>
      </c>
      <c r="P26" s="76">
        <f t="shared" si="6"/>
        <v>2.2214137339178985E-2</v>
      </c>
      <c r="Q26" s="76">
        <f>P25</f>
        <v>3.460660698434681E-2</v>
      </c>
    </row>
    <row r="27" spans="1:23" s="94" customFormat="1" ht="14.5" x14ac:dyDescent="0.7">
      <c r="A27" s="52"/>
      <c r="B27" s="72" t="s">
        <v>32</v>
      </c>
      <c r="C27" s="53">
        <f t="shared" ref="C27:H27" si="8">AVERAGE(C17:C26)</f>
        <v>5.0980227102111197E-2</v>
      </c>
      <c r="D27" s="53">
        <f t="shared" si="8"/>
        <v>5.0386400157527635E-2</v>
      </c>
      <c r="E27" s="53">
        <f t="shared" si="8"/>
        <v>5.0007077024926218E-2</v>
      </c>
      <c r="F27" s="53">
        <f t="shared" si="8"/>
        <v>4.8057803969412699E-2</v>
      </c>
      <c r="G27" s="65">
        <f t="shared" si="8"/>
        <v>4.5181194993119476E-2</v>
      </c>
      <c r="H27" s="53">
        <f t="shared" si="8"/>
        <v>4.3543832981343039E-2</v>
      </c>
      <c r="I27" s="53">
        <f t="shared" ref="I27:Q27" si="9">AVERAGE(I17:I26)</f>
        <v>4.5228176268897094E-2</v>
      </c>
      <c r="J27" s="53">
        <f t="shared" si="9"/>
        <v>4.6727338702892397E-2</v>
      </c>
      <c r="K27" s="53">
        <f t="shared" si="9"/>
        <v>4.7564697640233397E-2</v>
      </c>
      <c r="L27" s="65">
        <f t="shared" si="9"/>
        <v>4.8222118358284785E-2</v>
      </c>
      <c r="M27" s="53">
        <f t="shared" si="9"/>
        <v>4.8879539076336166E-2</v>
      </c>
      <c r="N27" s="53">
        <f t="shared" si="9"/>
        <v>5.013078673897111E-2</v>
      </c>
      <c r="O27" s="53">
        <f t="shared" si="9"/>
        <v>5.1167530589623908E-2</v>
      </c>
      <c r="P27" s="53">
        <f t="shared" si="9"/>
        <v>5.3774224363188808E-2</v>
      </c>
      <c r="Q27" s="53">
        <f t="shared" si="9"/>
        <v>5.7308254057533412E-2</v>
      </c>
      <c r="R27" s="5"/>
      <c r="S27" s="5"/>
      <c r="T27" s="5"/>
      <c r="U27" s="5"/>
      <c r="V27" s="5"/>
      <c r="W27" s="5"/>
    </row>
    <row r="28" spans="1:23" x14ac:dyDescent="0.65">
      <c r="B28" s="30"/>
      <c r="C28" s="30"/>
      <c r="D28" s="30"/>
      <c r="E28" s="30"/>
      <c r="F28" s="30"/>
      <c r="G28" s="66"/>
      <c r="H28" s="67"/>
      <c r="I28" s="30"/>
      <c r="J28" s="30"/>
      <c r="K28" s="30"/>
      <c r="L28" s="66"/>
      <c r="M28" s="30"/>
      <c r="N28" s="30"/>
      <c r="O28" s="30"/>
      <c r="P28" s="30"/>
      <c r="Q28" s="30"/>
      <c r="R28" s="93"/>
      <c r="S28" s="93"/>
      <c r="T28" s="93"/>
      <c r="U28" s="93"/>
      <c r="V28" s="93"/>
      <c r="W28" s="93"/>
    </row>
    <row r="29" spans="1:23" s="5" customFormat="1" ht="15.5" x14ac:dyDescent="0.75">
      <c r="A29" s="8"/>
      <c r="B29" s="15" t="s">
        <v>14</v>
      </c>
      <c r="C29" s="15"/>
      <c r="D29" s="15"/>
      <c r="E29" s="15"/>
      <c r="F29" s="15"/>
      <c r="G29" s="57"/>
      <c r="H29" s="15"/>
      <c r="I29" s="15"/>
      <c r="J29" s="15"/>
      <c r="K29" s="12"/>
      <c r="L29" s="83"/>
      <c r="M29" s="12"/>
      <c r="N29" s="12"/>
      <c r="O29" s="12"/>
      <c r="P29" s="12"/>
      <c r="Q29" s="12"/>
    </row>
    <row r="30" spans="1:23" s="93" customFormat="1" x14ac:dyDescent="0.65">
      <c r="A30" s="40"/>
      <c r="B30" s="43" t="s">
        <v>11</v>
      </c>
      <c r="C30" s="68">
        <v>0.4</v>
      </c>
      <c r="D30" s="68">
        <v>0.4</v>
      </c>
      <c r="E30" s="68">
        <v>0.4</v>
      </c>
      <c r="F30" s="68">
        <v>0.4</v>
      </c>
      <c r="G30" s="71">
        <v>0.4</v>
      </c>
      <c r="H30" s="70">
        <v>0.58499999999999996</v>
      </c>
      <c r="I30" s="69">
        <v>0.58499999999999996</v>
      </c>
      <c r="J30" s="69">
        <v>0.58499999999999996</v>
      </c>
      <c r="K30" s="69">
        <v>0.58499999999999996</v>
      </c>
      <c r="L30" s="88">
        <v>0.58499999999999996</v>
      </c>
      <c r="M30" s="82">
        <v>0.56999999999999995</v>
      </c>
      <c r="N30" s="68">
        <v>0.56999999999999995</v>
      </c>
      <c r="O30" s="68">
        <v>0.56999999999999995</v>
      </c>
      <c r="P30" s="68">
        <v>0.56999999999999995</v>
      </c>
      <c r="Q30" s="68">
        <v>0.56999999999999995</v>
      </c>
    </row>
    <row r="31" spans="1:23" s="93" customFormat="1" x14ac:dyDescent="0.65">
      <c r="A31" s="40"/>
      <c r="B31" s="43" t="s">
        <v>5</v>
      </c>
      <c r="C31" s="14">
        <f t="shared" ref="C31:Q31" si="10">C11</f>
        <v>7.3999999999999996E-2</v>
      </c>
      <c r="D31" s="14">
        <f t="shared" si="10"/>
        <v>7.3999999999999996E-2</v>
      </c>
      <c r="E31" s="14">
        <f t="shared" si="10"/>
        <v>7.3999999999999996E-2</v>
      </c>
      <c r="F31" s="14">
        <f t="shared" si="10"/>
        <v>7.3999999999999996E-2</v>
      </c>
      <c r="G31" s="39">
        <f t="shared" si="10"/>
        <v>7.3999999999999996E-2</v>
      </c>
      <c r="H31" s="14">
        <f t="shared" si="10"/>
        <v>6.1600479126087661E-2</v>
      </c>
      <c r="I31" s="14">
        <f t="shared" si="10"/>
        <v>6.1600479126087661E-2</v>
      </c>
      <c r="J31" s="14">
        <f t="shared" si="10"/>
        <v>6.1600479126087661E-2</v>
      </c>
      <c r="K31" s="14">
        <f t="shared" si="10"/>
        <v>6.1600479126087661E-2</v>
      </c>
      <c r="L31" s="39">
        <f t="shared" si="10"/>
        <v>6.1600479126087661E-2</v>
      </c>
      <c r="M31" s="14">
        <f>M11</f>
        <v>8.3935514611249956E-2</v>
      </c>
      <c r="N31" s="14">
        <f t="shared" si="10"/>
        <v>8.3935514611249956E-2</v>
      </c>
      <c r="O31" s="14">
        <f t="shared" si="10"/>
        <v>8.3935514611249956E-2</v>
      </c>
      <c r="P31" s="14">
        <f t="shared" si="10"/>
        <v>8.3935514611249956E-2</v>
      </c>
      <c r="Q31" s="14">
        <f t="shared" si="10"/>
        <v>8.3935514611249956E-2</v>
      </c>
    </row>
    <row r="32" spans="1:23" s="93" customFormat="1" x14ac:dyDescent="0.65">
      <c r="A32" s="40"/>
      <c r="B32" s="43" t="s">
        <v>12</v>
      </c>
      <c r="C32" s="14">
        <f t="shared" ref="C32:Q32" si="11">C27</f>
        <v>5.0980227102111197E-2</v>
      </c>
      <c r="D32" s="14">
        <f t="shared" si="11"/>
        <v>5.0386400157527635E-2</v>
      </c>
      <c r="E32" s="14">
        <f t="shared" si="11"/>
        <v>5.0007077024926218E-2</v>
      </c>
      <c r="F32" s="14">
        <f t="shared" si="11"/>
        <v>4.8057803969412699E-2</v>
      </c>
      <c r="G32" s="39">
        <f t="shared" si="11"/>
        <v>4.5181194993119476E-2</v>
      </c>
      <c r="H32" s="14">
        <f t="shared" si="11"/>
        <v>4.3543832981343039E-2</v>
      </c>
      <c r="I32" s="14">
        <f t="shared" si="11"/>
        <v>4.5228176268897094E-2</v>
      </c>
      <c r="J32" s="14">
        <f t="shared" si="11"/>
        <v>4.6727338702892397E-2</v>
      </c>
      <c r="K32" s="14">
        <f t="shared" si="11"/>
        <v>4.7564697640233397E-2</v>
      </c>
      <c r="L32" s="39">
        <f t="shared" si="11"/>
        <v>4.8222118358284785E-2</v>
      </c>
      <c r="M32" s="14">
        <f t="shared" si="11"/>
        <v>4.8879539076336166E-2</v>
      </c>
      <c r="N32" s="14">
        <f t="shared" si="11"/>
        <v>5.013078673897111E-2</v>
      </c>
      <c r="O32" s="14">
        <f t="shared" si="11"/>
        <v>5.1167530589623908E-2</v>
      </c>
      <c r="P32" s="14">
        <f t="shared" si="11"/>
        <v>5.3774224363188808E-2</v>
      </c>
      <c r="Q32" s="14">
        <f t="shared" si="11"/>
        <v>5.7308254057533412E-2</v>
      </c>
    </row>
    <row r="33" spans="1:17" s="93" customFormat="1" x14ac:dyDescent="0.65">
      <c r="A33" s="40"/>
      <c r="B33" s="43" t="s">
        <v>6</v>
      </c>
      <c r="C33" s="89">
        <v>0.6</v>
      </c>
      <c r="D33" s="89">
        <v>0.6</v>
      </c>
      <c r="E33" s="89">
        <v>0.6</v>
      </c>
      <c r="F33" s="89">
        <v>0.6</v>
      </c>
      <c r="G33" s="90">
        <v>0.6</v>
      </c>
      <c r="H33" s="91">
        <v>0.6</v>
      </c>
      <c r="I33" s="89">
        <v>0.6</v>
      </c>
      <c r="J33" s="89">
        <v>0.6</v>
      </c>
      <c r="K33" s="89">
        <v>0.6</v>
      </c>
      <c r="L33" s="90">
        <v>0.6</v>
      </c>
      <c r="M33" s="91">
        <v>0.6</v>
      </c>
      <c r="N33" s="89">
        <v>0.6</v>
      </c>
      <c r="O33" s="89">
        <v>0.6</v>
      </c>
      <c r="P33" s="89">
        <v>0.6</v>
      </c>
      <c r="Q33" s="89">
        <v>0.6</v>
      </c>
    </row>
    <row r="34" spans="1:17" s="95" customFormat="1" ht="15.25" x14ac:dyDescent="0.65">
      <c r="A34" s="41"/>
      <c r="B34" s="44" t="s">
        <v>7</v>
      </c>
      <c r="C34" s="42">
        <f t="shared" ref="C34:E34" si="12">C31*(1-C33)+C32*C33</f>
        <v>6.018813626126672E-2</v>
      </c>
      <c r="D34" s="42">
        <f t="shared" si="12"/>
        <v>5.9831840094516579E-2</v>
      </c>
      <c r="E34" s="42">
        <f t="shared" si="12"/>
        <v>5.9604246214955733E-2</v>
      </c>
      <c r="F34" s="42">
        <f t="shared" ref="F34:L34" si="13">F31*(1-F33)+F32*F33</f>
        <v>5.8434682381647618E-2</v>
      </c>
      <c r="G34" s="59">
        <f t="shared" si="13"/>
        <v>5.6708716995871683E-2</v>
      </c>
      <c r="H34" s="42">
        <f t="shared" si="13"/>
        <v>5.0766491439240891E-2</v>
      </c>
      <c r="I34" s="42">
        <f t="shared" si="13"/>
        <v>5.1777097411773318E-2</v>
      </c>
      <c r="J34" s="42">
        <f t="shared" si="13"/>
        <v>5.2676594872170503E-2</v>
      </c>
      <c r="K34" s="42">
        <f t="shared" si="13"/>
        <v>5.3179010234575101E-2</v>
      </c>
      <c r="L34" s="59">
        <f t="shared" si="13"/>
        <v>5.3573462665405934E-2</v>
      </c>
      <c r="M34" s="42">
        <f t="shared" ref="M34:Q34" si="14">M31*(1-M33)+M32*M33</f>
        <v>6.2901929290301681E-2</v>
      </c>
      <c r="N34" s="42">
        <f t="shared" si="14"/>
        <v>6.3652677887882647E-2</v>
      </c>
      <c r="O34" s="42">
        <f t="shared" si="14"/>
        <v>6.4274724198274333E-2</v>
      </c>
      <c r="P34" s="42">
        <f t="shared" si="14"/>
        <v>6.5838740462413267E-2</v>
      </c>
      <c r="Q34" s="42">
        <f t="shared" si="14"/>
        <v>6.7959158279020035E-2</v>
      </c>
    </row>
  </sheetData>
  <phoneticPr fontId="29" type="noConversion"/>
  <pageMargins left="0.7" right="0.7" top="0.75" bottom="0.75" header="0.3" footer="0.3"/>
  <pageSetup paperSize="9" scale="56" orientation="portrait" r:id="rId1"/>
  <rowBreaks count="1" manualBreakCount="1">
    <brk id="1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B36320AE02D479964FFEE860A0A82" ma:contentTypeVersion="13" ma:contentTypeDescription="Create a new document." ma:contentTypeScope="" ma:versionID="6887de2de3a02e5151ffdfe26406ea81">
  <xsd:schema xmlns:xsd="http://www.w3.org/2001/XMLSchema" xmlns:xs="http://www.w3.org/2001/XMLSchema" xmlns:p="http://schemas.microsoft.com/office/2006/metadata/properties" xmlns:ns2="598523ef-d831-4e49-8d45-a8347b0ba4fb" xmlns:ns3="2b7fd87c-71b6-4b3b-9424-fd872bc5b272" targetNamespace="http://schemas.microsoft.com/office/2006/metadata/properties" ma:root="true" ma:fieldsID="bae72dc94ffa0f9d92adbc5aea513861" ns2:_="" ns3:_="">
    <xsd:import namespace="598523ef-d831-4e49-8d45-a8347b0ba4fb"/>
    <xsd:import namespace="2b7fd87c-71b6-4b3b-9424-fd872bc5b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523ef-d831-4e49-8d45-a8347b0ba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179c7a-a7b6-4542-a77a-f72331e31e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d87c-71b6-4b3b-9424-fd872bc5b2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b1e8d6-dd50-4854-b331-da4186324fb7}" ma:internalName="TaxCatchAll" ma:showField="CatchAllData" ma:web="2b7fd87c-71b6-4b3b-9424-fd872bc5b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metadata xmlns="http://www.objective.com/ecm/document/metadata/5185621C7115A41AE0530AEA10AC5BA4" version="1.0.0">
  <systemFields>
    <field name="Objective-Id">
      <value order="0">A4616421</value>
    </field>
    <field name="Objective-Title">
      <value order="0">Powerlink - Rate of Return Model - January 2021 - PUBLIC</value>
    </field>
    <field name="Objective-Description">
      <value order="0"/>
    </field>
    <field name="Objective-CreationStamp">
      <value order="0">2021-01-26T02:57:51Z</value>
    </field>
    <field name="Objective-IsApproved">
      <value order="0">false</value>
    </field>
    <field name="Objective-IsPublished">
      <value order="0">true</value>
    </field>
    <field name="Objective-DatePublished">
      <value order="0">2021-01-27T02:47:06Z</value>
    </field>
    <field name="Objective-ModificationStamp">
      <value order="0">2021-02-05T01:24:40Z</value>
    </field>
    <field name="Objective-Owner">
      <value order="0">Matthew Myers</value>
    </field>
    <field name="Objective-Path">
      <value order="0">Objective Global Folder:01. Powerlink Folder Structure:Network Strategy and Performance:NSP Regulation Strategies and Development (RSD):RSD Regulatory Management:RSD Regulatory Management - Powerlink Revenue Resets:Powerlink Revenue Resets 2023 - 2027 (RR23-27).:RR23-27 - Revenue Proposal - January 2021 LODGED:RR23-27 - Revenue Proposal - Submitted - Models</value>
    </field>
    <field name="Objective-Parent">
      <value order="0">RR23-27 - Revenue Proposal - Submitted - Models</value>
    </field>
    <field name="Objective-State">
      <value order="0">Published</value>
    </field>
    <field name="Objective-VersionId">
      <value order="0">vA7173291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qA417709</value>
    </field>
    <field name="Objective-Classification">
      <value order="0"/>
    </field>
    <field name="Objective-Caveats">
      <value order="0">Active Users - Powerlink</value>
    </field>
  </systemFields>
  <catalogues>
    <catalogue name="Document Type Catalogue" type="type" ori="id:cA62">
      <field name="Objective-Project Governance">
        <value order="0"/>
      </field>
      <field name="Objective-SAP Project">
        <value order="0"/>
      </field>
      <field name="Objective-Connect Creator">
        <value order="0"/>
      </field>
      <field name="Objective-System Integration Key">
        <value order="0"/>
      </field>
    </catalogue>
  </catalogues>
</meta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fd87c-71b6-4b3b-9424-fd872bc5b272" xsi:nil="true"/>
    <lcf76f155ced4ddcb4097134ff3c332f xmlns="598523ef-d831-4e49-8d45-a8347b0ba4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CF9643-9B02-4523-AFB3-3BE84D9CA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523ef-d831-4e49-8d45-a8347b0ba4fb"/>
    <ds:schemaRef ds:uri="2b7fd87c-71b6-4b3b-9424-fd872bc5b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CF19C-206B-42E1-87E3-A4015FD19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185621C7115A41AE0530AEA10AC5BA4"/>
  </ds:schemaRefs>
</ds:datastoreItem>
</file>

<file path=customXml/itemProps4.xml><?xml version="1.0" encoding="utf-8"?>
<ds:datastoreItem xmlns:ds="http://schemas.openxmlformats.org/officeDocument/2006/customXml" ds:itemID="{E80AF1BC-69B2-44DF-936D-104162AA275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ab04a03-7279-4259-8b5f-09ea90ffe410"/>
    <ds:schemaRef ds:uri="http://schemas.microsoft.com/sharepoint/v3"/>
    <ds:schemaRef ds:uri="http://purl.org/dc/terms/"/>
    <ds:schemaRef ds:uri="http://schemas.openxmlformats.org/package/2006/metadata/core-properties"/>
    <ds:schemaRef ds:uri="ccbe9663-f146-4335-bb1f-d33082107444"/>
    <ds:schemaRef ds:uri="http://schemas.microsoft.com/office/2006/metadata/properties"/>
    <ds:schemaRef ds:uri="http://www.w3.org/XML/1998/namespace"/>
    <ds:schemaRef ds:uri="2b7fd87c-71b6-4b3b-9424-fd872bc5b272"/>
    <ds:schemaRef ds:uri="598523ef-d831-4e49-8d45-a8347b0ba4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of return</vt:lpstr>
      <vt:lpstr>'Rate of return'!Print_Area</vt:lpstr>
    </vt:vector>
  </TitlesOfParts>
  <Company>SPARQ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GM106</dc:creator>
  <cp:lastModifiedBy>Nina Zhuang</cp:lastModifiedBy>
  <cp:lastPrinted>2021-01-26T02:52:29Z</cp:lastPrinted>
  <dcterms:created xsi:type="dcterms:W3CDTF">2018-11-12T01:38:23Z</dcterms:created>
  <dcterms:modified xsi:type="dcterms:W3CDTF">2026-01-14T08:09:27Z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0x010100975B36320AE02D479964FFEE860A0A82</vt:lpwstr>
  </property>
  <property fmtid="{D5CDD505-2E9C-101B-9397-08002B2CF9AE}" pid="3" name="Objective-Comment">
    <vt:lpwstr/>
  </property>
  <property fmtid="{D5CDD505-2E9C-101B-9397-08002B2CF9AE}" pid="4" name="Objective-Project Governance [system]">
    <vt:lpwstr/>
  </property>
  <property fmtid="{D5CDD505-2E9C-101B-9397-08002B2CF9AE}" pid="5" name="Objective-SAP Project [system]">
    <vt:lpwstr/>
  </property>
  <property fmtid="{D5CDD505-2E9C-101B-9397-08002B2CF9AE}" pid="6" name="Objective-Connect Creator [system]">
    <vt:lpwstr/>
  </property>
  <property fmtid="{D5CDD505-2E9C-101B-9397-08002B2CF9AE}" pid="7" name="BExAnalyzer_OldName">
    <vt:lpwstr>Powerlink - Rate of Return Model - January 2021.xlsx</vt:lpwstr>
  </property>
  <property fmtid="{D5CDD505-2E9C-101B-9397-08002B2CF9AE}" pid="8" name="Customer-Id">
    <vt:lpwstr>5185621C7115A41AE0530AEA10AC5BA4</vt:lpwstr>
  </property>
  <property fmtid="{D5CDD505-2E9C-101B-9397-08002B2CF9AE}" pid="9" name="Objective-Id">
    <vt:lpwstr>A4616421</vt:lpwstr>
  </property>
  <property fmtid="{D5CDD505-2E9C-101B-9397-08002B2CF9AE}" pid="10" name="Objective-Title">
    <vt:lpwstr>Powerlink - Rate of Return Model - January 2021 - PUBLIC</vt:lpwstr>
  </property>
  <property fmtid="{D5CDD505-2E9C-101B-9397-08002B2CF9AE}" pid="11" name="Objective-Description">
    <vt:lpwstr/>
  </property>
  <property fmtid="{D5CDD505-2E9C-101B-9397-08002B2CF9AE}" pid="12" name="Objective-CreationStamp">
    <vt:filetime>2021-01-26T02:57:51Z</vt:filetime>
  </property>
  <property fmtid="{D5CDD505-2E9C-101B-9397-08002B2CF9AE}" pid="13" name="Objective-IsApproved">
    <vt:bool>false</vt:bool>
  </property>
  <property fmtid="{D5CDD505-2E9C-101B-9397-08002B2CF9AE}" pid="14" name="Objective-IsPublished">
    <vt:bool>true</vt:bool>
  </property>
  <property fmtid="{D5CDD505-2E9C-101B-9397-08002B2CF9AE}" pid="15" name="Objective-DatePublished">
    <vt:filetime>2021-01-27T02:47:06Z</vt:filetime>
  </property>
  <property fmtid="{D5CDD505-2E9C-101B-9397-08002B2CF9AE}" pid="16" name="Objective-ModificationStamp">
    <vt:filetime>2021-02-05T01:24:40Z</vt:filetime>
  </property>
  <property fmtid="{D5CDD505-2E9C-101B-9397-08002B2CF9AE}" pid="17" name="Objective-Owner">
    <vt:lpwstr>Matthew Myers</vt:lpwstr>
  </property>
  <property fmtid="{D5CDD505-2E9C-101B-9397-08002B2CF9AE}" pid="18" name="Objective-Path">
    <vt:lpwstr>Objective Global Folder:01. Powerlink Folder Structure:Network Strategy and Performance:NSP Regulation Strategies and Development (RSD):RSD Regulatory Management:RSD Regulatory Management - Powerlink Revenue Resets:Powerlink Revenue Resets 2023 - 2027 (RR23-27).:RR23-27 - Revenue Proposal - January 2021 LODGED:RR23-27 - Revenue Proposal - Submitted - Models</vt:lpwstr>
  </property>
  <property fmtid="{D5CDD505-2E9C-101B-9397-08002B2CF9AE}" pid="19" name="Objective-Parent">
    <vt:lpwstr>RR23-27 - Revenue Proposal - Submitted - Models</vt:lpwstr>
  </property>
  <property fmtid="{D5CDD505-2E9C-101B-9397-08002B2CF9AE}" pid="20" name="Objective-State">
    <vt:lpwstr>Published</vt:lpwstr>
  </property>
  <property fmtid="{D5CDD505-2E9C-101B-9397-08002B2CF9AE}" pid="21" name="Objective-VersionId">
    <vt:lpwstr>vA7173291</vt:lpwstr>
  </property>
  <property fmtid="{D5CDD505-2E9C-101B-9397-08002B2CF9AE}" pid="22" name="Objective-Version">
    <vt:lpwstr>3.0</vt:lpwstr>
  </property>
  <property fmtid="{D5CDD505-2E9C-101B-9397-08002B2CF9AE}" pid="23" name="Objective-VersionNumber">
    <vt:r8>3</vt:r8>
  </property>
  <property fmtid="{D5CDD505-2E9C-101B-9397-08002B2CF9AE}" pid="24" name="Objective-VersionComment">
    <vt:lpwstr/>
  </property>
  <property fmtid="{D5CDD505-2E9C-101B-9397-08002B2CF9AE}" pid="25" name="Objective-FileNumber">
    <vt:lpwstr>qA417709</vt:lpwstr>
  </property>
  <property fmtid="{D5CDD505-2E9C-101B-9397-08002B2CF9AE}" pid="26" name="Objective-Classification">
    <vt:lpwstr/>
  </property>
  <property fmtid="{D5CDD505-2E9C-101B-9397-08002B2CF9AE}" pid="27" name="Objective-Caveats">
    <vt:lpwstr>Active Users - Powerlink</vt:lpwstr>
  </property>
  <property fmtid="{D5CDD505-2E9C-101B-9397-08002B2CF9AE}" pid="28" name="Objective-Project Governance">
    <vt:lpwstr/>
  </property>
  <property fmtid="{D5CDD505-2E9C-101B-9397-08002B2CF9AE}" pid="29" name="Objective-SAP Project">
    <vt:lpwstr/>
  </property>
  <property fmtid="{D5CDD505-2E9C-101B-9397-08002B2CF9AE}" pid="30" name="Objective-Connect Creator">
    <vt:lpwstr/>
  </property>
  <property fmtid="{D5CDD505-2E9C-101B-9397-08002B2CF9AE}" pid="31" name="Objective-System Integration Key">
    <vt:lpwstr/>
  </property>
  <property fmtid="{D5CDD505-2E9C-101B-9397-08002B2CF9AE}" pid="32" name="MediaServiceImageTags">
    <vt:lpwstr/>
  </property>
</Properties>
</file>