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owerlinkcomau.sharepoint.com/sites/RevenueReset-Opex/Shared Documents/Revenue Proposal - Jan 2026/RIN Response/PUBLIC/"/>
    </mc:Choice>
  </mc:AlternateContent>
  <xr:revisionPtr revIDLastSave="49" documentId="8_{9EEFC958-9B16-48BF-B6A9-1A6D9A7F28B5}" xr6:coauthVersionLast="47" xr6:coauthVersionMax="47" xr10:uidLastSave="{70580206-3BAF-4515-8388-127A9D2F8006}"/>
  <bookViews>
    <workbookView xWindow="-120" yWindow="-120" windowWidth="29040" windowHeight="15840" activeTab="1" xr2:uid="{B19ED0B0-AB47-4CA1-86E1-646148DE1EA1}"/>
  </bookViews>
  <sheets>
    <sheet name="Business &amp; other details" sheetId="2" r:id="rId1"/>
    <sheet name="7.5 EBSS" sheetId="3" r:id="rId2"/>
  </sheets>
  <definedNames>
    <definedName name="CRCP_final_year">#REF!</definedName>
    <definedName name="CRCP_y1">#REF!</definedName>
    <definedName name="CRCP_y11">#REF!</definedName>
    <definedName name="CRCP_y12">#REF!</definedName>
    <definedName name="CRCP_y13">#REF!</definedName>
    <definedName name="CRCP_y14">#REF!</definedName>
    <definedName name="CRCP_y15">#REF!</definedName>
    <definedName name="CRCP_y2">#REF!</definedName>
    <definedName name="CRCP_y3">#REF!</definedName>
    <definedName name="CRCP_y4">#REF!</definedName>
    <definedName name="CRCP_y5">#REF!</definedName>
    <definedName name="CRCP_y6">#REF!</definedName>
    <definedName name="CRCP_y7">#REF!</definedName>
    <definedName name="CRY">'Business &amp; other details'!$AL$54</definedName>
    <definedName name="dms_060301_checkvalue">#REF!</definedName>
    <definedName name="dms_060301_LastRow">#REF!</definedName>
    <definedName name="dms_060701_ARR_MaxRows">#REF!</definedName>
    <definedName name="dms_060701_Reset_MaxRows">#REF!</definedName>
    <definedName name="dms_060701_StartDateTxt">#REF!</definedName>
    <definedName name="dms_0608_LastRow">#REF!</definedName>
    <definedName name="dms_0608_OffsetRows">#REF!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Cal_Year_B4_CRY">#REF!</definedName>
    <definedName name="dms_CBD_flag">#REF!</definedName>
    <definedName name="dms_CF_8.1_Neg">#REF!</definedName>
    <definedName name="dms_CF_TradingName">#REF!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_List">#REF!</definedName>
    <definedName name="dms_DeterminationRef_List">#REF!</definedName>
    <definedName name="dms_DollarReal">#REF!</definedName>
    <definedName name="dms_DollarReal_year">#REF!</definedName>
    <definedName name="dms_EBSS_status">'Business &amp; other details'!$AL$76</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_List">#REF!</definedName>
    <definedName name="dms_FRCP_start_row">#REF!</definedName>
    <definedName name="dms_FRCPlength_List">#REF!</definedName>
    <definedName name="dms_FRCPlength_Num">#REF!</definedName>
    <definedName name="dms_JurisdictionList">#REF!</definedName>
    <definedName name="dms_LeapYear_Result">#REF!</definedName>
    <definedName name="dms_LongRural_flag">#REF!</definedName>
    <definedName name="dms_Model">#REF!</definedName>
    <definedName name="dms_Model_List">#REF!</definedName>
    <definedName name="dms_Model_Span">#REF!</definedName>
    <definedName name="dms_Model_Span_Lis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ostCode">'Business &amp; other details'!$AX$26</definedName>
    <definedName name="dms_PPostCode">'Business &amp; other details'!$CC$26</definedName>
    <definedName name="dms_PRCP_BaseYear">'7.5 EBSS'!$C$23</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ublic_Lighting_List">#REF!</definedName>
    <definedName name="dms_Reset_final_year">#REF!</definedName>
    <definedName name="dms_Reset_RYE">#REF!</definedName>
    <definedName name="dms_RPT">#REF!</definedName>
    <definedName name="dms_RPT_List">#REF!</definedName>
    <definedName name="dms_RPTMonth">#REF!</definedName>
    <definedName name="dms_RPTMonth_List">#REF!</definedName>
    <definedName name="dms_RYE_result">#REF!</definedName>
    <definedName name="dms_RYE_start_row">#REF!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ingleYear_Model">#REF!</definedName>
    <definedName name="dms_SingleYearModel">#REF!</definedName>
    <definedName name="dms_SourceList">#REF!</definedName>
    <definedName name="dms_Specified_FinalYear">#REF!</definedName>
    <definedName name="dms_Specified_RYE">#REF!</definedName>
    <definedName name="dms_SpecifiedYear_Span">#REF!</definedName>
    <definedName name="dms_start_year">#REF!</definedName>
    <definedName name="dms_State">'Business &amp; other details'!$AL$26</definedName>
    <definedName name="dms_State_List">#REF!</definedName>
    <definedName name="dms_Suburb">'Business &amp; other details'!$AL$25</definedName>
    <definedName name="dms_Suburb_List">#REF!</definedName>
    <definedName name="dms_TradingName">'Business &amp; other details'!$AL$16</definedName>
    <definedName name="dms_TradingName_List">#REF!</definedName>
    <definedName name="dms_TradingNameFull_List">#REF!</definedName>
    <definedName name="dms_Typed_Submission_Date">'Business &amp; other details'!$AL$74</definedName>
    <definedName name="dms_Urban_flag">#REF!</definedName>
    <definedName name="dms_Worksheet_List">#REF!</definedName>
    <definedName name="dms_y1">#REF!</definedName>
    <definedName name="FRCP_final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PRCP_final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3" l="1"/>
  <c r="C71" i="3"/>
  <c r="R58" i="3"/>
  <c r="S46" i="3"/>
  <c r="B46" i="3"/>
  <c r="B45" i="3"/>
  <c r="B44" i="3"/>
  <c r="K41" i="3"/>
  <c r="C41" i="3"/>
  <c r="K28" i="3"/>
  <c r="C28" i="3"/>
  <c r="B7" i="3"/>
  <c r="BV47" i="2"/>
  <c r="BM47" i="2"/>
  <c r="BD47" i="2"/>
  <c r="I78" i="3" l="1"/>
  <c r="F78" i="3"/>
  <c r="G16" i="3"/>
  <c r="H16" i="3"/>
  <c r="F16" i="3"/>
  <c r="H78" i="3"/>
  <c r="G78" i="3"/>
  <c r="L16" i="3"/>
  <c r="M16" i="3"/>
  <c r="E16" i="3"/>
  <c r="E78" i="3"/>
  <c r="I16" i="3"/>
  <c r="H36" i="3"/>
  <c r="J16" i="3"/>
  <c r="I36" i="3"/>
  <c r="K16" i="3"/>
  <c r="G36" i="3"/>
  <c r="C50" i="3"/>
  <c r="N16" i="3"/>
  <c r="M17" i="3" s="1"/>
  <c r="D50" i="3"/>
  <c r="E50" i="3"/>
  <c r="C36" i="3"/>
  <c r="F50" i="3"/>
  <c r="D36" i="3"/>
  <c r="G50" i="3"/>
  <c r="E36" i="3"/>
  <c r="H50" i="3"/>
  <c r="F36" i="3"/>
  <c r="P46" i="3" l="1"/>
  <c r="P47" i="3"/>
  <c r="P45" i="3"/>
  <c r="P42" i="3"/>
  <c r="L17" i="3"/>
  <c r="O44" i="3" s="1"/>
  <c r="P44" i="3"/>
  <c r="P49" i="3"/>
  <c r="P48" i="3"/>
  <c r="P50" i="3" l="1"/>
  <c r="O47" i="3"/>
  <c r="K17" i="3"/>
  <c r="O48" i="3"/>
  <c r="O42" i="3"/>
  <c r="O45" i="3"/>
  <c r="O49" i="3"/>
  <c r="O46" i="3"/>
  <c r="O50" i="3" l="1"/>
  <c r="N47" i="3"/>
  <c r="N49" i="3"/>
  <c r="N45" i="3"/>
  <c r="N44" i="3"/>
  <c r="N42" i="3"/>
  <c r="J17" i="3"/>
  <c r="N48" i="3"/>
  <c r="N46" i="3"/>
  <c r="N50" i="3" l="1"/>
  <c r="M46" i="3"/>
  <c r="M45" i="3"/>
  <c r="M42" i="3"/>
  <c r="I17" i="3"/>
  <c r="M47" i="3"/>
  <c r="M49" i="3"/>
  <c r="M44" i="3"/>
  <c r="M48" i="3"/>
  <c r="Q34" i="3" l="1"/>
  <c r="Q31" i="3"/>
  <c r="P31" i="3"/>
  <c r="M31" i="3"/>
  <c r="M29" i="3"/>
  <c r="O33" i="3"/>
  <c r="P29" i="3"/>
  <c r="L46" i="3"/>
  <c r="N35" i="3"/>
  <c r="O29" i="3"/>
  <c r="L49" i="3"/>
  <c r="N33" i="3"/>
  <c r="O31" i="3"/>
  <c r="N29" i="3"/>
  <c r="P34" i="3"/>
  <c r="M33" i="3"/>
  <c r="L42" i="3"/>
  <c r="M34" i="3"/>
  <c r="L48" i="3"/>
  <c r="L47" i="3"/>
  <c r="M35" i="3"/>
  <c r="L45" i="3"/>
  <c r="P35" i="3"/>
  <c r="N31" i="3"/>
  <c r="N32" i="3"/>
  <c r="Q33" i="3"/>
  <c r="Q29" i="3"/>
  <c r="H17" i="3"/>
  <c r="G17" i="3" s="1"/>
  <c r="F17" i="3" s="1"/>
  <c r="N34" i="3"/>
  <c r="Q32" i="3"/>
  <c r="O35" i="3"/>
  <c r="P32" i="3"/>
  <c r="O32" i="3"/>
  <c r="Q35" i="3"/>
  <c r="P33" i="3"/>
  <c r="M32" i="3"/>
  <c r="L44" i="3"/>
  <c r="O34" i="3"/>
  <c r="M50" i="3"/>
  <c r="O36" i="3" l="1"/>
  <c r="P36" i="3"/>
  <c r="P53" i="3" s="1"/>
  <c r="U62" i="3" s="1"/>
  <c r="L50" i="3"/>
  <c r="M36" i="3"/>
  <c r="E17" i="3"/>
  <c r="D17" i="3" s="1"/>
  <c r="K49" i="3"/>
  <c r="K42" i="3"/>
  <c r="K45" i="3"/>
  <c r="K46" i="3"/>
  <c r="K44" i="3"/>
  <c r="K48" i="3"/>
  <c r="K47" i="3"/>
  <c r="Q36" i="3"/>
  <c r="N36" i="3"/>
  <c r="K50" i="3" l="1"/>
  <c r="N53" i="3"/>
  <c r="P60" i="3" s="1"/>
  <c r="Q62" i="3"/>
  <c r="K34" i="3"/>
  <c r="L33" i="3"/>
  <c r="K31" i="3"/>
  <c r="K29" i="3"/>
  <c r="L32" i="3"/>
  <c r="L29" i="3"/>
  <c r="L31" i="3"/>
  <c r="K32" i="3"/>
  <c r="K33" i="3"/>
  <c r="L34" i="3"/>
  <c r="L35" i="3"/>
  <c r="K35" i="3"/>
  <c r="S62" i="3"/>
  <c r="T62" i="3"/>
  <c r="R62" i="3"/>
  <c r="Q50" i="3"/>
  <c r="Q53" i="3" s="1"/>
  <c r="O53" i="3"/>
  <c r="R60" i="3" l="1"/>
  <c r="S60" i="3"/>
  <c r="O60" i="3"/>
  <c r="Q60" i="3"/>
  <c r="L36" i="3"/>
  <c r="T61" i="3"/>
  <c r="R61" i="3"/>
  <c r="Q61" i="3"/>
  <c r="S61" i="3"/>
  <c r="P61" i="3"/>
  <c r="R63" i="3"/>
  <c r="V63" i="3"/>
  <c r="V64" i="3" s="1"/>
  <c r="V66" i="3" s="1"/>
  <c r="T63" i="3"/>
  <c r="S63" i="3"/>
  <c r="U63" i="3"/>
  <c r="U64" i="3" s="1"/>
  <c r="U66" i="3" s="1"/>
  <c r="K36" i="3"/>
  <c r="S64" i="3" l="1"/>
  <c r="S66" i="3" s="1"/>
  <c r="T64" i="3"/>
  <c r="T66" i="3" s="1"/>
  <c r="M53" i="3"/>
  <c r="P59" i="3" l="1"/>
  <c r="R59" i="3"/>
  <c r="R64" i="3" s="1"/>
  <c r="Q59" i="3"/>
  <c r="O59" i="3"/>
  <c r="N59" i="3"/>
  <c r="W64" i="3" l="1"/>
  <c r="R66" i="3"/>
  <c r="W66" i="3" s="1"/>
  <c r="C78" i="3" l="1"/>
  <c r="D7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Hogan, Susan</author>
  </authors>
  <commentList>
    <comment ref="C28" authorId="0" shapeId="0" xr:uid="{D2C221E3-A17C-495E-AE52-4E509C0D53B5}">
      <text>
        <r>
          <rPr>
            <b/>
            <sz val="9"/>
            <color indexed="81"/>
            <rFont val="Tahoma"/>
            <family val="2"/>
          </rPr>
          <t>AER:</t>
        </r>
        <r>
          <rPr>
            <sz val="9"/>
            <color indexed="81"/>
            <rFont val="Tahoma"/>
            <family val="2"/>
          </rPr>
          <t xml:space="preserve">
Note, this is the base year used to forecast the current regulatory control period. It is not necessarily the second last year of the previous period.</t>
        </r>
      </text>
    </comment>
    <comment ref="B30" authorId="0" shapeId="0" xr:uid="{1393A114-183A-4C7D-8904-274B111A1187}">
      <text>
        <r>
          <rPr>
            <b/>
            <sz val="9"/>
            <color indexed="81"/>
            <rFont val="Tahoma"/>
            <family val="2"/>
          </rPr>
          <t>AER:</t>
        </r>
        <r>
          <rPr>
            <sz val="9"/>
            <color indexed="81"/>
            <rFont val="Tahoma"/>
            <family val="2"/>
          </rPr>
          <t xml:space="preserve">
Enter excluded costs as negative values</t>
        </r>
      </text>
    </comment>
    <comment ref="B43" authorId="0" shapeId="0" xr:uid="{67B80ACD-C9C8-4D21-849C-193D7A3DD234}">
      <text>
        <r>
          <rPr>
            <b/>
            <sz val="9"/>
            <color indexed="81"/>
            <rFont val="Tahoma"/>
            <family val="2"/>
          </rPr>
          <t xml:space="preserve">AER:
</t>
        </r>
        <r>
          <rPr>
            <sz val="9"/>
            <color indexed="81"/>
            <rFont val="Tahoma"/>
            <family val="2"/>
          </rPr>
          <t>Enter excluded costs as negative value</t>
        </r>
      </text>
    </comment>
  </commentList>
</comments>
</file>

<file path=xl/sharedStrings.xml><?xml version="1.0" encoding="utf-8"?>
<sst xmlns="http://schemas.openxmlformats.org/spreadsheetml/2006/main" count="229" uniqueCount="127">
  <si>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</si>
  <si>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</si>
  <si>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</si>
  <si>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</si>
  <si>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</si>
  <si>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</si>
  <si>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</si>
  <si>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Powerlink</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</si>
  <si>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</si>
  <si>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</si>
  <si>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</si>
  <si>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</si>
  <si>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</si>
  <si>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</si>
  <si>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</si>
  <si>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</si>
  <si>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</si>
  <si>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</si>
  <si>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</si>
  <si>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</si>
  <si>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</si>
  <si>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</si>
  <si>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</si>
  <si>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2027-28</t>
  </si>
  <si>
    <t>RESETS</t>
  </si>
  <si>
    <t>Current period</t>
  </si>
  <si>
    <t>Previous period</t>
  </si>
  <si>
    <t>Commencing year</t>
  </si>
  <si>
    <t>2022-23</t>
  </si>
  <si>
    <t>ANNUAL RINS</t>
  </si>
  <si>
    <t>Final year</t>
  </si>
  <si>
    <t>SUBMISSION DETAILS</t>
  </si>
  <si>
    <t>RIN type</t>
  </si>
  <si>
    <t>EBSS</t>
  </si>
  <si>
    <t>Source</t>
  </si>
  <si>
    <t>Regulatory proposal</t>
  </si>
  <si>
    <t>THIS FILE</t>
  </si>
  <si>
    <t>Data Quality</t>
  </si>
  <si>
    <t>Consolidated</t>
  </si>
  <si>
    <t>Confidentiality Status</t>
  </si>
  <si>
    <t>Public</t>
  </si>
  <si>
    <t>Amended RIN 
Amendment Reason</t>
  </si>
  <si>
    <t>.</t>
  </si>
  <si>
    <t>Submission Date</t>
  </si>
  <si>
    <t>dd/mm/yy</t>
  </si>
  <si>
    <t>Please enter date this file submitted to AER</t>
  </si>
  <si>
    <t>First EBSS</t>
  </si>
  <si>
    <t>No</t>
  </si>
  <si>
    <t>7.5 EBSS</t>
  </si>
  <si>
    <t>Intstructions</t>
  </si>
  <si>
    <r>
      <t xml:space="preserve">
Efficiency gains are calculated using the formulae outlined on page 6 and 7 of version 2 of the </t>
    </r>
    <r>
      <rPr>
        <i/>
        <sz val="12"/>
        <color theme="1"/>
        <rFont val="Arial"/>
        <family val="2"/>
      </rPr>
      <t>Efficiency benefit sharing scheme</t>
    </r>
    <r>
      <rPr>
        <sz val="12"/>
        <color theme="1"/>
        <rFont val="Arial"/>
        <family val="2"/>
      </rPr>
      <t xml:space="preserve">.  </t>
    </r>
  </si>
  <si>
    <t>Actual and estimated inflation</t>
  </si>
  <si>
    <t>Actual</t>
  </si>
  <si>
    <t>Estimated</t>
  </si>
  <si>
    <t>ABS CPI index - June</t>
  </si>
  <si>
    <t xml:space="preserve">Inflation rate (per cent) </t>
  </si>
  <si>
    <t>7.5.1 -  The carryover amounts that arise from applying the EBSS during the current regulatory control period</t>
  </si>
  <si>
    <t>Base year used to forecast opex for the current period (drop down menu)</t>
  </si>
  <si>
    <t>7.5.1.1 - Opex allowance applicable to EBSS (EBSS target)</t>
  </si>
  <si>
    <t>Current regulatory control period</t>
  </si>
  <si>
    <t>Total opex allowance</t>
  </si>
  <si>
    <t xml:space="preserve">Approved excludable costs - allowance </t>
  </si>
  <si>
    <t>Debt raising costs</t>
  </si>
  <si>
    <t>Network support costs</t>
  </si>
  <si>
    <t>Network capability projects</t>
  </si>
  <si>
    <t>Approved opex, pass throughs and contingent projects</t>
  </si>
  <si>
    <t xml:space="preserve">Other adjustments or exclusions required by the EBSS </t>
  </si>
  <si>
    <t>Forecast opex for EBSS purposes</t>
  </si>
  <si>
    <t>7.5.1.2 - Actual and estimated opex applicable to EBSS</t>
  </si>
  <si>
    <t xml:space="preserve">$m, Actual </t>
  </si>
  <si>
    <t xml:space="preserve">Total opex </t>
  </si>
  <si>
    <t>Approved excludable costs</t>
  </si>
  <si>
    <t>Capitalised opex that has been excluded from the regulatory asset base</t>
  </si>
  <si>
    <t>Movements in provisions related to opex</t>
  </si>
  <si>
    <t>Actual opex for EBSS purposes</t>
  </si>
  <si>
    <t>Carryover</t>
  </si>
  <si>
    <t>Forthcoming regulatory control period</t>
  </si>
  <si>
    <t>Total</t>
  </si>
  <si>
    <t>7.5.2 - Proposed forecast opex for the EBSS for the forthcoming regulatory control period</t>
  </si>
  <si>
    <t>Forecast opex</t>
  </si>
  <si>
    <t>Less excluded costs</t>
  </si>
  <si>
    <t>EFFICIENCY BENEFIT SHARING SCHEME</t>
  </si>
  <si>
    <t>Non-recurrent efficiency adjustment made to 2018-19 opex, $m, real June 2022</t>
  </si>
  <si>
    <t>$m, real June 2017</t>
  </si>
  <si>
    <t>$m, real June 2022</t>
  </si>
  <si>
    <t>2015-16</t>
  </si>
  <si>
    <t>2016-17</t>
  </si>
  <si>
    <t>$m, real June 2027</t>
  </si>
  <si>
    <t>Base year non-recurrent efficiency gain $m, real June 2027</t>
  </si>
  <si>
    <t>Incremental gain $m, real June 2027</t>
  </si>
  <si>
    <t>Total Carryover Amount ($m, June 2027)</t>
  </si>
  <si>
    <t>PTRM inputs ($m, June 2027)</t>
  </si>
  <si>
    <t>2021-22</t>
  </si>
  <si>
    <t>2030-31</t>
  </si>
  <si>
    <t>2017-18</t>
  </si>
  <si>
    <t>2020-21</t>
  </si>
  <si>
    <t>2034-35</t>
  </si>
  <si>
    <t>2031-32</t>
  </si>
  <si>
    <t>2029-30</t>
  </si>
  <si>
    <t>2025-26</t>
  </si>
  <si>
    <t>2035-36</t>
  </si>
  <si>
    <t>2024-25</t>
  </si>
  <si>
    <t>2026-27</t>
  </si>
  <si>
    <t>2023-24</t>
  </si>
  <si>
    <t>2019-20</t>
  </si>
  <si>
    <t>2028-29</t>
  </si>
  <si>
    <t>2018-19</t>
  </si>
  <si>
    <t>2032-33</t>
  </si>
  <si>
    <t>2033-34</t>
  </si>
  <si>
    <t>Qld</t>
  </si>
  <si>
    <t>VIRGINIA</t>
  </si>
  <si>
    <t>REGULATORY PERIOD FROM 2027-28 TO 2031-32</t>
  </si>
  <si>
    <t>2041-42</t>
  </si>
  <si>
    <t>2040-41</t>
  </si>
  <si>
    <t>2039-40</t>
  </si>
  <si>
    <t>PO Box 1193</t>
  </si>
  <si>
    <t/>
  </si>
  <si>
    <t>Queensland Electricity Transmission Corporation Limited trading as Powerlink Queensland</t>
  </si>
  <si>
    <t>33 Harold St</t>
  </si>
  <si>
    <t>QLD</t>
  </si>
  <si>
    <t>2036-37</t>
  </si>
  <si>
    <t>2037-38</t>
  </si>
  <si>
    <t>2038-39</t>
  </si>
  <si>
    <t>Reconstructed cumulative index (2026-27=1)</t>
  </si>
  <si>
    <t>Adjusted forecast opex ($m, 2026-27)</t>
  </si>
  <si>
    <t xml:space="preserve"> - Network support costs</t>
  </si>
  <si>
    <t>AEMO Participant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</si>
</sst>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0.00_);_(* \(#,##0.00\);_(* &quot;-&quot;??_);_(@_)"/>
    <numFmt numFmtId="165" formatCode="_-* #,##0_-;[Red]\(#,##0\)_-;_-* &quot;-&quot;??_-;_-@_-"/>
    <numFmt numFmtId="166" formatCode="#,##0.000_ ;[Red]\-#,##0.000\ "/>
    <numFmt numFmtId="167" formatCode="_-* #,##0_-;\-* #,##0_-;_-* &quot;-&quot;??_-;_-@_-"/>
    <numFmt numFmtId="168" formatCode="##\ ###\ ###\ ###\ ##0"/>
    <numFmt numFmtId="169" formatCode="0#\ ####\ ####"/>
    <numFmt numFmtId="170" formatCode="0.0"/>
    <numFmt numFmtId="171" formatCode="0.000"/>
    <numFmt numFmtId="172" formatCode="#,##0.0;[Red]\ \ \-\ #,##0.0\ ;&quot;-&quot;"/>
    <numFmt numFmtId="173" formatCode="_-* #,##0.0_-;\-* #,##0.0_-;_-* &quot;-&quot;??_-;_-@_-"/>
    <numFmt numFmtId="174" formatCode="#,##0_ ;\(#,##0\)_ "/>
    <numFmt numFmtId="175" formatCode="#,##0;\(#,##0\)"/>
    <numFmt numFmtId="176" formatCode="_(#,##0.0_);\(#,##0.0\);_(&quot;-&quot;_)"/>
    <numFmt numFmtId="177" formatCode="#,##0.0_ ;\-#,##0.0\ "/>
  </numFmts>
  <fonts count="52" x14ac:knownFonts="1">
    <font>
      <sz val="18"/>
      <color theme="1"/>
      <name val="Calibri"/>
      <family val="2"/>
      <scheme val="minor"/>
    </font>
    <font>
      <b/>
      <sz val="11"/>
      <color theme="3" tint="0.39994506668294322"/>
      <name val="Calibri"/>
      <family val="2"/>
      <scheme val="minor"/>
    </font>
    <font>
      <sz val="11"/>
      <name val="Calibri"/>
      <family val="2"/>
      <scheme val="minor"/>
    </font>
    <font>
      <sz val="11"/>
      <color theme="1"/>
      <name val="Calibri"/>
      <family val="2"/>
      <scheme val="minor"/>
    </font>
    <font>
      <b/>
      <sz val="12"/>
      <color theme="0"/>
      <name val="Arial"/>
      <family val="2"/>
    </font>
    <font>
      <b/>
      <sz val="12"/>
      <name val="Arial"/>
      <family val="2"/>
    </font>
    <font>
      <b/>
      <sz val="10"/>
      <name val="Arial"/>
      <family val="2"/>
    </font>
    <font>
      <b/>
      <sz val="11"/>
      <name val="Calibri"/>
      <family val="2"/>
      <scheme val="minor"/>
    </font>
    <font>
      <b/>
      <sz val="11"/>
      <name val="Arial"/>
      <family val="2"/>
    </font>
    <font>
      <b/>
      <sz val="16"/>
      <color theme="0"/>
      <name val="Arial"/>
      <family val="2"/>
    </font>
    <font>
      <sz val="11"/>
      <color theme="1"/>
      <name val="Arial"/>
      <family val="2"/>
    </font>
    <font>
      <sz val="10"/>
      <name val="Arial"/>
      <family val="2"/>
    </font>
    <font>
      <u/>
      <sz val="11"/>
      <color theme="10"/>
      <name val="Calibri"/>
      <family val="2"/>
      <scheme val="minor"/>
    </font>
    <font>
      <b/>
      <sz val="20"/>
      <color theme="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b/>
      <sz val="11"/>
      <color theme="0"/>
      <name val="Arial"/>
      <family val="2"/>
    </font>
    <font>
      <sz val="14"/>
      <color theme="1"/>
      <name val="Arial"/>
      <family val="2"/>
    </font>
    <font>
      <sz val="14"/>
      <color theme="1"/>
      <name val="Calibri"/>
      <family val="2"/>
      <scheme val="minor"/>
    </font>
    <font>
      <b/>
      <sz val="10"/>
      <color theme="0"/>
      <name val="Arial"/>
      <family val="2"/>
    </font>
    <font>
      <sz val="12"/>
      <color theme="0"/>
      <name val="Arial"/>
      <family val="2"/>
    </font>
    <font>
      <sz val="11"/>
      <color theme="0"/>
      <name val="Arial"/>
      <family val="2"/>
    </font>
    <font>
      <sz val="11"/>
      <color rgb="FFFF0000"/>
      <name val="Arial"/>
      <family val="2"/>
    </font>
    <font>
      <b/>
      <sz val="11"/>
      <color theme="1"/>
      <name val="Arial"/>
      <family val="2"/>
    </font>
    <font>
      <b/>
      <sz val="14"/>
      <color theme="4" tint="-0.499984740745262"/>
      <name val="Arial"/>
      <family val="2"/>
    </font>
    <font>
      <b/>
      <sz val="11"/>
      <color theme="4" tint="-0.499984740745262"/>
      <name val="Arial"/>
      <family val="2"/>
    </font>
    <font>
      <b/>
      <sz val="11"/>
      <color rgb="FFFF0000"/>
      <name val="Arial"/>
      <family val="2"/>
    </font>
    <font>
      <b/>
      <sz val="12"/>
      <color theme="4" tint="-0.499984740745262"/>
      <name val="Arial"/>
      <family val="2"/>
    </font>
    <font>
      <i/>
      <sz val="11"/>
      <color theme="0"/>
      <name val="Arial"/>
      <family val="2"/>
    </font>
    <font>
      <b/>
      <sz val="16"/>
      <color indexed="9"/>
      <name val="Arial"/>
      <family val="2"/>
    </font>
    <font>
      <sz val="12"/>
      <color theme="1"/>
      <name val="Arial"/>
      <family val="2"/>
    </font>
    <font>
      <i/>
      <sz val="12"/>
      <color theme="1"/>
      <name val="Arial"/>
      <family val="2"/>
    </font>
    <font>
      <sz val="10"/>
      <color theme="1"/>
      <name val="Arial"/>
      <family val="2"/>
    </font>
    <font>
      <b/>
      <sz val="12"/>
      <color theme="0"/>
      <name val="Calibri"/>
      <family val="2"/>
      <scheme val="minor"/>
    </font>
    <font>
      <b/>
      <sz val="14"/>
      <color theme="0"/>
      <name val="Calibri"/>
      <family val="2"/>
      <scheme val="minor"/>
    </font>
    <font>
      <b/>
      <sz val="11"/>
      <color rgb="FFFF0000"/>
      <name val="Calibri"/>
      <family val="2"/>
      <scheme val="minor"/>
    </font>
    <font>
      <b/>
      <sz val="11"/>
      <color theme="1"/>
      <name val="Calibri"/>
      <family val="2"/>
      <scheme val="minor"/>
    </font>
    <font>
      <b/>
      <sz val="12"/>
      <color indexed="8"/>
      <name val="Calibri"/>
      <family val="2"/>
    </font>
    <font>
      <sz val="12"/>
      <color theme="1"/>
      <name val="Calibri"/>
      <family val="2"/>
      <scheme val="minor"/>
    </font>
    <font>
      <i/>
      <sz val="10"/>
      <name val="Arial"/>
      <family val="2"/>
    </font>
    <font>
      <i/>
      <sz val="11"/>
      <color theme="1"/>
      <name val="Arial"/>
      <family val="2"/>
    </font>
    <font>
      <b/>
      <sz val="12"/>
      <color rgb="FFFF0000"/>
      <name val="Calibri"/>
      <family val="2"/>
      <scheme val="minor"/>
    </font>
    <font>
      <sz val="5"/>
      <name val="Arial"/>
      <family val="2"/>
    </font>
    <font>
      <vertAlign val="superscript"/>
      <sz val="5"/>
      <name val="Arial"/>
      <family val="2"/>
    </font>
    <font>
      <sz val="11"/>
      <color rgb="FFFF0000"/>
      <name val="Calibri"/>
      <family val="2"/>
      <scheme val="minor"/>
    </font>
    <font>
      <sz val="10"/>
      <color rgb="FFFF0000"/>
      <name val="Arial"/>
      <family val="2"/>
    </font>
    <font>
      <b/>
      <sz val="9"/>
      <color indexed="81"/>
      <name val="Tahoma"/>
      <family val="2"/>
    </font>
    <font>
      <sz val="9"/>
      <color indexed="81"/>
      <name val="Tahoma"/>
      <family val="2"/>
    </font>
  </fonts>
  <fills count="26">
    <fill>
      <patternFill patternType="none"/>
    </fill>
    <fill>
      <patternFill patternType="gray125"/>
    </fill>
    <fill>
      <patternFill patternType="gray125">
        <fgColor theme="3" tint="0.39991454817346722"/>
        <bgColor rgb="FFFFFFCC"/>
      </patternFill>
    </fill>
    <fill>
      <patternFill patternType="gray125">
        <fgColor rgb="FF000000"/>
        <bgColor rgb="FFFFCCCC"/>
      </patternFill>
    </fill>
    <fill>
      <patternFill patternType="solid">
        <fgColor rgb="FFFFCCCC"/>
        <bgColor rgb="FF000000"/>
      </patternFill>
    </fill>
    <fill>
      <patternFill patternType="solid">
        <fgColor rgb="FF25C6FF"/>
        <bgColor rgb="FF000000"/>
      </patternFill>
    </fill>
    <fill>
      <patternFill patternType="solid">
        <fgColor rgb="FFFFFFCC"/>
        <bgColor rgb="FF000000"/>
      </patternFill>
    </fill>
    <fill>
      <patternFill patternType="solid">
        <fgColor theme="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8"/>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C7CE"/>
        <bgColor indexed="64"/>
      </patternFill>
    </fill>
    <fill>
      <patternFill patternType="solid">
        <fgColor theme="3" tint="0.59999389629810485"/>
        <bgColor indexed="64"/>
      </patternFill>
    </fill>
    <fill>
      <patternFill patternType="solid">
        <fgColor indexed="22"/>
        <bgColor indexed="64"/>
      </patternFill>
    </fill>
    <fill>
      <patternFill patternType="solid">
        <fgColor theme="1" tint="0.249977111117893"/>
        <bgColor indexed="64"/>
      </patternFill>
    </fill>
    <fill>
      <patternFill patternType="solid">
        <fgColor indexed="26"/>
        <bgColor indexed="64"/>
      </patternFill>
    </fill>
    <fill>
      <patternFill patternType="solid">
        <fgColor rgb="FF244062"/>
        <bgColor indexed="64"/>
      </patternFill>
    </fill>
    <fill>
      <patternFill patternType="solid">
        <fgColor rgb="FF244062"/>
        <bgColor rgb="FF000000"/>
      </patternFill>
    </fill>
  </fills>
  <borders count="1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rgb="FFA6A6A6"/>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theme="0" tint="-0.24994659260841701"/>
      </right>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style="medium">
        <color auto="1"/>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thin">
        <color theme="0" tint="-0.34998626667073579"/>
      </top>
      <bottom style="medium">
        <color auto="1"/>
      </bottom>
      <diagonal/>
    </border>
    <border>
      <left style="medium">
        <color auto="1"/>
      </left>
      <right style="thin">
        <color theme="0" tint="-0.34998626667073579"/>
      </right>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auto="1"/>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
      <left/>
      <right style="thin">
        <color theme="0" tint="-0.34998626667073579"/>
      </right>
      <top/>
      <bottom style="medium">
        <color auto="1"/>
      </bottom>
      <diagonal/>
    </border>
    <border>
      <left style="thin">
        <color theme="0" tint="-0.34998626667073579"/>
      </left>
      <right style="thin">
        <color theme="0" tint="-0.34998626667073579"/>
      </right>
      <top/>
      <bottom style="medium">
        <color auto="1"/>
      </bottom>
      <diagonal/>
    </border>
    <border>
      <left style="thin">
        <color theme="0" tint="-0.34998626667073579"/>
      </left>
      <right style="medium">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auto="1"/>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auto="1"/>
      </right>
      <top style="medium">
        <color indexed="64"/>
      </top>
      <bottom style="thin">
        <color theme="0" tint="-0.24994659260841701"/>
      </bottom>
      <diagonal/>
    </border>
    <border>
      <left style="thin">
        <color theme="0" tint="-0.34998626667073579"/>
      </left>
      <right style="thin">
        <color indexed="64"/>
      </right>
      <top style="medium">
        <color auto="1"/>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indexed="64"/>
      </bottom>
      <diagonal/>
    </border>
    <border>
      <left/>
      <right style="thin">
        <color theme="0" tint="-0.24994659260841701"/>
      </right>
      <top style="thin">
        <color theme="0" tint="-0.24994659260841701"/>
      </top>
      <bottom style="medium">
        <color auto="1"/>
      </bottom>
      <diagonal/>
    </border>
    <border>
      <left style="thin">
        <color theme="0" tint="-0.24994659260841701"/>
      </left>
      <right style="thin">
        <color auto="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style="medium">
        <color auto="1"/>
      </right>
      <top style="thin">
        <color theme="0" tint="-0.24994659260841701"/>
      </top>
      <bottom style="medium">
        <color indexed="64"/>
      </bottom>
      <diagonal/>
    </border>
    <border>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top/>
      <bottom style="medium">
        <color auto="1"/>
      </bottom>
      <diagonal/>
    </border>
    <border>
      <left/>
      <right style="medium">
        <color indexed="64"/>
      </right>
      <top/>
      <bottom/>
      <diagonal/>
    </border>
    <border>
      <left/>
      <right style="medium">
        <color indexed="64"/>
      </right>
      <top/>
      <bottom style="medium">
        <color indexed="64"/>
      </bottom>
      <diagonal/>
    </border>
    <border>
      <left/>
      <right style="thin">
        <color auto="1"/>
      </right>
      <top style="medium">
        <color indexed="64"/>
      </top>
      <bottom style="thin">
        <color theme="0" tint="-0.34998626667073579"/>
      </bottom>
      <diagonal/>
    </border>
    <border>
      <left style="thin">
        <color auto="1"/>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bottom/>
      <diagonal/>
    </border>
    <border>
      <left style="thin">
        <color auto="1"/>
      </left>
      <right/>
      <top/>
      <bottom/>
      <diagonal/>
    </border>
    <border>
      <left/>
      <right style="thin">
        <color indexed="64"/>
      </right>
      <top/>
      <bottom/>
      <diagonal/>
    </border>
    <border>
      <left style="thin">
        <color auto="1"/>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medium">
        <color indexed="64"/>
      </bottom>
      <diagonal/>
    </border>
    <border>
      <left style="medium">
        <color auto="1"/>
      </left>
      <right style="thin">
        <color theme="0" tint="-0.24994659260841701"/>
      </right>
      <top style="medium">
        <color indexed="64"/>
      </top>
      <bottom style="thin">
        <color theme="0" tint="-0.24994659260841701"/>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auto="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style="thin">
        <color theme="0" tint="-0.24994659260841701"/>
      </right>
      <top style="thin">
        <color indexed="64"/>
      </top>
      <bottom style="medium">
        <color indexed="64"/>
      </bottom>
      <diagonal/>
    </border>
    <border>
      <left style="thin">
        <color theme="0" tint="-0.24994659260841701"/>
      </left>
      <right style="medium">
        <color auto="1"/>
      </right>
      <top style="thin">
        <color indexed="64"/>
      </top>
      <bottom style="medium">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medium">
        <color auto="1"/>
      </top>
      <bottom style="thin">
        <color theme="0" tint="-0.34998626667073579"/>
      </bottom>
      <diagonal/>
    </border>
    <border>
      <left style="medium">
        <color indexed="64"/>
      </left>
      <right/>
      <top style="thin">
        <color theme="0" tint="-0.34998626667073579"/>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auto="1"/>
      </right>
      <top style="thin">
        <color theme="0" tint="-0.24994659260841701"/>
      </top>
      <bottom style="medium">
        <color indexed="64"/>
      </bottom>
      <diagonal/>
    </border>
    <border>
      <left style="thin">
        <color theme="0" tint="-0.34998626667073579"/>
      </left>
      <right style="thin">
        <color indexed="64"/>
      </right>
      <top style="medium">
        <color indexed="64"/>
      </top>
      <bottom style="medium">
        <color indexed="64"/>
      </bottom>
      <diagonal/>
    </border>
    <border>
      <left/>
      <right style="thin">
        <color theme="0" tint="-0.34998626667073579"/>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diagonal/>
    </border>
    <border>
      <left style="medium">
        <color auto="1"/>
      </left>
      <right/>
      <top style="medium">
        <color auto="1"/>
      </top>
      <bottom style="thin">
        <color theme="0" tint="-0.34998626667073579"/>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theme="0" tint="-0.24994659260841701"/>
      </right>
      <top style="medium">
        <color indexed="64"/>
      </top>
      <bottom style="thin">
        <color indexed="64"/>
      </bottom>
      <diagonal/>
    </border>
  </borders>
  <cellStyleXfs count="20">
    <xf numFmtId="0" fontId="0" fillId="0" borderId="0"/>
    <xf numFmtId="0" fontId="1" fillId="2" borderId="1" applyFont="0" applyBorder="0" applyAlignment="0" applyProtection="0"/>
    <xf numFmtId="165" fontId="2" fillId="3" borderId="2" applyFont="0" applyBorder="0" applyAlignment="0">
      <alignment horizontal="right"/>
      <protection locked="0"/>
    </xf>
    <xf numFmtId="165" fontId="2" fillId="4" borderId="2" applyFont="0" applyBorder="0" applyAlignment="0">
      <alignment horizontal="right"/>
      <protection locked="0"/>
    </xf>
    <xf numFmtId="165" fontId="2" fillId="5" borderId="2" applyFont="0" applyBorder="0" applyAlignment="0">
      <alignment horizontal="right"/>
      <protection locked="0"/>
    </xf>
    <xf numFmtId="165" fontId="2" fillId="6" borderId="3" applyFont="0" applyBorder="0" applyAlignment="0">
      <alignment horizontal="right"/>
      <protection locked="0"/>
    </xf>
    <xf numFmtId="0" fontId="4" fillId="7" borderId="4">
      <alignment vertical="center"/>
    </xf>
    <xf numFmtId="0" fontId="7" fillId="8" borderId="6">
      <alignment horizontal="centerContinuous" vertical="center" wrapText="1"/>
    </xf>
    <xf numFmtId="0" fontId="7" fillId="8" borderId="7">
      <alignment horizontal="right" vertical="center" wrapText="1" indent="1"/>
    </xf>
    <xf numFmtId="0" fontId="7" fillId="9" borderId="7">
      <alignment horizontal="right" vertical="center" wrapText="1" indent="1"/>
    </xf>
    <xf numFmtId="0" fontId="12" fillId="0" borderId="0" applyNumberFormat="0" applyFill="0" applyBorder="0" applyAlignment="0" applyProtection="0"/>
    <xf numFmtId="166" fontId="3" fillId="12" borderId="1" applyBorder="0"/>
    <xf numFmtId="0" fontId="3" fillId="0" borderId="0"/>
    <xf numFmtId="49" fontId="9" fillId="7" borderId="0">
      <alignment vertical="center"/>
    </xf>
    <xf numFmtId="0" fontId="9" fillId="10" borderId="0">
      <alignment vertical="center"/>
    </xf>
    <xf numFmtId="0" fontId="11" fillId="0" borderId="0"/>
    <xf numFmtId="0" fontId="33" fillId="10" borderId="0">
      <alignment horizontal="left" vertical="center"/>
      <protection locked="0"/>
    </xf>
    <xf numFmtId="9" fontId="3" fillId="0" borderId="0" applyFont="0" applyFill="0" applyBorder="0" applyAlignment="0" applyProtection="0"/>
    <xf numFmtId="0" fontId="37" fillId="7" borderId="0">
      <alignment vertical="center"/>
      <protection locked="0"/>
    </xf>
    <xf numFmtId="0" fontId="3" fillId="0" borderId="0"/>
  </cellStyleXfs>
  <cellXfs count="386">
    <xf numFmtId="0" fontId="0" fillId="0" borderId="0" xfId="0"/>
    <xf numFmtId="0" fontId="3" fillId="0" borderId="0" xfId="12"/>
    <xf numFmtId="49" fontId="9" fillId="7" borderId="0" xfId="13">
      <alignment vertical="center"/>
    </xf>
    <xf numFmtId="0" fontId="13" fillId="7" borderId="0" xfId="13" quotePrefix="1" applyNumberFormat="1" applyFont="1">
      <alignment vertical="center"/>
    </xf>
    <xf numFmtId="0" fontId="13" fillId="7" borderId="0" xfId="13" applyNumberFormat="1" applyFont="1">
      <alignment vertical="center"/>
    </xf>
    <xf numFmtId="49" fontId="13" fillId="7" borderId="0" xfId="13" applyFont="1">
      <alignment vertical="center"/>
    </xf>
    <xf numFmtId="0" fontId="13" fillId="7" borderId="0" xfId="13" applyNumberFormat="1" applyFont="1" applyAlignment="1">
      <alignment horizontal="left" vertical="center"/>
    </xf>
    <xf numFmtId="0" fontId="9" fillId="10" borderId="0" xfId="14">
      <alignment vertical="center"/>
    </xf>
    <xf numFmtId="0" fontId="9" fillId="13" borderId="0" xfId="14" applyFill="1">
      <alignment vertical="center"/>
    </xf>
    <xf numFmtId="0" fontId="9" fillId="14" borderId="0" xfId="14" applyFill="1">
      <alignment vertical="center"/>
    </xf>
    <xf numFmtId="0" fontId="14" fillId="14" borderId="0" xfId="14" applyFont="1" applyFill="1">
      <alignment vertical="center"/>
    </xf>
    <xf numFmtId="0" fontId="15" fillId="13" borderId="0" xfId="14" applyFont="1" applyFill="1" applyAlignment="1">
      <alignment horizontal="justify" vertical="center" wrapText="1"/>
    </xf>
    <xf numFmtId="0" fontId="3" fillId="0" borderId="0" xfId="12" applyAlignment="1">
      <alignment horizontal="center"/>
    </xf>
    <xf numFmtId="49" fontId="17" fillId="13" borderId="0" xfId="13" applyFont="1" applyFill="1">
      <alignment vertical="center"/>
    </xf>
    <xf numFmtId="0" fontId="3" fillId="13" borderId="0" xfId="12" applyFill="1"/>
    <xf numFmtId="0" fontId="18" fillId="13" borderId="0" xfId="12" applyFont="1" applyFill="1"/>
    <xf numFmtId="0" fontId="10" fillId="13" borderId="0" xfId="12" applyFont="1" applyFill="1"/>
    <xf numFmtId="0" fontId="3" fillId="0" borderId="0" xfId="12" applyAlignment="1">
      <alignment vertical="center"/>
    </xf>
    <xf numFmtId="0" fontId="10" fillId="13" borderId="0" xfId="12" applyFont="1" applyFill="1" applyAlignment="1">
      <alignment vertical="center"/>
    </xf>
    <xf numFmtId="0" fontId="22" fillId="0" borderId="0" xfId="12" applyFont="1" applyAlignment="1">
      <alignment vertical="center"/>
    </xf>
    <xf numFmtId="0" fontId="21" fillId="13" borderId="0" xfId="12" applyFont="1" applyFill="1" applyAlignment="1">
      <alignment vertical="center"/>
    </xf>
    <xf numFmtId="0" fontId="3" fillId="0" borderId="0" xfId="12" quotePrefix="1"/>
    <xf numFmtId="0" fontId="10" fillId="13" borderId="0" xfId="12" applyFont="1" applyFill="1" applyAlignment="1">
      <alignment vertical="top"/>
    </xf>
    <xf numFmtId="0" fontId="24" fillId="13" borderId="0" xfId="12" applyFont="1" applyFill="1" applyAlignment="1">
      <alignment vertical="top"/>
    </xf>
    <xf numFmtId="0" fontId="18" fillId="13" borderId="0" xfId="12" applyFont="1" applyFill="1" applyAlignment="1">
      <alignment vertical="top"/>
    </xf>
    <xf numFmtId="14" fontId="3" fillId="0" borderId="0" xfId="12" applyNumberFormat="1"/>
    <xf numFmtId="0" fontId="10" fillId="13" borderId="0" xfId="15" applyFont="1" applyFill="1"/>
    <xf numFmtId="0" fontId="33" fillId="16" borderId="0" xfId="12" applyFont="1" applyFill="1" applyAlignment="1">
      <alignment vertical="center"/>
    </xf>
    <xf numFmtId="0" fontId="33" fillId="16" borderId="0" xfId="12" applyFont="1" applyFill="1" applyAlignment="1">
      <alignment vertical="center" wrapText="1"/>
    </xf>
    <xf numFmtId="0" fontId="33" fillId="16" borderId="0" xfId="12" applyFont="1" applyFill="1" applyAlignment="1">
      <alignment horizontal="left" vertical="center"/>
    </xf>
    <xf numFmtId="0" fontId="33" fillId="16" borderId="0" xfId="15" applyFont="1" applyFill="1" applyAlignment="1">
      <alignment vertical="center"/>
    </xf>
    <xf numFmtId="0" fontId="33" fillId="10" borderId="0" xfId="16" applyProtection="1">
      <alignment horizontal="left" vertical="center"/>
    </xf>
    <xf numFmtId="0" fontId="6" fillId="0" borderId="0" xfId="12" applyFont="1" applyAlignment="1">
      <alignment horizontal="left" wrapText="1"/>
    </xf>
    <xf numFmtId="0" fontId="2" fillId="13" borderId="0" xfId="12" applyFont="1" applyFill="1" applyProtection="1">
      <protection locked="0"/>
    </xf>
    <xf numFmtId="0" fontId="15" fillId="14" borderId="13" xfId="12" applyFont="1" applyFill="1" applyBorder="1" applyAlignment="1">
      <alignment horizontal="left"/>
    </xf>
    <xf numFmtId="0" fontId="5" fillId="14" borderId="14" xfId="12" applyFont="1" applyFill="1" applyBorder="1" applyAlignment="1" applyProtection="1">
      <alignment horizontal="left" wrapText="1"/>
      <protection locked="0"/>
    </xf>
    <xf numFmtId="0" fontId="5" fillId="14" borderId="15" xfId="12" applyFont="1" applyFill="1" applyBorder="1" applyAlignment="1" applyProtection="1">
      <alignment horizontal="left" wrapText="1"/>
      <protection locked="0"/>
    </xf>
    <xf numFmtId="0" fontId="2" fillId="13" borderId="0" xfId="12" applyFont="1" applyFill="1"/>
    <xf numFmtId="0" fontId="3" fillId="0" borderId="0" xfId="12" applyAlignment="1">
      <alignment vertical="top" wrapText="1"/>
    </xf>
    <xf numFmtId="0" fontId="3" fillId="13" borderId="0" xfId="12" applyFill="1" applyAlignment="1">
      <alignment horizontal="left" vertical="top" wrapText="1"/>
    </xf>
    <xf numFmtId="0" fontId="5" fillId="12" borderId="4" xfId="12" applyFont="1" applyFill="1" applyBorder="1" applyAlignment="1">
      <alignment horizontal="left" vertical="center"/>
    </xf>
    <xf numFmtId="0" fontId="5" fillId="12" borderId="9" xfId="12" applyFont="1" applyFill="1" applyBorder="1" applyAlignment="1">
      <alignment horizontal="left" vertical="center"/>
    </xf>
    <xf numFmtId="0" fontId="5" fillId="12" borderId="19" xfId="12" applyFont="1" applyFill="1" applyBorder="1" applyAlignment="1">
      <alignment horizontal="left" vertical="center"/>
    </xf>
    <xf numFmtId="0" fontId="5" fillId="12" borderId="20" xfId="12" applyFont="1" applyFill="1" applyBorder="1" applyAlignment="1">
      <alignment horizontal="left" vertical="center"/>
    </xf>
    <xf numFmtId="0" fontId="3" fillId="13" borderId="0" xfId="12" applyFill="1" applyAlignment="1">
      <alignment vertical="center"/>
    </xf>
    <xf numFmtId="0" fontId="11" fillId="0" borderId="23" xfId="12" applyFont="1" applyBorder="1" applyAlignment="1">
      <alignment horizontal="left" vertical="center" wrapText="1" indent="1"/>
    </xf>
    <xf numFmtId="164" fontId="6" fillId="12" borderId="24" xfId="12" applyNumberFormat="1" applyFont="1" applyFill="1" applyBorder="1" applyAlignment="1">
      <alignment horizontal="left"/>
    </xf>
    <xf numFmtId="170" fontId="11" fillId="11" borderId="25" xfId="17" applyNumberFormat="1" applyFont="1" applyFill="1" applyBorder="1" applyAlignment="1" applyProtection="1">
      <alignment horizontal="right" vertical="center" wrapText="1"/>
      <protection locked="0"/>
    </xf>
    <xf numFmtId="0" fontId="36" fillId="13" borderId="23" xfId="12" applyFont="1" applyFill="1" applyBorder="1" applyAlignment="1">
      <alignment horizontal="left" vertical="center" wrapText="1" indent="1"/>
    </xf>
    <xf numFmtId="170" fontId="6" fillId="12" borderId="27" xfId="12" applyNumberFormat="1" applyFont="1" applyFill="1" applyBorder="1" applyAlignment="1">
      <alignment vertical="center"/>
    </xf>
    <xf numFmtId="0" fontId="36" fillId="13" borderId="28" xfId="12" applyFont="1" applyFill="1" applyBorder="1" applyAlignment="1" applyProtection="1">
      <alignment horizontal="left" vertical="center" wrapText="1" indent="1"/>
      <protection locked="0"/>
    </xf>
    <xf numFmtId="10" fontId="11" fillId="13" borderId="29" xfId="17" applyNumberFormat="1" applyFont="1" applyFill="1" applyBorder="1" applyAlignment="1" applyProtection="1">
      <alignment horizontal="right" vertical="center" wrapText="1"/>
      <protection locked="0"/>
    </xf>
    <xf numFmtId="10" fontId="11" fillId="13" borderId="30" xfId="17" applyNumberFormat="1" applyFont="1" applyFill="1" applyBorder="1" applyAlignment="1" applyProtection="1">
      <alignment horizontal="right" vertical="center" wrapText="1"/>
      <protection locked="0"/>
    </xf>
    <xf numFmtId="0" fontId="36" fillId="13" borderId="31" xfId="12" applyFont="1" applyFill="1" applyBorder="1" applyAlignment="1">
      <alignment horizontal="left" vertical="center" wrapText="1" indent="1"/>
    </xf>
    <xf numFmtId="170" fontId="6" fillId="12" borderId="32" xfId="12" applyNumberFormat="1" applyFont="1" applyFill="1" applyBorder="1" applyAlignment="1">
      <alignment vertical="center"/>
    </xf>
    <xf numFmtId="2" fontId="11" fillId="13" borderId="33" xfId="17" applyNumberFormat="1" applyFont="1" applyFill="1" applyBorder="1" applyAlignment="1" applyProtection="1">
      <alignment horizontal="right" vertical="center" wrapText="1"/>
      <protection locked="0"/>
    </xf>
    <xf numFmtId="2" fontId="11" fillId="13" borderId="34" xfId="17" applyNumberFormat="1" applyFont="1" applyFill="1" applyBorder="1" applyAlignment="1" applyProtection="1">
      <alignment horizontal="right" vertical="center" wrapText="1"/>
      <protection locked="0"/>
    </xf>
    <xf numFmtId="2" fontId="11" fillId="13" borderId="35" xfId="17" applyNumberFormat="1" applyFont="1" applyFill="1" applyBorder="1" applyAlignment="1" applyProtection="1">
      <alignment horizontal="right" vertical="center" wrapText="1"/>
      <protection locked="0"/>
    </xf>
    <xf numFmtId="0" fontId="36" fillId="13" borderId="0" xfId="12" applyFont="1" applyFill="1" applyAlignment="1">
      <alignment horizontal="left" vertical="center" wrapText="1" indent="1"/>
    </xf>
    <xf numFmtId="0" fontId="10" fillId="0" borderId="0" xfId="12" applyFont="1"/>
    <xf numFmtId="171" fontId="10" fillId="0" borderId="0" xfId="12" applyNumberFormat="1" applyFont="1"/>
    <xf numFmtId="170" fontId="11" fillId="13" borderId="0" xfId="17" applyNumberFormat="1" applyFont="1" applyFill="1" applyBorder="1" applyAlignment="1" applyProtection="1">
      <alignment horizontal="right" vertical="center" wrapText="1"/>
    </xf>
    <xf numFmtId="2" fontId="6" fillId="0" borderId="0" xfId="12" applyNumberFormat="1" applyFont="1" applyAlignment="1">
      <alignment horizontal="center"/>
    </xf>
    <xf numFmtId="0" fontId="4" fillId="7" borderId="0" xfId="18" applyFont="1">
      <alignment vertical="center"/>
      <protection locked="0"/>
    </xf>
    <xf numFmtId="0" fontId="38" fillId="7" borderId="0" xfId="18" applyFont="1">
      <alignment vertical="center"/>
      <protection locked="0"/>
    </xf>
    <xf numFmtId="0" fontId="22" fillId="13" borderId="0" xfId="12" applyFont="1" applyFill="1"/>
    <xf numFmtId="0" fontId="39" fillId="0" borderId="36" xfId="12" applyFont="1" applyBorder="1"/>
    <xf numFmtId="0" fontId="40" fillId="11" borderId="36" xfId="12" applyFont="1" applyFill="1" applyBorder="1" applyAlignment="1" applyProtection="1">
      <alignment horizontal="right"/>
      <protection locked="0"/>
    </xf>
    <xf numFmtId="2" fontId="40" fillId="11" borderId="36" xfId="12" applyNumberFormat="1" applyFont="1" applyFill="1" applyBorder="1" applyProtection="1">
      <protection locked="0"/>
    </xf>
    <xf numFmtId="0" fontId="41" fillId="12" borderId="4" xfId="12" applyFont="1" applyFill="1" applyBorder="1" applyAlignment="1" applyProtection="1">
      <alignment horizontal="left" vertical="center"/>
      <protection locked="0"/>
    </xf>
    <xf numFmtId="0" fontId="41" fillId="12" borderId="37" xfId="12" applyFont="1" applyFill="1" applyBorder="1" applyAlignment="1" applyProtection="1">
      <alignment horizontal="left" vertical="center"/>
      <protection locked="0"/>
    </xf>
    <xf numFmtId="0" fontId="41" fillId="12" borderId="9" xfId="12" applyFont="1" applyFill="1" applyBorder="1" applyAlignment="1" applyProtection="1">
      <alignment horizontal="left" vertical="center"/>
      <protection locked="0"/>
    </xf>
    <xf numFmtId="0" fontId="41" fillId="12" borderId="19" xfId="12" applyFont="1" applyFill="1" applyBorder="1" applyAlignment="1" applyProtection="1">
      <alignment horizontal="left" vertical="center"/>
      <protection locked="0"/>
    </xf>
    <xf numFmtId="0" fontId="42" fillId="13" borderId="0" xfId="12" applyFont="1" applyFill="1"/>
    <xf numFmtId="0" fontId="6" fillId="12" borderId="40" xfId="12" applyFont="1" applyFill="1" applyBorder="1" applyAlignment="1">
      <alignment horizontal="right" vertical="center"/>
    </xf>
    <xf numFmtId="0" fontId="6" fillId="12" borderId="41" xfId="12" applyFont="1" applyFill="1" applyBorder="1" applyAlignment="1">
      <alignment horizontal="right" vertical="center"/>
    </xf>
    <xf numFmtId="0" fontId="6" fillId="9" borderId="42" xfId="12" applyFont="1" applyFill="1" applyBorder="1" applyAlignment="1">
      <alignment horizontal="right" vertical="center"/>
    </xf>
    <xf numFmtId="0" fontId="6" fillId="9" borderId="43" xfId="12" applyFont="1" applyFill="1" applyBorder="1" applyAlignment="1">
      <alignment horizontal="right" vertical="center"/>
    </xf>
    <xf numFmtId="0" fontId="6" fillId="9" borderId="44" xfId="12" applyFont="1" applyFill="1" applyBorder="1" applyAlignment="1">
      <alignment horizontal="right" vertical="center"/>
    </xf>
    <xf numFmtId="0" fontId="11" fillId="0" borderId="45" xfId="12" applyFont="1" applyBorder="1" applyAlignment="1">
      <alignment horizontal="left" vertical="center" wrapText="1" indent="1"/>
    </xf>
    <xf numFmtId="170" fontId="11" fillId="11" borderId="46" xfId="12" applyNumberFormat="1" applyFont="1" applyFill="1" applyBorder="1" applyAlignment="1" applyProtection="1">
      <alignment vertical="center" wrapText="1"/>
      <protection locked="0"/>
    </xf>
    <xf numFmtId="170" fontId="11" fillId="11" borderId="47" xfId="12" applyNumberFormat="1" applyFont="1" applyFill="1" applyBorder="1" applyAlignment="1" applyProtection="1">
      <alignment vertical="center" wrapText="1"/>
      <protection locked="0"/>
    </xf>
    <xf numFmtId="170" fontId="11" fillId="11" borderId="48" xfId="12" applyNumberFormat="1" applyFont="1" applyFill="1" applyBorder="1" applyAlignment="1" applyProtection="1">
      <alignment vertical="center" wrapText="1"/>
      <protection locked="0"/>
    </xf>
    <xf numFmtId="170" fontId="11" fillId="11" borderId="49" xfId="12" applyNumberFormat="1" applyFont="1" applyFill="1" applyBorder="1" applyAlignment="1" applyProtection="1">
      <alignment vertical="center" wrapText="1"/>
      <protection locked="0"/>
    </xf>
    <xf numFmtId="170" fontId="11" fillId="17" borderId="24" xfId="17" applyNumberFormat="1" applyFont="1" applyFill="1" applyBorder="1" applyAlignment="1" applyProtection="1">
      <alignment horizontal="right" vertical="center" wrapText="1"/>
    </xf>
    <xf numFmtId="170" fontId="11" fillId="17" borderId="50" xfId="17" applyNumberFormat="1" applyFont="1" applyFill="1" applyBorder="1" applyAlignment="1" applyProtection="1">
      <alignment horizontal="right" vertical="center" wrapText="1"/>
    </xf>
    <xf numFmtId="170" fontId="11" fillId="13" borderId="51" xfId="17" applyNumberFormat="1" applyFont="1" applyFill="1" applyBorder="1" applyAlignment="1" applyProtection="1">
      <alignment horizontal="right" vertical="center" wrapText="1"/>
    </xf>
    <xf numFmtId="170" fontId="11" fillId="13" borderId="25" xfId="17" applyNumberFormat="1" applyFont="1" applyFill="1" applyBorder="1" applyAlignment="1" applyProtection="1">
      <alignment horizontal="right" vertical="center" wrapText="1"/>
    </xf>
    <xf numFmtId="170" fontId="11" fillId="13" borderId="26" xfId="17" applyNumberFormat="1" applyFont="1" applyFill="1" applyBorder="1" applyAlignment="1" applyProtection="1">
      <alignment horizontal="right" vertical="center" wrapText="1"/>
    </xf>
    <xf numFmtId="0" fontId="3" fillId="0" borderId="0" xfId="12" applyAlignment="1">
      <alignment horizontal="right"/>
    </xf>
    <xf numFmtId="0" fontId="43" fillId="14" borderId="52" xfId="12" applyFont="1" applyFill="1" applyBorder="1" applyAlignment="1">
      <alignment horizontal="left" vertical="center" wrapText="1" indent="1"/>
    </xf>
    <xf numFmtId="0" fontId="6" fillId="12" borderId="53" xfId="12" applyFont="1" applyFill="1" applyBorder="1" applyAlignment="1">
      <alignment vertical="center"/>
    </xf>
    <xf numFmtId="0" fontId="6" fillId="12" borderId="54" xfId="12" applyFont="1" applyFill="1" applyBorder="1" applyAlignment="1">
      <alignment vertical="center"/>
    </xf>
    <xf numFmtId="0" fontId="6" fillId="12" borderId="1" xfId="12" applyFont="1" applyFill="1" applyBorder="1" applyAlignment="1">
      <alignment vertical="center"/>
    </xf>
    <xf numFmtId="0" fontId="6" fillId="12" borderId="55" xfId="12" applyFont="1" applyFill="1" applyBorder="1" applyAlignment="1">
      <alignment vertical="center"/>
    </xf>
    <xf numFmtId="164" fontId="6" fillId="12" borderId="56" xfId="12" applyNumberFormat="1" applyFont="1" applyFill="1" applyBorder="1" applyAlignment="1">
      <alignment horizontal="left"/>
    </xf>
    <xf numFmtId="164" fontId="6" fillId="12" borderId="57" xfId="12" applyNumberFormat="1" applyFont="1" applyFill="1" applyBorder="1" applyAlignment="1">
      <alignment horizontal="left"/>
    </xf>
    <xf numFmtId="164" fontId="6" fillId="12" borderId="2" xfId="12" applyNumberFormat="1" applyFont="1" applyFill="1" applyBorder="1" applyAlignment="1">
      <alignment horizontal="left"/>
    </xf>
    <xf numFmtId="164" fontId="6" fillId="12" borderId="58" xfId="12" applyNumberFormat="1" applyFont="1" applyFill="1" applyBorder="1" applyAlignment="1">
      <alignment horizontal="left"/>
    </xf>
    <xf numFmtId="164" fontId="6" fillId="12" borderId="59" xfId="12" applyNumberFormat="1" applyFont="1" applyFill="1" applyBorder="1" applyAlignment="1">
      <alignment horizontal="left"/>
    </xf>
    <xf numFmtId="170" fontId="11" fillId="11" borderId="53" xfId="12" applyNumberFormat="1" applyFont="1" applyFill="1" applyBorder="1" applyAlignment="1" applyProtection="1">
      <alignment vertical="center" wrapText="1"/>
      <protection locked="0"/>
    </xf>
    <xf numFmtId="170" fontId="11" fillId="11" borderId="54" xfId="12" applyNumberFormat="1" applyFont="1" applyFill="1" applyBorder="1" applyAlignment="1" applyProtection="1">
      <alignment vertical="center" wrapText="1"/>
      <protection locked="0"/>
    </xf>
    <xf numFmtId="170" fontId="11" fillId="11" borderId="1" xfId="12" applyNumberFormat="1" applyFont="1" applyFill="1" applyBorder="1" applyAlignment="1" applyProtection="1">
      <alignment vertical="center" wrapText="1"/>
      <protection locked="0"/>
    </xf>
    <xf numFmtId="170" fontId="11" fillId="11" borderId="55" xfId="12" applyNumberFormat="1" applyFont="1" applyFill="1" applyBorder="1" applyAlignment="1" applyProtection="1">
      <alignment vertical="center" wrapText="1"/>
      <protection locked="0"/>
    </xf>
    <xf numFmtId="170" fontId="11" fillId="17" borderId="56" xfId="17" applyNumberFormat="1" applyFont="1" applyFill="1" applyBorder="1" applyAlignment="1" applyProtection="1">
      <alignment horizontal="right" wrapText="1"/>
    </xf>
    <xf numFmtId="170" fontId="11" fillId="17" borderId="57" xfId="17" applyNumberFormat="1" applyFont="1" applyFill="1" applyBorder="1" applyAlignment="1" applyProtection="1">
      <alignment horizontal="right" wrapText="1"/>
    </xf>
    <xf numFmtId="170" fontId="11" fillId="13" borderId="2" xfId="17" applyNumberFormat="1" applyFont="1" applyFill="1" applyBorder="1" applyAlignment="1" applyProtection="1">
      <alignment horizontal="right" wrapText="1"/>
    </xf>
    <xf numFmtId="170" fontId="11" fillId="13" borderId="60" xfId="17" applyNumberFormat="1" applyFont="1" applyFill="1" applyBorder="1" applyAlignment="1" applyProtection="1">
      <alignment horizontal="right" wrapText="1"/>
    </xf>
    <xf numFmtId="167" fontId="6" fillId="0" borderId="0" xfId="12" applyNumberFormat="1" applyFont="1"/>
    <xf numFmtId="0" fontId="11" fillId="0" borderId="61" xfId="12" applyFont="1" applyBorder="1" applyAlignment="1">
      <alignment horizontal="left" vertical="center" wrapText="1" indent="1"/>
    </xf>
    <xf numFmtId="170" fontId="11" fillId="11" borderId="62" xfId="12" applyNumberFormat="1" applyFont="1" applyFill="1" applyBorder="1" applyAlignment="1" applyProtection="1">
      <alignment vertical="center" wrapText="1"/>
      <protection locked="0"/>
    </xf>
    <xf numFmtId="170" fontId="11" fillId="11" borderId="63" xfId="12" applyNumberFormat="1" applyFont="1" applyFill="1" applyBorder="1" applyAlignment="1" applyProtection="1">
      <alignment vertical="center" wrapText="1"/>
      <protection locked="0"/>
    </xf>
    <xf numFmtId="170" fontId="11" fillId="11" borderId="64" xfId="12" applyNumberFormat="1" applyFont="1" applyFill="1" applyBorder="1" applyAlignment="1" applyProtection="1">
      <alignment vertical="center" wrapText="1"/>
      <protection locked="0"/>
    </xf>
    <xf numFmtId="170" fontId="11" fillId="11" borderId="65" xfId="12" applyNumberFormat="1" applyFont="1" applyFill="1" applyBorder="1" applyAlignment="1" applyProtection="1">
      <alignment vertical="center" wrapText="1"/>
      <protection locked="0"/>
    </xf>
    <xf numFmtId="170" fontId="11" fillId="17" borderId="40" xfId="17" applyNumberFormat="1" applyFont="1" applyFill="1" applyBorder="1" applyAlignment="1" applyProtection="1">
      <alignment horizontal="right" wrapText="1"/>
    </xf>
    <xf numFmtId="170" fontId="11" fillId="17" borderId="41" xfId="17" applyNumberFormat="1" applyFont="1" applyFill="1" applyBorder="1" applyAlignment="1" applyProtection="1">
      <alignment horizontal="right" wrapText="1"/>
    </xf>
    <xf numFmtId="170" fontId="11" fillId="13" borderId="33" xfId="17" applyNumberFormat="1" applyFont="1" applyFill="1" applyBorder="1" applyAlignment="1" applyProtection="1">
      <alignment horizontal="right" wrapText="1"/>
    </xf>
    <xf numFmtId="170" fontId="11" fillId="13" borderId="66" xfId="17" applyNumberFormat="1" applyFont="1" applyFill="1" applyBorder="1" applyAlignment="1" applyProtection="1">
      <alignment horizontal="right" wrapText="1"/>
    </xf>
    <xf numFmtId="0" fontId="6" fillId="18" borderId="4" xfId="12" applyFont="1" applyFill="1" applyBorder="1" applyAlignment="1">
      <alignment horizontal="right" vertical="center" wrapText="1" indent="1"/>
    </xf>
    <xf numFmtId="172" fontId="6" fillId="18" borderId="67" xfId="17" applyNumberFormat="1" applyFont="1" applyFill="1" applyBorder="1" applyAlignment="1" applyProtection="1">
      <alignment horizontal="right" wrapText="1"/>
    </xf>
    <xf numFmtId="172" fontId="6" fillId="18" borderId="68" xfId="17" applyNumberFormat="1" applyFont="1" applyFill="1" applyBorder="1" applyAlignment="1" applyProtection="1">
      <alignment horizontal="right" wrapText="1"/>
    </xf>
    <xf numFmtId="0" fontId="43" fillId="0" borderId="69" xfId="12" applyFont="1" applyBorder="1" applyAlignment="1">
      <alignment vertical="center"/>
    </xf>
    <xf numFmtId="0" fontId="43" fillId="0" borderId="0" xfId="12" applyFont="1" applyAlignment="1">
      <alignment vertical="center"/>
    </xf>
    <xf numFmtId="170" fontId="44" fillId="0" borderId="0" xfId="12" applyNumberFormat="1" applyFont="1"/>
    <xf numFmtId="0" fontId="10" fillId="0" borderId="69" xfId="12" applyFont="1" applyBorder="1"/>
    <xf numFmtId="0" fontId="8" fillId="13" borderId="70" xfId="12" applyFont="1" applyFill="1" applyBorder="1" applyAlignment="1">
      <alignment vertical="center" wrapText="1"/>
    </xf>
    <xf numFmtId="0" fontId="10" fillId="0" borderId="0" xfId="12" applyFont="1" applyAlignment="1">
      <alignment horizontal="right"/>
    </xf>
    <xf numFmtId="0" fontId="11" fillId="0" borderId="71" xfId="12" applyFont="1" applyBorder="1" applyAlignment="1">
      <alignment horizontal="left" vertical="center" wrapText="1" indent="1"/>
    </xf>
    <xf numFmtId="170" fontId="11" fillId="11" borderId="51" xfId="12" applyNumberFormat="1" applyFont="1" applyFill="1" applyBorder="1" applyAlignment="1" applyProtection="1">
      <alignment vertical="center" wrapText="1"/>
      <protection locked="0"/>
    </xf>
    <xf numFmtId="170" fontId="11" fillId="11" borderId="72" xfId="12" applyNumberFormat="1" applyFont="1" applyFill="1" applyBorder="1" applyAlignment="1" applyProtection="1">
      <alignment vertical="center" wrapText="1"/>
      <protection locked="0"/>
    </xf>
    <xf numFmtId="170" fontId="11" fillId="11" borderId="25" xfId="12" applyNumberFormat="1" applyFont="1" applyFill="1" applyBorder="1" applyAlignment="1" applyProtection="1">
      <alignment vertical="center" wrapText="1"/>
      <protection locked="0"/>
    </xf>
    <xf numFmtId="2" fontId="6" fillId="12" borderId="73" xfId="12" applyNumberFormat="1" applyFont="1" applyFill="1" applyBorder="1"/>
    <xf numFmtId="173" fontId="11" fillId="13" borderId="24" xfId="12" applyNumberFormat="1" applyFont="1" applyFill="1" applyBorder="1" applyAlignment="1">
      <alignment horizontal="right" vertical="center"/>
    </xf>
    <xf numFmtId="173" fontId="11" fillId="13" borderId="50" xfId="12" applyNumberFormat="1" applyFont="1" applyFill="1" applyBorder="1" applyAlignment="1">
      <alignment horizontal="right" vertical="center"/>
    </xf>
    <xf numFmtId="173" fontId="11" fillId="13" borderId="51" xfId="12" applyNumberFormat="1" applyFont="1" applyFill="1" applyBorder="1" applyAlignment="1">
      <alignment horizontal="right" vertical="center"/>
    </xf>
    <xf numFmtId="173" fontId="11" fillId="13" borderId="25" xfId="12" applyNumberFormat="1" applyFont="1" applyFill="1" applyBorder="1" applyAlignment="1">
      <alignment horizontal="right" vertical="center"/>
    </xf>
    <xf numFmtId="167" fontId="6" fillId="12" borderId="74" xfId="12" applyNumberFormat="1" applyFont="1" applyFill="1" applyBorder="1" applyAlignment="1">
      <alignment horizontal="left"/>
    </xf>
    <xf numFmtId="170" fontId="6" fillId="12" borderId="2" xfId="12" applyNumberFormat="1" applyFont="1" applyFill="1" applyBorder="1"/>
    <xf numFmtId="170" fontId="6" fillId="12" borderId="75" xfId="12" applyNumberFormat="1" applyFont="1" applyFill="1" applyBorder="1"/>
    <xf numFmtId="170" fontId="6" fillId="12" borderId="58" xfId="12" applyNumberFormat="1" applyFont="1" applyFill="1" applyBorder="1"/>
    <xf numFmtId="170" fontId="6" fillId="12" borderId="57" xfId="12" applyNumberFormat="1" applyFont="1" applyFill="1" applyBorder="1"/>
    <xf numFmtId="2" fontId="6" fillId="12" borderId="76" xfId="12" applyNumberFormat="1" applyFont="1" applyFill="1" applyBorder="1"/>
    <xf numFmtId="173" fontId="6" fillId="12" borderId="56" xfId="12" applyNumberFormat="1" applyFont="1" applyFill="1" applyBorder="1" applyAlignment="1">
      <alignment horizontal="left"/>
    </xf>
    <xf numFmtId="173" fontId="6" fillId="12" borderId="57" xfId="12" applyNumberFormat="1" applyFont="1" applyFill="1" applyBorder="1" applyAlignment="1">
      <alignment horizontal="left"/>
    </xf>
    <xf numFmtId="173" fontId="6" fillId="12" borderId="2" xfId="12" applyNumberFormat="1" applyFont="1" applyFill="1" applyBorder="1" applyAlignment="1">
      <alignment horizontal="left"/>
    </xf>
    <xf numFmtId="173" fontId="6" fillId="12" borderId="58" xfId="12" applyNumberFormat="1" applyFont="1" applyFill="1" applyBorder="1" applyAlignment="1">
      <alignment horizontal="left"/>
    </xf>
    <xf numFmtId="174" fontId="6" fillId="12" borderId="70" xfId="12" applyNumberFormat="1" applyFont="1" applyFill="1" applyBorder="1" applyAlignment="1">
      <alignment horizontal="right"/>
    </xf>
    <xf numFmtId="0" fontId="11" fillId="0" borderId="52" xfId="12" applyFont="1" applyBorder="1" applyAlignment="1">
      <alignment horizontal="left" vertical="center" wrapText="1" indent="3"/>
    </xf>
    <xf numFmtId="170" fontId="11" fillId="11" borderId="58" xfId="12" applyNumberFormat="1" applyFont="1" applyFill="1" applyBorder="1" applyAlignment="1" applyProtection="1">
      <alignment vertical="center" wrapText="1"/>
      <protection locked="0"/>
    </xf>
    <xf numFmtId="170" fontId="11" fillId="11" borderId="57" xfId="12" applyNumberFormat="1" applyFont="1" applyFill="1" applyBorder="1" applyAlignment="1" applyProtection="1">
      <alignment vertical="center" wrapText="1"/>
      <protection locked="0"/>
    </xf>
    <xf numFmtId="170" fontId="11" fillId="11" borderId="2" xfId="12" applyNumberFormat="1" applyFont="1" applyFill="1" applyBorder="1" applyAlignment="1" applyProtection="1">
      <alignment vertical="center" wrapText="1"/>
      <protection locked="0"/>
    </xf>
    <xf numFmtId="173" fontId="11" fillId="13" borderId="56" xfId="12" applyNumberFormat="1" applyFont="1" applyFill="1" applyBorder="1" applyAlignment="1">
      <alignment horizontal="right" vertical="center"/>
    </xf>
    <xf numFmtId="173" fontId="11" fillId="13" borderId="57" xfId="12" applyNumberFormat="1" applyFont="1" applyFill="1" applyBorder="1" applyAlignment="1">
      <alignment horizontal="right" vertical="center"/>
    </xf>
    <xf numFmtId="173" fontId="11" fillId="13" borderId="2" xfId="12" applyNumberFormat="1" applyFont="1" applyFill="1" applyBorder="1" applyAlignment="1">
      <alignment horizontal="right" vertical="center"/>
    </xf>
    <xf numFmtId="4" fontId="6" fillId="12" borderId="70" xfId="12" applyNumberFormat="1" applyFont="1" applyFill="1" applyBorder="1" applyAlignment="1">
      <alignment horizontal="right"/>
    </xf>
    <xf numFmtId="0" fontId="11" fillId="0" borderId="52" xfId="12" applyFont="1" applyBorder="1" applyAlignment="1">
      <alignment horizontal="left" vertical="center" wrapText="1" indent="1"/>
    </xf>
    <xf numFmtId="167" fontId="10" fillId="0" borderId="0" xfId="12" applyNumberFormat="1" applyFont="1"/>
    <xf numFmtId="0" fontId="10" fillId="12" borderId="70" xfId="12" applyFont="1" applyFill="1" applyBorder="1"/>
    <xf numFmtId="0" fontId="46" fillId="0" borderId="0" xfId="12" applyFont="1"/>
    <xf numFmtId="170" fontId="11" fillId="11" borderId="34" xfId="12" applyNumberFormat="1" applyFont="1" applyFill="1" applyBorder="1" applyAlignment="1" applyProtection="1">
      <alignment vertical="center" wrapText="1"/>
      <protection locked="0"/>
    </xf>
    <xf numFmtId="170" fontId="11" fillId="11" borderId="41" xfId="12" applyNumberFormat="1" applyFont="1" applyFill="1" applyBorder="1" applyAlignment="1" applyProtection="1">
      <alignment vertical="center" wrapText="1"/>
      <protection locked="0"/>
    </xf>
    <xf numFmtId="170" fontId="11" fillId="11" borderId="33" xfId="12" applyNumberFormat="1" applyFont="1" applyFill="1" applyBorder="1" applyAlignment="1" applyProtection="1">
      <alignment vertical="center" wrapText="1"/>
      <protection locked="0"/>
    </xf>
    <xf numFmtId="2" fontId="6" fillId="12" borderId="79" xfId="12" applyNumberFormat="1" applyFont="1" applyFill="1" applyBorder="1"/>
    <xf numFmtId="173" fontId="11" fillId="13" borderId="40" xfId="12" applyNumberFormat="1" applyFont="1" applyFill="1" applyBorder="1" applyAlignment="1">
      <alignment horizontal="right" vertical="center"/>
    </xf>
    <xf numFmtId="173" fontId="11" fillId="13" borderId="41" xfId="12" applyNumberFormat="1" applyFont="1" applyFill="1" applyBorder="1" applyAlignment="1">
      <alignment horizontal="right" vertical="center"/>
    </xf>
    <xf numFmtId="173" fontId="11" fillId="13" borderId="33" xfId="12" applyNumberFormat="1" applyFont="1" applyFill="1" applyBorder="1" applyAlignment="1">
      <alignment horizontal="right" vertical="center"/>
    </xf>
    <xf numFmtId="0" fontId="10" fillId="12" borderId="71" xfId="12" applyFont="1" applyFill="1" applyBorder="1"/>
    <xf numFmtId="0" fontId="6" fillId="18" borderId="32" xfId="12" applyFont="1" applyFill="1" applyBorder="1" applyAlignment="1">
      <alignment horizontal="right" wrapText="1"/>
    </xf>
    <xf numFmtId="175" fontId="27" fillId="11" borderId="36" xfId="12" applyNumberFormat="1" applyFont="1" applyFill="1" applyBorder="1" applyAlignment="1" applyProtection="1">
      <alignment horizontal="center"/>
      <protection locked="0"/>
    </xf>
    <xf numFmtId="2" fontId="10" fillId="11" borderId="80" xfId="12" applyNumberFormat="1" applyFont="1" applyFill="1" applyBorder="1" applyProtection="1">
      <protection locked="0"/>
    </xf>
    <xf numFmtId="0" fontId="27" fillId="0" borderId="0" xfId="12" applyFont="1"/>
    <xf numFmtId="0" fontId="10" fillId="0" borderId="0" xfId="12" applyFont="1" applyAlignment="1">
      <alignment horizontal="left"/>
    </xf>
    <xf numFmtId="0" fontId="10" fillId="0" borderId="0" xfId="12" applyFont="1" applyAlignment="1">
      <alignment horizontal="left" wrapText="1"/>
    </xf>
    <xf numFmtId="0" fontId="14" fillId="12" borderId="81" xfId="12" applyFont="1" applyFill="1" applyBorder="1" applyAlignment="1">
      <alignment horizontal="left" vertical="center"/>
    </xf>
    <xf numFmtId="0" fontId="6" fillId="12" borderId="37" xfId="12" applyFont="1" applyFill="1" applyBorder="1" applyAlignment="1">
      <alignment horizontal="left" vertical="center"/>
    </xf>
    <xf numFmtId="0" fontId="6" fillId="12" borderId="21" xfId="12" applyFont="1" applyFill="1" applyBorder="1" applyAlignment="1">
      <alignment horizontal="left" vertical="center"/>
    </xf>
    <xf numFmtId="0" fontId="6" fillId="12" borderId="74" xfId="12" applyFont="1" applyFill="1" applyBorder="1" applyAlignment="1">
      <alignment horizontal="left" vertical="center"/>
    </xf>
    <xf numFmtId="0" fontId="3" fillId="12" borderId="8" xfId="12" applyFill="1" applyBorder="1"/>
    <xf numFmtId="0" fontId="3" fillId="12" borderId="71" xfId="12" applyFill="1" applyBorder="1"/>
    <xf numFmtId="176" fontId="11" fillId="14" borderId="82" xfId="12" applyNumberFormat="1" applyFont="1" applyFill="1" applyBorder="1" applyAlignment="1">
      <alignment horizontal="right" vertical="center"/>
    </xf>
    <xf numFmtId="176" fontId="11" fillId="14" borderId="67" xfId="12" applyNumberFormat="1" applyFont="1" applyFill="1" applyBorder="1" applyAlignment="1">
      <alignment horizontal="right" vertical="center"/>
    </xf>
    <xf numFmtId="176" fontId="11" fillId="14" borderId="68" xfId="12" applyNumberFormat="1" applyFont="1" applyFill="1" applyBorder="1" applyAlignment="1">
      <alignment horizontal="right" vertical="center"/>
    </xf>
    <xf numFmtId="0" fontId="6" fillId="0" borderId="0" xfId="12" applyFont="1" applyAlignment="1">
      <alignment horizontal="left"/>
    </xf>
    <xf numFmtId="0" fontId="14" fillId="12" borderId="4" xfId="12" applyFont="1" applyFill="1" applyBorder="1" applyAlignment="1">
      <alignment horizontal="left" vertical="center"/>
    </xf>
    <xf numFmtId="0" fontId="6" fillId="12" borderId="9" xfId="12" applyFont="1" applyFill="1" applyBorder="1" applyAlignment="1">
      <alignment horizontal="left" vertical="center"/>
    </xf>
    <xf numFmtId="0" fontId="14" fillId="12" borderId="37" xfId="12" applyFont="1" applyFill="1" applyBorder="1" applyAlignment="1">
      <alignment horizontal="left" vertical="center"/>
    </xf>
    <xf numFmtId="0" fontId="14" fillId="12" borderId="74" xfId="12" applyFont="1" applyFill="1" applyBorder="1" applyAlignment="1">
      <alignment horizontal="left" vertical="center"/>
    </xf>
    <xf numFmtId="0" fontId="6" fillId="13" borderId="81" xfId="12" applyFont="1" applyFill="1" applyBorder="1" applyAlignment="1">
      <alignment horizontal="left"/>
    </xf>
    <xf numFmtId="0" fontId="6" fillId="13" borderId="37" xfId="12" applyFont="1" applyFill="1" applyBorder="1" applyAlignment="1">
      <alignment horizontal="left"/>
    </xf>
    <xf numFmtId="0" fontId="27" fillId="14" borderId="86" xfId="12" applyFont="1" applyFill="1" applyBorder="1"/>
    <xf numFmtId="0" fontId="6" fillId="13" borderId="20" xfId="12" applyFont="1" applyFill="1" applyBorder="1" applyAlignment="1">
      <alignment horizontal="left"/>
    </xf>
    <xf numFmtId="0" fontId="6" fillId="13" borderId="0" xfId="12" applyFont="1" applyFill="1" applyAlignment="1">
      <alignment horizontal="left"/>
    </xf>
    <xf numFmtId="0" fontId="6" fillId="8" borderId="87" xfId="12" applyFont="1" applyFill="1" applyBorder="1" applyAlignment="1">
      <alignment horizontal="centerContinuous" vertical="center"/>
    </xf>
    <xf numFmtId="0" fontId="6" fillId="8" borderId="88" xfId="12" applyFont="1" applyFill="1" applyBorder="1" applyAlignment="1">
      <alignment horizontal="centerContinuous" vertical="center"/>
    </xf>
    <xf numFmtId="0" fontId="6" fillId="8" borderId="89" xfId="12" applyFont="1" applyFill="1" applyBorder="1" applyAlignment="1">
      <alignment horizontal="centerContinuous" vertical="center"/>
    </xf>
    <xf numFmtId="0" fontId="6" fillId="8" borderId="90" xfId="12" applyFont="1" applyFill="1" applyBorder="1" applyAlignment="1">
      <alignment horizontal="centerContinuous" vertical="center"/>
    </xf>
    <xf numFmtId="0" fontId="6" fillId="8" borderId="91" xfId="12" applyFont="1" applyFill="1" applyBorder="1" applyAlignment="1">
      <alignment horizontal="centerContinuous" vertical="center"/>
    </xf>
    <xf numFmtId="0" fontId="3" fillId="8" borderId="92" xfId="12" applyFill="1" applyBorder="1" applyAlignment="1">
      <alignment horizontal="centerContinuous"/>
    </xf>
    <xf numFmtId="0" fontId="6" fillId="9" borderId="93" xfId="12" applyFont="1" applyFill="1" applyBorder="1" applyAlignment="1">
      <alignment horizontal="right" vertical="center"/>
    </xf>
    <xf numFmtId="0" fontId="6" fillId="9" borderId="7" xfId="12" applyFont="1" applyFill="1" applyBorder="1" applyAlignment="1">
      <alignment horizontal="right" vertical="center"/>
    </xf>
    <xf numFmtId="0" fontId="6" fillId="20" borderId="7" xfId="12" applyFont="1" applyFill="1" applyBorder="1" applyAlignment="1">
      <alignment horizontal="right" vertical="center"/>
    </xf>
    <xf numFmtId="177" fontId="11" fillId="21" borderId="0" xfId="12" applyNumberFormat="1" applyFont="1" applyFill="1" applyAlignment="1">
      <alignment horizontal="left" vertical="center"/>
    </xf>
    <xf numFmtId="177" fontId="11" fillId="13" borderId="82" xfId="12" applyNumberFormat="1" applyFont="1" applyFill="1" applyBorder="1" applyAlignment="1">
      <alignment horizontal="right" vertical="center"/>
    </xf>
    <xf numFmtId="177" fontId="11" fillId="13" borderId="29" xfId="12" applyNumberFormat="1" applyFont="1" applyFill="1" applyBorder="1" applyAlignment="1">
      <alignment horizontal="right" vertical="center"/>
    </xf>
    <xf numFmtId="177" fontId="11" fillId="13" borderId="95" xfId="12" applyNumberFormat="1" applyFont="1" applyFill="1" applyBorder="1" applyAlignment="1">
      <alignment horizontal="right" vertical="center"/>
    </xf>
    <xf numFmtId="177" fontId="11" fillId="13" borderId="26" xfId="12" applyNumberFormat="1" applyFont="1" applyFill="1" applyBorder="1" applyAlignment="1">
      <alignment horizontal="right" vertical="center"/>
    </xf>
    <xf numFmtId="177" fontId="11" fillId="21" borderId="0" xfId="12" applyNumberFormat="1" applyFont="1" applyFill="1" applyAlignment="1">
      <alignment horizontal="right" vertical="center"/>
    </xf>
    <xf numFmtId="0" fontId="3" fillId="14" borderId="70" xfId="12" applyFill="1" applyBorder="1"/>
    <xf numFmtId="177" fontId="11" fillId="13" borderId="40" xfId="12" applyNumberFormat="1" applyFont="1" applyFill="1" applyBorder="1" applyAlignment="1">
      <alignment horizontal="right" vertical="center"/>
    </xf>
    <xf numFmtId="177" fontId="11" fillId="13" borderId="96" xfId="12" applyNumberFormat="1" applyFont="1" applyFill="1" applyBorder="1" applyAlignment="1">
      <alignment horizontal="right" vertical="center"/>
    </xf>
    <xf numFmtId="177" fontId="11" fillId="13" borderId="58" xfId="12" applyNumberFormat="1" applyFont="1" applyFill="1" applyBorder="1" applyAlignment="1">
      <alignment horizontal="right" vertical="center"/>
    </xf>
    <xf numFmtId="177" fontId="11" fillId="13" borderId="31" xfId="12" applyNumberFormat="1" applyFont="1" applyFill="1" applyBorder="1" applyAlignment="1">
      <alignment horizontal="right" vertical="center"/>
    </xf>
    <xf numFmtId="177" fontId="11" fillId="13" borderId="97" xfId="12" applyNumberFormat="1" applyFont="1" applyFill="1" applyBorder="1" applyAlignment="1">
      <alignment horizontal="right" vertical="center"/>
    </xf>
    <xf numFmtId="177" fontId="11" fillId="21" borderId="8" xfId="12" applyNumberFormat="1" applyFont="1" applyFill="1" applyBorder="1" applyAlignment="1">
      <alignment horizontal="right" vertical="center"/>
    </xf>
    <xf numFmtId="177" fontId="11" fillId="13" borderId="98" xfId="12" applyNumberFormat="1" applyFont="1" applyFill="1" applyBorder="1" applyAlignment="1">
      <alignment horizontal="right" vertical="center"/>
    </xf>
    <xf numFmtId="177" fontId="11" fillId="13" borderId="99" xfId="12" applyNumberFormat="1" applyFont="1" applyFill="1" applyBorder="1" applyAlignment="1">
      <alignment horizontal="right" vertical="center"/>
    </xf>
    <xf numFmtId="177" fontId="11" fillId="21" borderId="69" xfId="12" applyNumberFormat="1" applyFont="1" applyFill="1" applyBorder="1" applyAlignment="1">
      <alignment horizontal="right" vertical="center"/>
    </xf>
    <xf numFmtId="177" fontId="11" fillId="13" borderId="100" xfId="12" applyNumberFormat="1" applyFont="1" applyFill="1" applyBorder="1" applyAlignment="1">
      <alignment horizontal="right" vertical="center"/>
    </xf>
    <xf numFmtId="177" fontId="11" fillId="13" borderId="101" xfId="12" applyNumberFormat="1" applyFont="1" applyFill="1" applyBorder="1" applyAlignment="1">
      <alignment horizontal="right" vertical="center"/>
    </xf>
    <xf numFmtId="177" fontId="11" fillId="13" borderId="102" xfId="12" applyNumberFormat="1" applyFont="1" applyFill="1" applyBorder="1" applyAlignment="1">
      <alignment horizontal="right" vertical="center"/>
    </xf>
    <xf numFmtId="177" fontId="11" fillId="13" borderId="103" xfId="12" applyNumberFormat="1" applyFont="1" applyFill="1" applyBorder="1" applyAlignment="1">
      <alignment horizontal="right" vertical="center"/>
    </xf>
    <xf numFmtId="0" fontId="23" fillId="22" borderId="4" xfId="12" applyFont="1" applyFill="1" applyBorder="1"/>
    <xf numFmtId="0" fontId="23" fillId="22" borderId="9" xfId="12" applyFont="1" applyFill="1" applyBorder="1" applyAlignment="1">
      <alignment wrapText="1"/>
    </xf>
    <xf numFmtId="177" fontId="23" fillId="22" borderId="9" xfId="12" applyNumberFormat="1" applyFont="1" applyFill="1" applyBorder="1" applyAlignment="1">
      <alignment horizontal="right"/>
    </xf>
    <xf numFmtId="176" fontId="23" fillId="22" borderId="4" xfId="12" applyNumberFormat="1" applyFont="1" applyFill="1" applyBorder="1" applyAlignment="1">
      <alignment horizontal="right"/>
    </xf>
    <xf numFmtId="176" fontId="23" fillId="22" borderId="9" xfId="12" applyNumberFormat="1" applyFont="1" applyFill="1" applyBorder="1" applyAlignment="1">
      <alignment horizontal="right"/>
    </xf>
    <xf numFmtId="176" fontId="23" fillId="22" borderId="19" xfId="12" applyNumberFormat="1" applyFont="1" applyFill="1" applyBorder="1" applyAlignment="1">
      <alignment horizontal="right"/>
    </xf>
    <xf numFmtId="0" fontId="6" fillId="13" borderId="9" xfId="12" applyFont="1" applyFill="1" applyBorder="1" applyAlignment="1">
      <alignment horizontal="left" wrapText="1"/>
    </xf>
    <xf numFmtId="177" fontId="6" fillId="13" borderId="0" xfId="12" applyNumberFormat="1" applyFont="1" applyFill="1" applyAlignment="1">
      <alignment horizontal="right" vertical="center"/>
    </xf>
    <xf numFmtId="0" fontId="23" fillId="22" borderId="4" xfId="12" applyFont="1" applyFill="1" applyBorder="1" applyAlignment="1">
      <alignment vertical="center"/>
    </xf>
    <xf numFmtId="0" fontId="23" fillId="22" borderId="9" xfId="12" applyFont="1" applyFill="1" applyBorder="1" applyAlignment="1">
      <alignment vertical="center"/>
    </xf>
    <xf numFmtId="2" fontId="6" fillId="22" borderId="9" xfId="12" applyNumberFormat="1" applyFont="1" applyFill="1" applyBorder="1" applyAlignment="1">
      <alignment horizontal="right"/>
    </xf>
    <xf numFmtId="0" fontId="11" fillId="0" borderId="0" xfId="12" applyFont="1" applyAlignment="1">
      <alignment horizontal="left"/>
    </xf>
    <xf numFmtId="0" fontId="47" fillId="0" borderId="0" xfId="12" applyFont="1" applyAlignment="1">
      <alignment horizontal="center" wrapText="1"/>
    </xf>
    <xf numFmtId="0" fontId="48" fillId="0" borderId="0" xfId="12" applyFont="1"/>
    <xf numFmtId="0" fontId="4" fillId="7" borderId="4" xfId="18" applyFont="1" applyBorder="1">
      <alignment vertical="center"/>
      <protection locked="0"/>
    </xf>
    <xf numFmtId="0" fontId="38" fillId="7" borderId="9" xfId="18" applyFont="1" applyBorder="1">
      <alignment vertical="center"/>
      <protection locked="0"/>
    </xf>
    <xf numFmtId="0" fontId="38" fillId="7" borderId="19" xfId="18" applyFont="1" applyBorder="1">
      <alignment vertical="center"/>
      <protection locked="0"/>
    </xf>
    <xf numFmtId="0" fontId="6" fillId="0" borderId="0" xfId="12" applyFont="1" applyAlignment="1">
      <alignment vertical="center" wrapText="1"/>
    </xf>
    <xf numFmtId="0" fontId="19" fillId="0" borderId="0" xfId="12" applyFont="1" applyAlignment="1">
      <alignment horizontal="left" vertical="center"/>
    </xf>
    <xf numFmtId="0" fontId="3" fillId="13" borderId="0" xfId="12" applyFill="1" applyAlignment="1">
      <alignment horizontal="left" vertical="center"/>
    </xf>
    <xf numFmtId="0" fontId="3" fillId="0" borderId="70" xfId="12" applyBorder="1"/>
    <xf numFmtId="0" fontId="11" fillId="0" borderId="0" xfId="12" applyFont="1"/>
    <xf numFmtId="0" fontId="3" fillId="0" borderId="0" xfId="12" applyAlignment="1">
      <alignment horizontal="left"/>
    </xf>
    <xf numFmtId="0" fontId="3" fillId="0" borderId="71" xfId="12" applyBorder="1"/>
    <xf numFmtId="0" fontId="6" fillId="12" borderId="82" xfId="12" applyFont="1" applyFill="1" applyBorder="1" applyAlignment="1">
      <alignment horizontal="right" vertical="center"/>
    </xf>
    <xf numFmtId="0" fontId="6" fillId="12" borderId="107" xfId="12" applyFont="1" applyFill="1" applyBorder="1" applyAlignment="1">
      <alignment horizontal="right" vertical="center"/>
    </xf>
    <xf numFmtId="0" fontId="6" fillId="20" borderId="108" xfId="12" applyFont="1" applyFill="1" applyBorder="1" applyAlignment="1">
      <alignment horizontal="right" vertical="center"/>
    </xf>
    <xf numFmtId="0" fontId="6" fillId="20" borderId="67" xfId="12" applyFont="1" applyFill="1" applyBorder="1" applyAlignment="1">
      <alignment horizontal="right" vertical="center"/>
    </xf>
    <xf numFmtId="0" fontId="6" fillId="20" borderId="68" xfId="12" applyFont="1" applyFill="1" applyBorder="1" applyAlignment="1">
      <alignment horizontal="right" vertical="center"/>
    </xf>
    <xf numFmtId="0" fontId="11" fillId="13" borderId="45" xfId="12" applyFont="1" applyFill="1" applyBorder="1" applyAlignment="1">
      <alignment vertical="center" wrapText="1"/>
    </xf>
    <xf numFmtId="2" fontId="6" fillId="23" borderId="51" xfId="12" applyNumberFormat="1" applyFont="1" applyFill="1" applyBorder="1" applyAlignment="1" applyProtection="1">
      <alignment vertical="center" wrapText="1"/>
      <protection locked="0"/>
    </xf>
    <xf numFmtId="2" fontId="6" fillId="23" borderId="25" xfId="12" applyNumberFormat="1" applyFont="1" applyFill="1" applyBorder="1" applyAlignment="1" applyProtection="1">
      <alignment vertical="center" wrapText="1"/>
      <protection locked="0"/>
    </xf>
    <xf numFmtId="2" fontId="6" fillId="23" borderId="26" xfId="12" applyNumberFormat="1" applyFont="1" applyFill="1" applyBorder="1" applyAlignment="1" applyProtection="1">
      <alignment vertical="center" wrapText="1"/>
      <protection locked="0"/>
    </xf>
    <xf numFmtId="0" fontId="43" fillId="12" borderId="52" xfId="12" applyFont="1" applyFill="1" applyBorder="1" applyAlignment="1">
      <alignment horizontal="left" vertical="center" wrapText="1" indent="1"/>
    </xf>
    <xf numFmtId="0" fontId="11" fillId="12" borderId="2" xfId="12" applyFont="1" applyFill="1" applyBorder="1" applyAlignment="1">
      <alignment horizontal="right" vertical="center" wrapText="1"/>
    </xf>
    <xf numFmtId="0" fontId="11" fillId="12" borderId="58" xfId="12" applyFont="1" applyFill="1" applyBorder="1" applyAlignment="1">
      <alignment horizontal="right" vertical="center" wrapText="1"/>
    </xf>
    <xf numFmtId="0" fontId="11" fillId="12" borderId="59" xfId="12" applyFont="1" applyFill="1" applyBorder="1" applyAlignment="1">
      <alignment horizontal="right" vertical="center" wrapText="1"/>
    </xf>
    <xf numFmtId="0" fontId="49" fillId="0" borderId="0" xfId="12" applyFont="1" applyAlignment="1">
      <alignment horizontal="left"/>
    </xf>
    <xf numFmtId="2" fontId="11" fillId="23" borderId="52" xfId="12" applyNumberFormat="1" applyFont="1" applyFill="1" applyBorder="1" applyAlignment="1" applyProtection="1">
      <alignment horizontal="left" vertical="top" wrapText="1" indent="2"/>
      <protection locked="0"/>
    </xf>
    <xf numFmtId="2" fontId="11" fillId="11" borderId="2" xfId="12" applyNumberFormat="1" applyFont="1" applyFill="1" applyBorder="1" applyAlignment="1" applyProtection="1">
      <alignment vertical="center" wrapText="1"/>
      <protection locked="0"/>
    </xf>
    <xf numFmtId="2" fontId="11" fillId="11" borderId="58" xfId="12" applyNumberFormat="1" applyFont="1" applyFill="1" applyBorder="1" applyAlignment="1" applyProtection="1">
      <alignment vertical="center" wrapText="1"/>
      <protection locked="0"/>
    </xf>
    <xf numFmtId="2" fontId="11" fillId="11" borderId="59" xfId="12" applyNumberFormat="1" applyFont="1" applyFill="1" applyBorder="1" applyAlignment="1" applyProtection="1">
      <alignment vertical="center" wrapText="1"/>
      <protection locked="0"/>
    </xf>
    <xf numFmtId="2" fontId="11" fillId="23" borderId="52" xfId="12" applyNumberFormat="1" applyFont="1" applyFill="1" applyBorder="1" applyAlignment="1" applyProtection="1">
      <alignment horizontal="left" vertical="center" wrapText="1" indent="2"/>
      <protection locked="0"/>
    </xf>
    <xf numFmtId="0" fontId="20" fillId="22" borderId="109" xfId="12" applyFont="1" applyFill="1" applyBorder="1" applyAlignment="1">
      <alignment wrapText="1"/>
    </xf>
    <xf numFmtId="0" fontId="7" fillId="8" borderId="110" xfId="7" applyBorder="1">
      <alignment horizontal="centerContinuous" vertical="center" wrapText="1"/>
    </xf>
    <xf numFmtId="0" fontId="40" fillId="14" borderId="94" xfId="12" applyFont="1" applyFill="1" applyBorder="1" applyAlignment="1">
      <alignment horizontal="center"/>
    </xf>
    <xf numFmtId="0" fontId="28" fillId="24" borderId="0" xfId="12" applyFont="1" applyFill="1" applyAlignment="1">
      <alignment vertical="top"/>
    </xf>
    <xf numFmtId="0" fontId="30" fillId="24" borderId="0" xfId="12" applyFont="1" applyFill="1" applyAlignment="1">
      <alignment vertical="top"/>
    </xf>
    <xf numFmtId="0" fontId="29" fillId="24" borderId="0" xfId="12" applyFont="1" applyFill="1" applyAlignment="1">
      <alignment vertical="top"/>
    </xf>
    <xf numFmtId="0" fontId="10" fillId="24" borderId="0" xfId="12" applyFont="1" applyFill="1"/>
    <xf numFmtId="0" fontId="20" fillId="24" borderId="0" xfId="12" applyFont="1" applyFill="1" applyAlignment="1">
      <alignment horizontal="right"/>
    </xf>
    <xf numFmtId="0" fontId="10" fillId="24" borderId="0" xfId="12" applyFont="1" applyFill="1" applyAlignment="1">
      <alignment vertical="top"/>
    </xf>
    <xf numFmtId="0" fontId="24" fillId="24" borderId="0" xfId="12" applyFont="1" applyFill="1" applyAlignment="1">
      <alignment vertical="top"/>
    </xf>
    <xf numFmtId="0" fontId="19" fillId="24" borderId="0" xfId="12" applyFont="1" applyFill="1" applyAlignment="1">
      <alignment horizontal="right" vertical="center"/>
    </xf>
    <xf numFmtId="0" fontId="32" fillId="24" borderId="0" xfId="12" applyFont="1" applyFill="1" applyAlignment="1">
      <alignment vertical="top"/>
    </xf>
    <xf numFmtId="0" fontId="19" fillId="24" borderId="0" xfId="12" applyFont="1" applyFill="1" applyAlignment="1">
      <alignment vertical="top" wrapText="1"/>
    </xf>
    <xf numFmtId="0" fontId="10" fillId="24" borderId="0" xfId="12" applyFont="1" applyFill="1" applyAlignment="1">
      <alignment vertical="center"/>
    </xf>
    <xf numFmtId="0" fontId="23" fillId="24" borderId="0" xfId="12" applyFont="1" applyFill="1" applyAlignment="1">
      <alignment horizontal="right"/>
    </xf>
    <xf numFmtId="0" fontId="20" fillId="24" borderId="0" xfId="12" applyFont="1" applyFill="1" applyAlignment="1">
      <alignment vertical="top"/>
    </xf>
    <xf numFmtId="0" fontId="27" fillId="24" borderId="0" xfId="12" applyFont="1" applyFill="1" applyAlignment="1">
      <alignment horizontal="center" vertical="top"/>
    </xf>
    <xf numFmtId="0" fontId="29" fillId="24" borderId="0" xfId="12" applyFont="1" applyFill="1" applyAlignment="1">
      <alignment horizontal="center" vertical="top"/>
    </xf>
    <xf numFmtId="0" fontId="31" fillId="24" borderId="0" xfId="12" applyFont="1" applyFill="1" applyAlignment="1">
      <alignment horizontal="center" vertical="top"/>
    </xf>
    <xf numFmtId="0" fontId="10" fillId="24" borderId="0" xfId="12" applyFont="1" applyFill="1" applyAlignment="1">
      <alignment horizontal="left"/>
    </xf>
    <xf numFmtId="0" fontId="21" fillId="24" borderId="0" xfId="12" applyFont="1" applyFill="1" applyAlignment="1">
      <alignment vertical="center"/>
    </xf>
    <xf numFmtId="0" fontId="4" fillId="24" borderId="0" xfId="12" applyFont="1" applyFill="1" applyAlignment="1">
      <alignment horizontal="right" vertical="top"/>
    </xf>
    <xf numFmtId="0" fontId="24" fillId="24" borderId="0" xfId="12" applyFont="1" applyFill="1"/>
    <xf numFmtId="0" fontId="19" fillId="24" borderId="0" xfId="12" applyFont="1" applyFill="1"/>
    <xf numFmtId="0" fontId="20" fillId="24" borderId="0" xfId="12" applyFont="1" applyFill="1"/>
    <xf numFmtId="0" fontId="18" fillId="24" borderId="0" xfId="12" applyFont="1" applyFill="1" applyAlignment="1">
      <alignment horizontal="centerContinuous" vertical="top"/>
    </xf>
    <xf numFmtId="0" fontId="29" fillId="24" borderId="0" xfId="12" applyFont="1" applyFill="1" applyAlignment="1">
      <alignment horizontal="left" vertical="top"/>
    </xf>
    <xf numFmtId="0" fontId="4" fillId="24" borderId="0" xfId="12" applyFont="1" applyFill="1" applyAlignment="1">
      <alignment vertical="top"/>
    </xf>
    <xf numFmtId="0" fontId="25" fillId="24" borderId="0" xfId="12" applyFont="1" applyFill="1" applyAlignment="1">
      <alignment vertical="top"/>
    </xf>
    <xf numFmtId="0" fontId="26" fillId="24" borderId="0" xfId="12" applyFont="1" applyFill="1" applyAlignment="1">
      <alignment vertical="top"/>
    </xf>
    <xf numFmtId="0" fontId="20" fillId="24" borderId="0" xfId="12" applyFont="1" applyFill="1" applyAlignment="1">
      <alignment wrapText="1"/>
    </xf>
    <xf numFmtId="0" fontId="19" fillId="24" borderId="0" xfId="12" applyFont="1" applyFill="1" applyAlignment="1">
      <alignment horizontal="left"/>
    </xf>
    <xf numFmtId="0" fontId="18" fillId="24" borderId="0" xfId="12" applyFont="1" applyFill="1"/>
    <xf numFmtId="0" fontId="18" fillId="24" borderId="0" xfId="12" applyFont="1" applyFill="1" applyAlignment="1">
      <alignment vertical="top"/>
    </xf>
    <xf numFmtId="0" fontId="18" fillId="24" borderId="0" xfId="12" applyFont="1" applyFill="1" applyAlignment="1">
      <alignment horizontal="center" vertical="top"/>
    </xf>
    <xf numFmtId="0" fontId="3" fillId="24" borderId="0" xfId="12" applyFill="1"/>
    <xf numFmtId="0" fontId="7" fillId="9" borderId="7" xfId="9" applyAlignment="1">
      <alignment horizontal="centerContinuous" vertical="center" wrapText="1"/>
    </xf>
    <xf numFmtId="0" fontId="7" fillId="9" borderId="94" xfId="9" applyBorder="1" applyAlignment="1">
      <alignment horizontal="centerContinuous" vertical="center" wrapText="1"/>
    </xf>
    <xf numFmtId="0" fontId="7" fillId="8" borderId="93" xfId="8" applyBorder="1">
      <alignment horizontal="right" vertical="center" wrapText="1" indent="1"/>
    </xf>
    <xf numFmtId="0" fontId="7" fillId="8" borderId="7" xfId="8">
      <alignment horizontal="right" vertical="center" wrapText="1" indent="1"/>
    </xf>
    <xf numFmtId="0" fontId="7" fillId="9" borderId="7" xfId="9">
      <alignment horizontal="right" vertical="center" wrapText="1" indent="1"/>
    </xf>
    <xf numFmtId="0" fontId="7" fillId="9" borderId="94" xfId="9" applyBorder="1">
      <alignment horizontal="right" vertical="center" wrapText="1" indent="1"/>
    </xf>
    <xf numFmtId="170" fontId="11" fillId="11" borderId="26" xfId="17" applyNumberFormat="1" applyFont="1" applyFill="1" applyBorder="1" applyAlignment="1" applyProtection="1">
      <alignment horizontal="right" vertical="center" wrapText="1"/>
      <protection locked="0"/>
    </xf>
    <xf numFmtId="0" fontId="11" fillId="0" borderId="111" xfId="12" applyFont="1" applyBorder="1" applyAlignment="1">
      <alignment horizontal="left" vertical="center" wrapText="1" indent="1"/>
    </xf>
    <xf numFmtId="0" fontId="43" fillId="14" borderId="23" xfId="12" applyFont="1" applyFill="1" applyBorder="1" applyAlignment="1">
      <alignment horizontal="left" vertical="center" wrapText="1" indent="1"/>
    </xf>
    <xf numFmtId="0" fontId="11" fillId="0" borderId="23" xfId="12" applyFont="1" applyBorder="1" applyAlignment="1" applyProtection="1">
      <alignment horizontal="left" vertical="center" indent="4"/>
      <protection locked="0"/>
    </xf>
    <xf numFmtId="0" fontId="11" fillId="0" borderId="23" xfId="19" applyFont="1" applyBorder="1" applyAlignment="1">
      <alignment horizontal="left" vertical="center" indent="1"/>
    </xf>
    <xf numFmtId="0" fontId="11" fillId="0" borderId="31" xfId="12" applyFont="1" applyBorder="1" applyAlignment="1">
      <alignment horizontal="left" vertical="center" wrapText="1" indent="1"/>
    </xf>
    <xf numFmtId="170" fontId="11" fillId="11" borderId="83" xfId="12" applyNumberFormat="1" applyFont="1" applyFill="1" applyBorder="1" applyAlignment="1" applyProtection="1">
      <alignment vertical="center" wrapText="1"/>
      <protection locked="0"/>
    </xf>
    <xf numFmtId="0" fontId="6" fillId="12" borderId="112" xfId="12" applyFont="1" applyFill="1" applyBorder="1" applyAlignment="1">
      <alignment vertical="center"/>
    </xf>
    <xf numFmtId="170" fontId="11" fillId="11" borderId="112" xfId="12" applyNumberFormat="1" applyFont="1" applyFill="1" applyBorder="1" applyAlignment="1" applyProtection="1">
      <alignment vertical="center" wrapText="1"/>
      <protection locked="0"/>
    </xf>
    <xf numFmtId="170" fontId="11" fillId="11" borderId="113" xfId="12" applyNumberFormat="1" applyFont="1" applyFill="1" applyBorder="1" applyAlignment="1" applyProtection="1">
      <alignment vertical="center" wrapText="1"/>
      <protection locked="0"/>
    </xf>
    <xf numFmtId="172" fontId="6" fillId="18" borderId="82" xfId="17" applyNumberFormat="1" applyFont="1" applyFill="1" applyBorder="1" applyAlignment="1" applyProtection="1">
      <alignment horizontal="right" wrapText="1"/>
    </xf>
    <xf numFmtId="0" fontId="7" fillId="8" borderId="115" xfId="7" applyBorder="1">
      <alignment horizontal="centerContinuous" vertical="center" wrapText="1"/>
    </xf>
    <xf numFmtId="0" fontId="7" fillId="8" borderId="114" xfId="7" applyBorder="1">
      <alignment horizontal="centerContinuous" vertical="center" wrapText="1"/>
    </xf>
    <xf numFmtId="176" fontId="23" fillId="22" borderId="36" xfId="12" applyNumberFormat="1" applyFont="1" applyFill="1" applyBorder="1" applyAlignment="1">
      <alignment horizontal="right"/>
    </xf>
    <xf numFmtId="0" fontId="4" fillId="24" borderId="0" xfId="12" applyFont="1" applyFill="1" applyAlignment="1">
      <alignment horizontal="right" vertical="top" wrapText="1"/>
    </xf>
    <xf numFmtId="0" fontId="10" fillId="11" borderId="0" xfId="12" applyFont="1" applyFill="1" applyAlignment="1" applyProtection="1">
      <alignment horizontal="left" vertical="top" indent="1"/>
      <protection locked="0"/>
    </xf>
    <xf numFmtId="0" fontId="4" fillId="24" borderId="0" xfId="12" applyFont="1" applyFill="1" applyAlignment="1">
      <alignment horizontal="right" vertical="top"/>
    </xf>
    <xf numFmtId="14" fontId="27" fillId="11" borderId="0" xfId="12" quotePrefix="1" applyNumberFormat="1" applyFont="1" applyFill="1" applyAlignment="1" applyProtection="1">
      <alignment horizontal="left" vertical="top" indent="1"/>
      <protection locked="0"/>
    </xf>
    <xf numFmtId="14" fontId="27" fillId="11" borderId="0" xfId="12" applyNumberFormat="1" applyFont="1" applyFill="1" applyAlignment="1" applyProtection="1">
      <alignment horizontal="left" vertical="top" indent="1"/>
      <protection locked="0"/>
    </xf>
    <xf numFmtId="0" fontId="27" fillId="11" borderId="0" xfId="12" applyFont="1" applyFill="1" applyAlignment="1" applyProtection="1">
      <alignment horizontal="left" vertical="top" indent="1"/>
      <protection locked="0"/>
    </xf>
    <xf numFmtId="0" fontId="5" fillId="11" borderId="0" xfId="12" applyFont="1" applyFill="1" applyAlignment="1" applyProtection="1">
      <alignment horizontal="center" vertical="top"/>
      <protection locked="0"/>
    </xf>
    <xf numFmtId="0" fontId="27" fillId="12" borderId="0" xfId="12" applyFont="1" applyFill="1" applyAlignment="1">
      <alignment horizontal="left" vertical="top" indent="1"/>
    </xf>
    <xf numFmtId="0" fontId="5" fillId="25" borderId="0" xfId="12" quotePrefix="1" applyFont="1" applyFill="1" applyAlignment="1">
      <alignment horizontal="center" vertical="center"/>
    </xf>
    <xf numFmtId="0" fontId="5" fillId="12" borderId="0" xfId="12" applyFont="1" applyFill="1" applyAlignment="1">
      <alignment horizontal="center" vertical="top"/>
    </xf>
    <xf numFmtId="0" fontId="20" fillId="24" borderId="0" xfId="12" applyFont="1" applyFill="1" applyAlignment="1">
      <alignment horizontal="right"/>
    </xf>
    <xf numFmtId="0" fontId="10" fillId="12" borderId="0" xfId="12" quotePrefix="1" applyFont="1" applyFill="1" applyProtection="1">
      <protection locked="0"/>
    </xf>
    <xf numFmtId="0" fontId="5" fillId="15" borderId="0" xfId="12" quotePrefix="1" applyFont="1" applyFill="1" applyAlignment="1">
      <alignment horizontal="center" vertical="center"/>
    </xf>
    <xf numFmtId="169" fontId="10" fillId="12" borderId="0" xfId="12" quotePrefix="1" applyNumberFormat="1" applyFont="1" applyFill="1" applyAlignment="1" applyProtection="1">
      <alignment horizontal="left"/>
      <protection locked="0"/>
    </xf>
    <xf numFmtId="0" fontId="10" fillId="12" borderId="0" xfId="12" applyFont="1" applyFill="1" applyAlignment="1">
      <alignment horizontal="left"/>
    </xf>
    <xf numFmtId="0" fontId="10" fillId="11" borderId="0" xfId="12" applyFont="1" applyFill="1" applyAlignment="1" applyProtection="1">
      <alignment horizontal="left"/>
      <protection locked="0"/>
    </xf>
    <xf numFmtId="0" fontId="10" fillId="11" borderId="0" xfId="12" applyFont="1" applyFill="1" applyProtection="1">
      <protection locked="0"/>
    </xf>
    <xf numFmtId="0" fontId="19" fillId="24" borderId="0" xfId="12" quotePrefix="1" applyFont="1" applyFill="1" applyAlignment="1">
      <alignment horizontal="right" vertical="center"/>
    </xf>
    <xf numFmtId="0" fontId="19" fillId="24" borderId="0" xfId="12" applyFont="1" applyFill="1" applyAlignment="1">
      <alignment horizontal="right" vertical="center"/>
    </xf>
    <xf numFmtId="168" fontId="21" fillId="12" borderId="0" xfId="12" applyNumberFormat="1" applyFont="1" applyFill="1" applyAlignment="1">
      <alignment horizontal="left" vertical="center" wrapText="1"/>
    </xf>
    <xf numFmtId="0" fontId="10" fillId="11" borderId="10" xfId="12" applyFont="1" applyFill="1" applyBorder="1" applyAlignment="1" applyProtection="1">
      <alignment horizontal="left"/>
      <protection locked="0"/>
    </xf>
    <xf numFmtId="0" fontId="10" fillId="11" borderId="11" xfId="12" applyFont="1" applyFill="1" applyBorder="1" applyAlignment="1" applyProtection="1">
      <alignment horizontal="left"/>
      <protection locked="0"/>
    </xf>
    <xf numFmtId="0" fontId="10" fillId="11" borderId="12" xfId="12" applyFont="1" applyFill="1" applyBorder="1" applyAlignment="1" applyProtection="1">
      <alignment horizontal="left"/>
      <protection locked="0"/>
    </xf>
    <xf numFmtId="49" fontId="9" fillId="7" borderId="0" xfId="13" applyAlignment="1">
      <alignment horizontal="center" vertical="center"/>
    </xf>
    <xf numFmtId="0" fontId="9" fillId="10" borderId="0" xfId="14">
      <alignment vertical="center"/>
    </xf>
    <xf numFmtId="0" fontId="15" fillId="14" borderId="0" xfId="14" applyFont="1" applyFill="1" applyAlignment="1">
      <alignment horizontal="justify" vertical="center" wrapText="1"/>
    </xf>
    <xf numFmtId="49" fontId="17" fillId="7" borderId="0" xfId="13" applyFont="1" applyAlignment="1">
      <alignment horizontal="center" vertical="center"/>
    </xf>
    <xf numFmtId="0" fontId="20" fillId="24" borderId="0" xfId="12" applyFont="1" applyFill="1" applyAlignment="1">
      <alignment horizontal="right" vertical="center"/>
    </xf>
    <xf numFmtId="0" fontId="21" fillId="11" borderId="0" xfId="12" applyFont="1" applyFill="1" applyAlignment="1" applyProtection="1">
      <alignment vertical="center"/>
      <protection locked="0"/>
    </xf>
    <xf numFmtId="0" fontId="11" fillId="13" borderId="56" xfId="12" applyFont="1" applyFill="1" applyBorder="1" applyAlignment="1">
      <alignment horizontal="center"/>
    </xf>
    <xf numFmtId="0" fontId="11" fillId="13" borderId="57" xfId="12" applyFont="1" applyFill="1" applyBorder="1" applyAlignment="1">
      <alignment horizontal="center"/>
    </xf>
    <xf numFmtId="0" fontId="11" fillId="13" borderId="40" xfId="12" applyFont="1" applyFill="1" applyBorder="1" applyAlignment="1">
      <alignment horizontal="center"/>
    </xf>
    <xf numFmtId="0" fontId="11" fillId="13" borderId="41" xfId="12" applyFont="1" applyFill="1" applyBorder="1" applyAlignment="1">
      <alignment horizontal="center"/>
    </xf>
    <xf numFmtId="0" fontId="40" fillId="12" borderId="24" xfId="12" applyFont="1" applyFill="1" applyBorder="1" applyAlignment="1">
      <alignment horizontal="center"/>
    </xf>
    <xf numFmtId="0" fontId="40" fillId="12" borderId="99" xfId="12" applyFont="1" applyFill="1" applyBorder="1" applyAlignment="1">
      <alignment horizontal="center"/>
    </xf>
    <xf numFmtId="0" fontId="40" fillId="20" borderId="85" xfId="12" applyFont="1" applyFill="1" applyBorder="1" applyAlignment="1">
      <alignment horizontal="center"/>
    </xf>
    <xf numFmtId="0" fontId="40" fillId="20" borderId="86" xfId="12" applyFont="1" applyFill="1" applyBorder="1" applyAlignment="1">
      <alignment horizontal="center"/>
    </xf>
    <xf numFmtId="0" fontId="40" fillId="20" borderId="104" xfId="12" applyFont="1" applyFill="1" applyBorder="1" applyAlignment="1">
      <alignment horizontal="center" vertical="center"/>
    </xf>
    <xf numFmtId="0" fontId="40" fillId="20" borderId="105" xfId="12" applyFont="1" applyFill="1" applyBorder="1" applyAlignment="1">
      <alignment horizontal="center" vertical="center"/>
    </xf>
    <xf numFmtId="0" fontId="40" fillId="20" borderId="106" xfId="12" applyFont="1" applyFill="1" applyBorder="1" applyAlignment="1">
      <alignment horizontal="center" vertical="center"/>
    </xf>
    <xf numFmtId="0" fontId="45" fillId="19" borderId="13" xfId="12" applyFont="1" applyFill="1" applyBorder="1" applyAlignment="1">
      <alignment horizontal="center" vertical="center" wrapText="1"/>
    </xf>
    <xf numFmtId="0" fontId="45" fillId="19" borderId="15" xfId="12" applyFont="1" applyFill="1" applyBorder="1" applyAlignment="1">
      <alignment horizontal="center" vertical="center" wrapText="1"/>
    </xf>
    <xf numFmtId="0" fontId="45" fillId="19" borderId="77" xfId="12" applyFont="1" applyFill="1" applyBorder="1" applyAlignment="1">
      <alignment horizontal="center" vertical="center" wrapText="1"/>
    </xf>
    <xf numFmtId="0" fontId="45" fillId="19" borderId="78" xfId="12" applyFont="1" applyFill="1" applyBorder="1" applyAlignment="1">
      <alignment horizontal="center" vertical="center" wrapText="1"/>
    </xf>
    <xf numFmtId="0" fontId="45" fillId="19" borderId="17" xfId="12" applyFont="1" applyFill="1" applyBorder="1" applyAlignment="1">
      <alignment horizontal="center" vertical="center" wrapText="1"/>
    </xf>
    <xf numFmtId="0" fontId="45" fillId="19" borderId="18" xfId="12" applyFont="1" applyFill="1" applyBorder="1" applyAlignment="1">
      <alignment horizontal="center" vertical="center" wrapText="1"/>
    </xf>
    <xf numFmtId="0" fontId="27" fillId="9" borderId="83" xfId="12" applyFont="1" applyFill="1" applyBorder="1" applyAlignment="1">
      <alignment horizontal="center" vertical="center"/>
    </xf>
    <xf numFmtId="0" fontId="27" fillId="9" borderId="48" xfId="12" applyFont="1" applyFill="1" applyBorder="1" applyAlignment="1">
      <alignment horizontal="center" vertical="center"/>
    </xf>
    <xf numFmtId="0" fontId="27" fillId="20" borderId="84" xfId="12" applyFont="1" applyFill="1" applyBorder="1" applyAlignment="1">
      <alignment horizontal="center" vertical="center" wrapText="1"/>
    </xf>
    <xf numFmtId="0" fontId="27" fillId="20" borderId="85" xfId="12" applyFont="1" applyFill="1" applyBorder="1" applyAlignment="1">
      <alignment horizontal="center" vertical="center" wrapText="1"/>
    </xf>
    <xf numFmtId="0" fontId="11" fillId="13" borderId="24" xfId="12" applyFont="1" applyFill="1" applyBorder="1" applyAlignment="1">
      <alignment horizontal="center"/>
    </xf>
    <xf numFmtId="0" fontId="11" fillId="13" borderId="50" xfId="12" applyFont="1" applyFill="1" applyBorder="1" applyAlignment="1">
      <alignment horizontal="center"/>
    </xf>
    <xf numFmtId="0" fontId="6" fillId="12" borderId="5" xfId="12" applyFont="1" applyFill="1" applyBorder="1" applyAlignment="1">
      <alignment horizontal="center" vertical="center"/>
    </xf>
    <xf numFmtId="0" fontId="6" fillId="12" borderId="21" xfId="12" applyFont="1" applyFill="1" applyBorder="1" applyAlignment="1">
      <alignment horizontal="center" vertical="center"/>
    </xf>
    <xf numFmtId="0" fontId="6" fillId="12" borderId="22" xfId="12" applyFont="1" applyFill="1" applyBorder="1" applyAlignment="1">
      <alignment horizontal="center" vertical="center"/>
    </xf>
    <xf numFmtId="0" fontId="6" fillId="9" borderId="5" xfId="12" applyFont="1" applyFill="1" applyBorder="1" applyAlignment="1">
      <alignment horizontal="center" vertical="center"/>
    </xf>
    <xf numFmtId="0" fontId="6" fillId="9" borderId="21" xfId="12" applyFont="1" applyFill="1" applyBorder="1" applyAlignment="1">
      <alignment horizontal="center" vertical="center"/>
    </xf>
    <xf numFmtId="0" fontId="6" fillId="9" borderId="22" xfId="12" applyFont="1" applyFill="1" applyBorder="1" applyAlignment="1">
      <alignment horizontal="center" vertical="center"/>
    </xf>
    <xf numFmtId="0" fontId="27" fillId="12" borderId="38" xfId="12" applyFont="1" applyFill="1" applyBorder="1" applyAlignment="1">
      <alignment horizontal="center"/>
    </xf>
    <xf numFmtId="0" fontId="27" fillId="12" borderId="39" xfId="12" applyFont="1" applyFill="1" applyBorder="1" applyAlignment="1">
      <alignment horizontal="center"/>
    </xf>
    <xf numFmtId="0" fontId="27" fillId="9" borderId="28" xfId="12" applyFont="1" applyFill="1" applyBorder="1" applyAlignment="1">
      <alignment horizontal="center"/>
    </xf>
    <xf numFmtId="0" fontId="27" fillId="9" borderId="29" xfId="12" applyFont="1" applyFill="1" applyBorder="1" applyAlignment="1">
      <alignment horizontal="center"/>
    </xf>
    <xf numFmtId="0" fontId="27" fillId="9" borderId="30" xfId="12" applyFont="1" applyFill="1" applyBorder="1" applyAlignment="1">
      <alignment horizontal="center"/>
    </xf>
    <xf numFmtId="0" fontId="34" fillId="14" borderId="16" xfId="12" applyFont="1" applyFill="1" applyBorder="1" applyAlignment="1" applyProtection="1">
      <alignment horizontal="left" vertical="top" wrapText="1"/>
      <protection locked="0"/>
    </xf>
    <xf numFmtId="0" fontId="34" fillId="14" borderId="17" xfId="12" applyFont="1" applyFill="1" applyBorder="1" applyAlignment="1" applyProtection="1">
      <alignment horizontal="left" vertical="top" wrapText="1"/>
      <protection locked="0"/>
    </xf>
    <xf numFmtId="0" fontId="34" fillId="14" borderId="18" xfId="12" applyFont="1" applyFill="1" applyBorder="1" applyAlignment="1" applyProtection="1">
      <alignment horizontal="left" vertical="top" wrapText="1"/>
      <protection locked="0"/>
    </xf>
  </cellXfs>
  <cellStyles count="20">
    <cellStyle name="_Amended" xfId="1" xr:uid="{5560ECFD-D300-402D-BFF9-D4339B660EC1}"/>
    <cellStyle name="_AmendedConfidential" xfId="2" xr:uid="{EA3B6F09-5F03-4D1B-981D-A86D532FEB19}"/>
    <cellStyle name="_Confidential" xfId="3" xr:uid="{12FA08AC-3D53-496B-BCAB-2D1D22F2DD13}"/>
    <cellStyle name="_ProtectedSOCI" xfId="4" xr:uid="{5C412D7C-474D-44E5-A61E-FCA358CA7A15}"/>
    <cellStyle name="_YellowNUM" xfId="5" xr:uid="{2AF3CF22-807B-42E8-A488-C69932B2D691}"/>
    <cellStyle name="dms_1" xfId="6" xr:uid="{D05266B0-08D3-4756-9EA5-9E8CF28F610F}"/>
    <cellStyle name="dms_BH" xfId="7" xr:uid="{501897C0-418C-47C3-BCE2-DCBFB2DBA67C}"/>
    <cellStyle name="dms_BY1" xfId="8" xr:uid="{54F58907-DE65-426A-A90D-A9C10A4006E4}"/>
    <cellStyle name="dms_BY2" xfId="9" xr:uid="{A67A9B12-F255-49BD-B79B-3DE7E251E527}"/>
    <cellStyle name="dms_H" xfId="14" xr:uid="{5829900B-8F0A-4240-AB88-ED3CB0FA04E1}"/>
    <cellStyle name="dms_TopHeader" xfId="13" xr:uid="{D66223B0-BDB3-4092-B694-5E75761D8E1D}"/>
    <cellStyle name="Hyperlink 2" xfId="10" xr:uid="{556A0960-E251-486A-9FD8-028231714DB7}"/>
    <cellStyle name="NonInputCell" xfId="11" xr:uid="{6450F269-3356-493F-B34E-768DD2ED4429}"/>
    <cellStyle name="Normal" xfId="0" builtinId="0"/>
    <cellStyle name="Normal 10" xfId="15" xr:uid="{7247EF15-D528-4C1B-8196-66343A18C8E9}"/>
    <cellStyle name="Normal 2" xfId="12" xr:uid="{84994CB6-A21A-4EC2-BD94-C25829BA1B28}"/>
    <cellStyle name="Normal 3 5" xfId="19" xr:uid="{0F6F9E68-0633-4E15-AFFA-9B7473B4332F}"/>
    <cellStyle name="Percent 2" xfId="17" xr:uid="{014FA2FD-22FF-4E5B-89CD-DE78EE8FCF46}"/>
    <cellStyle name="TableLvl2" xfId="16" xr:uid="{BABE0D99-9E5D-4D9E-87A9-5CCEBA967F7A}"/>
    <cellStyle name="TableLvl3" xfId="18" xr:uid="{ACA5BAEA-29C8-47D1-AB28-2536EE320237}"/>
  </cellStyles>
  <dxfs count="43">
    <dxf>
      <font>
        <color theme="0" tint="-0.24994659260841701"/>
      </font>
      <fill>
        <patternFill>
          <bgColor theme="0" tint="-0.24994659260841701"/>
        </patternFill>
      </fill>
    </dxf>
    <dxf>
      <fill>
        <patternFill>
          <bgColor theme="0" tint="-0.24994659260841701"/>
        </patternFill>
      </fill>
      <border>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auto="1"/>
      </font>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9F5DFE74-2D73-4C99-946B-8B287648D967}"/>
  </tableStyles>
  <colors>
    <mruColors>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1.1 Instructions'!A1"/><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7E65F459-D29A-4515-A9E7-12CA289AF331}"/>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1F2525E6-A810-F6A3-92F8-2B67F0700053}"/>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D0EB7E51-F26A-D632-EF80-AE0B141F3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6D834D1A-4B79-B514-367B-E560B702A81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74023228-0FEB-6D01-58BB-D80852BD2FBD}"/>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88447</xdr:colOff>
      <xdr:row>0</xdr:row>
      <xdr:rowOff>0</xdr:rowOff>
    </xdr:from>
    <xdr:to>
      <xdr:col>0</xdr:col>
      <xdr:colOff>1485900</xdr:colOff>
      <xdr:row>4</xdr:row>
      <xdr:rowOff>5872</xdr:rowOff>
    </xdr:to>
    <xdr:grpSp>
      <xdr:nvGrpSpPr>
        <xdr:cNvPr id="2" name="Group 1">
          <a:extLst>
            <a:ext uri="{FF2B5EF4-FFF2-40B4-BE49-F238E27FC236}">
              <a16:creationId xmlns:a16="http://schemas.microsoft.com/office/drawing/2014/main" id="{31ECE850-0463-41F7-AC1B-BFD4FEF587DB}"/>
            </a:ext>
          </a:extLst>
        </xdr:cNvPr>
        <xdr:cNvGrpSpPr/>
      </xdr:nvGrpSpPr>
      <xdr:grpSpPr>
        <a:xfrm>
          <a:off x="88447" y="0"/>
          <a:ext cx="1397453" cy="1529872"/>
          <a:chOff x="102256" y="64025"/>
          <a:chExt cx="1045758" cy="1209317"/>
        </a:xfrm>
      </xdr:grpSpPr>
      <xdr:grpSp>
        <xdr:nvGrpSpPr>
          <xdr:cNvPr id="3" name="Group 2">
            <a:extLst>
              <a:ext uri="{FF2B5EF4-FFF2-40B4-BE49-F238E27FC236}">
                <a16:creationId xmlns:a16="http://schemas.microsoft.com/office/drawing/2014/main" id="{799CC7F8-5117-39F2-180B-A2B7ED4F27A4}"/>
              </a:ext>
            </a:extLst>
          </xdr:cNvPr>
          <xdr:cNvGrpSpPr>
            <a:grpSpLocks/>
          </xdr:cNvGrpSpPr>
        </xdr:nvGrpSpPr>
        <xdr:grpSpPr bwMode="auto">
          <a:xfrm>
            <a:off x="102256" y="64025"/>
            <a:ext cx="1045758" cy="1209317"/>
            <a:chOff x="64" y="0"/>
            <a:chExt cx="78" cy="119"/>
          </a:xfrm>
        </xdr:grpSpPr>
        <xdr:sp macro="" textlink="">
          <xdr:nvSpPr>
            <xdr:cNvPr id="7" name="Rectangle 3">
              <a:extLst>
                <a:ext uri="{FF2B5EF4-FFF2-40B4-BE49-F238E27FC236}">
                  <a16:creationId xmlns:a16="http://schemas.microsoft.com/office/drawing/2014/main" id="{3770117F-B441-E98E-E4B2-88C51EF516CE}"/>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8" name="Picture 4" descr="item">
              <a:extLst>
                <a:ext uri="{FF2B5EF4-FFF2-40B4-BE49-F238E27FC236}">
                  <a16:creationId xmlns:a16="http://schemas.microsoft.com/office/drawing/2014/main" id="{C679AF6A-CCB1-C3FD-0951-C67782874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4" name="Group 3">
            <a:extLst>
              <a:ext uri="{FF2B5EF4-FFF2-40B4-BE49-F238E27FC236}">
                <a16:creationId xmlns:a16="http://schemas.microsoft.com/office/drawing/2014/main" id="{69E199E6-812E-83C8-755C-E2477DBB358A}"/>
              </a:ext>
            </a:extLst>
          </xdr:cNvPr>
          <xdr:cNvGrpSpPr/>
        </xdr:nvGrpSpPr>
        <xdr:grpSpPr>
          <a:xfrm>
            <a:off x="133225" y="712735"/>
            <a:ext cx="974187" cy="514563"/>
            <a:chOff x="148265" y="672629"/>
            <a:chExt cx="974187" cy="514563"/>
          </a:xfrm>
        </xdr:grpSpPr>
        <xdr:sp macro="" textlink="">
          <xdr:nvSpPr>
            <xdr:cNvPr id="5" name="AutoShape 5">
              <a:hlinkClick xmlns:r="http://schemas.openxmlformats.org/officeDocument/2006/relationships" r:id="rId2"/>
              <a:extLst>
                <a:ext uri="{FF2B5EF4-FFF2-40B4-BE49-F238E27FC236}">
                  <a16:creationId xmlns:a16="http://schemas.microsoft.com/office/drawing/2014/main" id="{D50DAE51-91F9-0B51-769A-1A6EF83C56C9}"/>
                </a:ext>
              </a:extLst>
            </xdr:cNvPr>
            <xdr:cNvSpPr>
              <a:spLocks noChangeArrowheads="1"/>
            </xdr:cNvSpPr>
          </xdr:nvSpPr>
          <xdr:spPr bwMode="auto">
            <a:xfrm>
              <a:off x="148265" y="672629"/>
              <a:ext cx="972182" cy="24259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6" name="AutoShape 6">
              <a:hlinkClick xmlns:r="http://schemas.openxmlformats.org/officeDocument/2006/relationships" r:id="rId3"/>
              <a:extLst>
                <a:ext uri="{FF2B5EF4-FFF2-40B4-BE49-F238E27FC236}">
                  <a16:creationId xmlns:a16="http://schemas.microsoft.com/office/drawing/2014/main" id="{93DD4724-3857-60F3-81E5-193687D5F85A}"/>
                </a:ext>
              </a:extLst>
            </xdr:cNvPr>
            <xdr:cNvSpPr>
              <a:spLocks noChangeArrowheads="1"/>
            </xdr:cNvSpPr>
          </xdr:nvSpPr>
          <xdr:spPr bwMode="auto">
            <a:xfrm>
              <a:off x="150270" y="944597"/>
              <a:ext cx="972182" cy="24259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grpSp>
    <xdr:clientData/>
  </xdr:twoCellAnchor>
  <xdr:twoCellAnchor editAs="oneCell">
    <xdr:from>
      <xdr:col>9</xdr:col>
      <xdr:colOff>571500</xdr:colOff>
      <xdr:row>0</xdr:row>
      <xdr:rowOff>0</xdr:rowOff>
    </xdr:from>
    <xdr:to>
      <xdr:col>15</xdr:col>
      <xdr:colOff>792162</xdr:colOff>
      <xdr:row>2</xdr:row>
      <xdr:rowOff>342632</xdr:rowOff>
    </xdr:to>
    <xdr:pic>
      <xdr:nvPicPr>
        <xdr:cNvPr id="9" name="Picture 8">
          <a:extLst>
            <a:ext uri="{FF2B5EF4-FFF2-40B4-BE49-F238E27FC236}">
              <a16:creationId xmlns:a16="http://schemas.microsoft.com/office/drawing/2014/main" id="{BFA5D54C-8C0E-45C3-BFAB-7662CB568E28}"/>
            </a:ext>
          </a:extLst>
        </xdr:cNvPr>
        <xdr:cNvPicPr>
          <a:picLocks noChangeAspect="1"/>
        </xdr:cNvPicPr>
      </xdr:nvPicPr>
      <xdr:blipFill>
        <a:blip xmlns:r="http://schemas.openxmlformats.org/officeDocument/2006/relationships" r:embed="rId4"/>
        <a:stretch>
          <a:fillRect/>
        </a:stretch>
      </xdr:blipFill>
      <xdr:spPr>
        <a:xfrm>
          <a:off x="13244513" y="0"/>
          <a:ext cx="5481637" cy="11046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B37AE-FFE7-40A1-BDF1-14984388A76C}">
  <sheetPr codeName="Sheet6">
    <tabColor theme="4" tint="-0.499984740745262"/>
  </sheetPr>
  <dimension ref="A1:CU77"/>
  <sheetViews>
    <sheetView showGridLines="0" topLeftCell="A5" zoomScale="85" zoomScaleNormal="85" workbookViewId="0">
      <selection activeCell="U18" sqref="U18"/>
    </sheetView>
  </sheetViews>
  <sheetFormatPr defaultColWidth="8.6640625" defaultRowHeight="15" x14ac:dyDescent="0.25"/>
  <cols>
    <col min="1" max="96" width="1.6640625" style="1" customWidth="1"/>
    <col min="97" max="16384" width="8.6640625" style="1"/>
  </cols>
  <sheetData>
    <row r="1" spans="1:96" ht="44.25" customHeight="1" x14ac:dyDescent="0.25">
      <c r="H1" s="343"/>
      <c r="I1" s="343"/>
      <c r="J1" s="343"/>
      <c r="K1" s="343"/>
      <c r="L1" s="343"/>
      <c r="M1" s="343"/>
      <c r="N1" s="343"/>
      <c r="O1" s="343"/>
      <c r="P1" s="343"/>
      <c r="Q1" s="2"/>
      <c r="R1" s="2"/>
      <c r="S1" s="2"/>
      <c r="T1" s="2"/>
      <c r="U1" s="2"/>
      <c r="V1" s="3" t="s">
        <v>81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row>
    <row r="2" spans="1:96" ht="44.25" customHeight="1" x14ac:dyDescent="0.25">
      <c r="H2" s="343"/>
      <c r="I2" s="343"/>
      <c r="J2" s="343"/>
      <c r="K2" s="343"/>
      <c r="L2" s="343"/>
      <c r="M2" s="343"/>
      <c r="N2" s="343"/>
      <c r="O2" s="343"/>
      <c r="P2" s="343"/>
      <c r="Q2" s="2"/>
      <c r="R2" s="2"/>
      <c r="S2" s="2"/>
      <c r="T2" s="2"/>
      <c r="U2" s="2"/>
      <c r="V2" s="5" t="s">
        <v>117</v>
      </c>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row>
    <row r="3" spans="1:96" ht="44.25" customHeight="1" x14ac:dyDescent="0.25">
      <c r="H3" s="343"/>
      <c r="I3" s="343"/>
      <c r="J3" s="343"/>
      <c r="K3" s="343"/>
      <c r="L3" s="343"/>
      <c r="M3" s="343"/>
      <c r="N3" s="343"/>
      <c r="O3" s="343"/>
      <c r="P3" s="343"/>
      <c r="Q3" s="2"/>
      <c r="R3" s="2"/>
      <c r="S3" s="2"/>
      <c r="T3" s="2"/>
      <c r="U3" s="2"/>
      <c r="V3" s="6" t="s">
        <v>111</v>
      </c>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row>
    <row r="4" spans="1:96" ht="31.5" customHeight="1" x14ac:dyDescent="0.25">
      <c r="Q4" s="7"/>
      <c r="R4" s="7"/>
      <c r="S4" s="7"/>
      <c r="T4" s="7"/>
      <c r="U4" s="7"/>
      <c r="V4" s="344" t="s">
        <v>0</v>
      </c>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row>
    <row r="6" spans="1:96" ht="20.25" x14ac:dyDescent="0.25">
      <c r="H6" s="8"/>
      <c r="I6" s="8"/>
      <c r="J6" s="8"/>
      <c r="K6" s="8"/>
      <c r="L6" s="8"/>
      <c r="M6" s="8"/>
      <c r="N6" s="8"/>
      <c r="O6" s="8"/>
      <c r="P6" s="8"/>
      <c r="Q6" s="9"/>
      <c r="R6" s="9"/>
      <c r="S6" s="9"/>
      <c r="T6" s="9"/>
      <c r="U6" s="9"/>
      <c r="V6" s="10" t="s">
        <v>1</v>
      </c>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row>
    <row r="7" spans="1:96" ht="50.25" customHeight="1" x14ac:dyDescent="0.25">
      <c r="H7" s="8"/>
      <c r="I7" s="8"/>
      <c r="J7" s="8"/>
      <c r="K7" s="8"/>
      <c r="L7" s="8"/>
      <c r="M7" s="8"/>
      <c r="N7" s="8"/>
      <c r="O7" s="8"/>
      <c r="P7" s="8"/>
      <c r="Q7" s="9"/>
      <c r="R7" s="9"/>
      <c r="S7" s="9"/>
      <c r="T7" s="9"/>
      <c r="U7" s="9"/>
      <c r="V7" s="345" t="s">
        <v>2</v>
      </c>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9"/>
      <c r="BZ7" s="9"/>
      <c r="CA7" s="9"/>
      <c r="CB7" s="9"/>
      <c r="CC7" s="9"/>
      <c r="CD7" s="9"/>
      <c r="CE7" s="9"/>
      <c r="CF7" s="9"/>
      <c r="CG7" s="9"/>
      <c r="CH7" s="9"/>
      <c r="CI7" s="9"/>
      <c r="CJ7" s="9"/>
      <c r="CK7" s="9"/>
      <c r="CL7" s="9"/>
      <c r="CM7" s="9"/>
      <c r="CN7" s="9"/>
      <c r="CO7" s="9"/>
      <c r="CP7" s="9"/>
    </row>
    <row r="8" spans="1:96" ht="20.25" x14ac:dyDescent="0.25">
      <c r="H8" s="8"/>
      <c r="I8" s="8"/>
      <c r="J8" s="8"/>
      <c r="K8" s="8"/>
      <c r="L8" s="8"/>
      <c r="M8" s="8"/>
      <c r="N8" s="8"/>
      <c r="O8" s="8"/>
      <c r="P8" s="8"/>
      <c r="Q8" s="8"/>
      <c r="R8" s="8"/>
      <c r="S8" s="8"/>
      <c r="T8" s="8"/>
      <c r="U8" s="8"/>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8"/>
      <c r="BZ8" s="8"/>
      <c r="CA8" s="8"/>
      <c r="CB8" s="8"/>
      <c r="CC8" s="8"/>
      <c r="CD8" s="8"/>
      <c r="CE8" s="8"/>
      <c r="CF8" s="8"/>
      <c r="CG8" s="8"/>
      <c r="CH8" s="8"/>
      <c r="CI8" s="8"/>
      <c r="CJ8" s="8"/>
      <c r="CK8" s="8"/>
      <c r="CL8" s="8"/>
      <c r="CM8" s="8"/>
      <c r="CN8" s="8"/>
      <c r="CO8" s="8"/>
      <c r="CP8" s="8"/>
    </row>
    <row r="9" spans="1:96" s="12" customFormat="1" ht="45.4" customHeight="1" x14ac:dyDescent="0.25">
      <c r="H9" s="13"/>
      <c r="I9" s="13"/>
      <c r="J9" s="13"/>
      <c r="K9" s="13"/>
      <c r="L9" s="13"/>
      <c r="M9" s="13"/>
      <c r="N9" s="13"/>
      <c r="O9" s="13"/>
      <c r="P9" s="13"/>
      <c r="Q9" s="346" t="s">
        <v>3</v>
      </c>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c r="CQ9" s="1"/>
      <c r="CR9" s="1"/>
    </row>
    <row r="10" spans="1:96" x14ac:dyDescent="0.25">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row>
    <row r="11" spans="1:96" ht="12.4" customHeight="1" x14ac:dyDescent="0.4">
      <c r="H11" s="15"/>
      <c r="I11" s="15"/>
      <c r="J11" s="15"/>
      <c r="K11" s="15"/>
      <c r="L11" s="15"/>
      <c r="M11" s="15"/>
      <c r="N11" s="15"/>
      <c r="O11" s="15"/>
      <c r="P11" s="15"/>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6"/>
      <c r="BS11" s="296"/>
      <c r="BT11" s="296"/>
      <c r="BU11" s="296"/>
      <c r="BV11" s="296"/>
      <c r="BW11" s="296"/>
      <c r="BX11" s="296"/>
      <c r="BY11" s="296"/>
      <c r="BZ11" s="296"/>
      <c r="CA11" s="296"/>
      <c r="CB11" s="296"/>
      <c r="CC11" s="296"/>
      <c r="CD11" s="296"/>
      <c r="CE11" s="296"/>
      <c r="CF11" s="296"/>
      <c r="CG11" s="296"/>
      <c r="CH11" s="296"/>
      <c r="CI11" s="296"/>
      <c r="CJ11" s="296"/>
      <c r="CK11" s="296"/>
      <c r="CL11" s="296"/>
      <c r="CM11" s="296"/>
      <c r="CN11" s="296"/>
      <c r="CO11" s="296"/>
      <c r="CP11" s="296"/>
    </row>
    <row r="12" spans="1:96" ht="30" x14ac:dyDescent="0.4">
      <c r="H12" s="15"/>
      <c r="I12" s="15"/>
      <c r="J12" s="15"/>
      <c r="K12" s="15"/>
      <c r="L12" s="15"/>
      <c r="M12" s="15"/>
      <c r="N12" s="15"/>
      <c r="O12" s="15"/>
      <c r="P12" s="15"/>
      <c r="Q12" s="297"/>
      <c r="R12" s="297"/>
      <c r="S12" s="297"/>
      <c r="T12" s="297"/>
      <c r="U12" s="297"/>
      <c r="V12" s="289" t="s">
        <v>4</v>
      </c>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c r="BO12" s="289"/>
      <c r="BP12" s="289"/>
      <c r="BQ12" s="289"/>
      <c r="BR12" s="289"/>
      <c r="BS12" s="289"/>
      <c r="BT12" s="289"/>
      <c r="BU12" s="289"/>
      <c r="BV12" s="289"/>
      <c r="BW12" s="289"/>
      <c r="BX12" s="289"/>
      <c r="BY12" s="289"/>
      <c r="BZ12" s="289"/>
      <c r="CA12" s="289"/>
      <c r="CB12" s="289"/>
      <c r="CC12" s="289"/>
      <c r="CD12" s="289"/>
      <c r="CE12" s="289"/>
      <c r="CF12" s="289"/>
      <c r="CG12" s="289"/>
      <c r="CH12" s="289"/>
      <c r="CI12" s="289"/>
      <c r="CJ12" s="298"/>
      <c r="CK12" s="298"/>
      <c r="CL12" s="298"/>
      <c r="CM12" s="297"/>
      <c r="CN12" s="297"/>
      <c r="CO12" s="297"/>
      <c r="CP12" s="297"/>
    </row>
    <row r="13" spans="1:96" x14ac:dyDescent="0.25">
      <c r="H13" s="14"/>
      <c r="I13" s="14"/>
      <c r="J13" s="14"/>
      <c r="K13" s="14"/>
      <c r="L13" s="14"/>
      <c r="M13" s="14"/>
      <c r="N13" s="14"/>
      <c r="O13" s="14"/>
      <c r="P13" s="14"/>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c r="BW13" s="299"/>
      <c r="BX13" s="299"/>
      <c r="BY13" s="299"/>
      <c r="BZ13" s="299"/>
      <c r="CA13" s="299"/>
      <c r="CB13" s="299"/>
      <c r="CC13" s="299"/>
      <c r="CD13" s="299"/>
      <c r="CE13" s="299"/>
      <c r="CF13" s="299"/>
      <c r="CG13" s="299"/>
      <c r="CH13" s="299"/>
      <c r="CI13" s="299"/>
      <c r="CJ13" s="299"/>
      <c r="CK13" s="299"/>
      <c r="CL13" s="299"/>
      <c r="CM13" s="299"/>
      <c r="CN13" s="299"/>
      <c r="CO13" s="299"/>
      <c r="CP13" s="299"/>
    </row>
    <row r="14" spans="1:96" ht="18" x14ac:dyDescent="0.25">
      <c r="H14" s="16"/>
      <c r="I14" s="16"/>
      <c r="J14" s="16"/>
      <c r="K14" s="16"/>
      <c r="L14" s="16"/>
      <c r="M14" s="16"/>
      <c r="N14" s="16"/>
      <c r="O14" s="16"/>
      <c r="P14" s="16"/>
      <c r="Q14" s="270"/>
      <c r="R14" s="270"/>
      <c r="S14" s="270"/>
      <c r="T14" s="270"/>
      <c r="U14" s="270"/>
      <c r="V14" s="287" t="s">
        <v>5</v>
      </c>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70"/>
      <c r="BI14" s="270"/>
      <c r="BJ14" s="270"/>
      <c r="BK14" s="270"/>
      <c r="BL14" s="270"/>
      <c r="BM14" s="270"/>
      <c r="BN14" s="270"/>
      <c r="BO14" s="270"/>
      <c r="BP14" s="270"/>
      <c r="BQ14" s="270"/>
      <c r="BR14" s="270"/>
      <c r="BS14" s="270"/>
      <c r="BT14" s="270"/>
      <c r="BU14" s="270"/>
      <c r="BV14" s="270"/>
      <c r="BW14" s="270"/>
      <c r="BX14" s="270"/>
      <c r="BY14" s="270"/>
      <c r="BZ14" s="270"/>
      <c r="CA14" s="270"/>
      <c r="CB14" s="270"/>
      <c r="CC14" s="270"/>
      <c r="CD14" s="270"/>
      <c r="CE14" s="270"/>
      <c r="CF14" s="270"/>
      <c r="CG14" s="270"/>
      <c r="CH14" s="270"/>
      <c r="CI14" s="270"/>
      <c r="CJ14" s="270"/>
      <c r="CK14" s="270"/>
      <c r="CL14" s="270"/>
      <c r="CM14" s="270"/>
      <c r="CN14" s="270"/>
      <c r="CO14" s="270"/>
      <c r="CP14" s="270"/>
    </row>
    <row r="15" spans="1:96" x14ac:dyDescent="0.25">
      <c r="H15" s="16"/>
      <c r="I15" s="16"/>
      <c r="J15" s="16"/>
      <c r="K15" s="16"/>
      <c r="L15" s="16"/>
      <c r="M15" s="16"/>
      <c r="N15" s="16"/>
      <c r="O15" s="16"/>
      <c r="P15" s="16"/>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c r="CE15" s="270"/>
      <c r="CF15" s="270"/>
      <c r="CG15" s="270"/>
      <c r="CH15" s="270"/>
      <c r="CI15" s="270"/>
      <c r="CJ15" s="270"/>
      <c r="CK15" s="270"/>
      <c r="CL15" s="270"/>
      <c r="CM15" s="270"/>
      <c r="CN15" s="270"/>
      <c r="CO15" s="270"/>
      <c r="CP15" s="270"/>
    </row>
    <row r="16" spans="1:96" s="17" customFormat="1" ht="28.15" customHeight="1" x14ac:dyDescent="0.25">
      <c r="A16" s="1"/>
      <c r="H16" s="18"/>
      <c r="I16" s="18"/>
      <c r="J16" s="18"/>
      <c r="K16" s="18"/>
      <c r="L16" s="18"/>
      <c r="M16" s="18"/>
      <c r="N16" s="18"/>
      <c r="O16" s="18"/>
      <c r="P16" s="18"/>
      <c r="Q16" s="277"/>
      <c r="R16" s="277"/>
      <c r="S16" s="277"/>
      <c r="T16" s="277"/>
      <c r="U16" s="277"/>
      <c r="V16" s="347" t="s">
        <v>6</v>
      </c>
      <c r="W16" s="347"/>
      <c r="X16" s="347"/>
      <c r="Y16" s="347"/>
      <c r="Z16" s="347"/>
      <c r="AA16" s="347"/>
      <c r="AB16" s="347"/>
      <c r="AC16" s="347"/>
      <c r="AD16" s="347"/>
      <c r="AE16" s="347"/>
      <c r="AF16" s="347"/>
      <c r="AG16" s="347"/>
      <c r="AH16" s="347"/>
      <c r="AI16" s="347"/>
      <c r="AJ16" s="347"/>
      <c r="AK16" s="277"/>
      <c r="AL16" s="348" t="s">
        <v>7</v>
      </c>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277"/>
      <c r="BI16" s="277"/>
      <c r="BJ16" s="277"/>
      <c r="BK16" s="277"/>
      <c r="BL16" s="277"/>
      <c r="BM16" s="277"/>
      <c r="BN16" s="277"/>
      <c r="BO16" s="277"/>
      <c r="BP16" s="277"/>
      <c r="BQ16" s="277"/>
      <c r="BR16" s="277"/>
      <c r="BS16" s="277"/>
      <c r="BT16" s="277"/>
      <c r="BU16" s="277"/>
      <c r="BV16" s="277"/>
      <c r="BW16" s="277"/>
      <c r="BX16" s="277"/>
      <c r="BY16" s="277"/>
      <c r="BZ16" s="277"/>
      <c r="CA16" s="277"/>
      <c r="CB16" s="277"/>
      <c r="CC16" s="277"/>
      <c r="CD16" s="277"/>
      <c r="CE16" s="277"/>
      <c r="CF16" s="277"/>
      <c r="CG16" s="277"/>
      <c r="CH16" s="277"/>
      <c r="CI16" s="277"/>
      <c r="CJ16" s="277"/>
      <c r="CK16" s="277"/>
      <c r="CL16" s="277"/>
      <c r="CM16" s="277"/>
      <c r="CN16" s="277"/>
      <c r="CO16" s="277"/>
      <c r="CP16" s="277"/>
      <c r="CQ16" s="1"/>
      <c r="CR16" s="1"/>
    </row>
    <row r="17" spans="1:99" s="19" customFormat="1" ht="25.5" hidden="1" customHeight="1" x14ac:dyDescent="0.25">
      <c r="A17" s="1"/>
      <c r="H17" s="20"/>
      <c r="I17" s="20"/>
      <c r="J17" s="20"/>
      <c r="K17" s="20"/>
      <c r="L17" s="20"/>
      <c r="M17" s="20"/>
      <c r="N17" s="20"/>
      <c r="O17" s="20"/>
      <c r="P17" s="20"/>
      <c r="Q17" s="284"/>
      <c r="R17" s="284"/>
      <c r="S17" s="284"/>
      <c r="T17" s="284"/>
      <c r="U17" s="284"/>
      <c r="V17" s="337" t="s">
        <v>8</v>
      </c>
      <c r="W17" s="338"/>
      <c r="X17" s="338"/>
      <c r="Y17" s="338"/>
      <c r="Z17" s="338"/>
      <c r="AA17" s="338"/>
      <c r="AB17" s="338"/>
      <c r="AC17" s="338"/>
      <c r="AD17" s="338"/>
      <c r="AE17" s="338"/>
      <c r="AF17" s="338"/>
      <c r="AG17" s="338"/>
      <c r="AH17" s="338"/>
      <c r="AI17" s="338"/>
      <c r="AJ17" s="338"/>
      <c r="AK17" s="284"/>
      <c r="AL17" s="339">
        <v>82078849233</v>
      </c>
      <c r="AM17" s="339"/>
      <c r="AN17" s="339"/>
      <c r="AO17" s="339"/>
      <c r="AP17" s="339"/>
      <c r="AQ17" s="339"/>
      <c r="AR17" s="339"/>
      <c r="AS17" s="339"/>
      <c r="AT17" s="339"/>
      <c r="AU17" s="339"/>
      <c r="AV17" s="339"/>
      <c r="AW17" s="339"/>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1"/>
      <c r="CR17" s="1"/>
    </row>
    <row r="18" spans="1:99" x14ac:dyDescent="0.25">
      <c r="H18" s="16"/>
      <c r="I18" s="16"/>
      <c r="J18" s="16"/>
      <c r="K18" s="16"/>
      <c r="L18" s="16"/>
      <c r="M18" s="16"/>
      <c r="N18" s="16"/>
      <c r="O18" s="16"/>
      <c r="P18" s="16"/>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0"/>
      <c r="CB18" s="270"/>
      <c r="CC18" s="270"/>
      <c r="CD18" s="270"/>
      <c r="CE18" s="270"/>
      <c r="CF18" s="270"/>
      <c r="CG18" s="270"/>
      <c r="CH18" s="270"/>
      <c r="CI18" s="270"/>
      <c r="CJ18" s="270"/>
      <c r="CK18" s="270"/>
      <c r="CL18" s="270"/>
      <c r="CM18" s="270"/>
      <c r="CN18" s="270"/>
      <c r="CO18" s="270"/>
      <c r="CP18" s="270"/>
    </row>
    <row r="19" spans="1:99" x14ac:dyDescent="0.25">
      <c r="H19" s="16"/>
      <c r="I19" s="16"/>
      <c r="J19" s="16"/>
      <c r="K19" s="16"/>
      <c r="L19" s="16"/>
      <c r="M19" s="16"/>
      <c r="N19" s="16"/>
      <c r="O19" s="16"/>
      <c r="P19" s="16"/>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c r="BU19" s="270"/>
      <c r="BV19" s="270"/>
      <c r="BW19" s="270"/>
      <c r="BX19" s="270"/>
      <c r="BY19" s="270"/>
      <c r="BZ19" s="270"/>
      <c r="CA19" s="270"/>
      <c r="CB19" s="270"/>
      <c r="CC19" s="270"/>
      <c r="CD19" s="270"/>
      <c r="CE19" s="270"/>
      <c r="CF19" s="270"/>
      <c r="CG19" s="270"/>
      <c r="CH19" s="270"/>
      <c r="CI19" s="270"/>
      <c r="CJ19" s="270"/>
      <c r="CK19" s="270"/>
      <c r="CL19" s="270"/>
      <c r="CM19" s="270"/>
      <c r="CN19" s="270"/>
      <c r="CO19" s="270"/>
      <c r="CP19" s="270"/>
    </row>
    <row r="20" spans="1:99" x14ac:dyDescent="0.25">
      <c r="H20" s="16"/>
      <c r="I20" s="16"/>
      <c r="J20" s="16"/>
      <c r="K20" s="16"/>
      <c r="L20" s="16"/>
      <c r="M20" s="16"/>
      <c r="N20" s="16"/>
      <c r="O20" s="16"/>
      <c r="P20" s="16"/>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row>
    <row r="21" spans="1:99" ht="15" customHeight="1" x14ac:dyDescent="0.25">
      <c r="H21" s="16"/>
      <c r="I21" s="16"/>
      <c r="J21" s="16"/>
      <c r="K21" s="16"/>
      <c r="L21" s="16"/>
      <c r="M21" s="16"/>
      <c r="N21" s="16"/>
      <c r="O21" s="16"/>
      <c r="P21" s="16"/>
      <c r="Q21" s="270"/>
      <c r="R21" s="270"/>
      <c r="S21" s="270"/>
      <c r="T21" s="270"/>
      <c r="U21" s="288"/>
      <c r="V21" s="287" t="s">
        <v>9</v>
      </c>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70"/>
      <c r="BI21" s="288"/>
      <c r="BJ21" s="294"/>
      <c r="BK21" s="294"/>
      <c r="BL21" s="294"/>
      <c r="BM21" s="294"/>
      <c r="BN21" s="294"/>
      <c r="BO21" s="294"/>
      <c r="BP21" s="294"/>
      <c r="BQ21" s="295" t="s">
        <v>10</v>
      </c>
      <c r="BR21" s="295"/>
      <c r="BS21" s="295"/>
      <c r="BT21" s="295"/>
      <c r="BU21" s="295"/>
      <c r="BV21" s="295"/>
      <c r="BW21" s="295"/>
      <c r="BX21" s="295"/>
      <c r="BY21" s="295"/>
      <c r="BZ21" s="295"/>
      <c r="CA21" s="295"/>
      <c r="CB21" s="295"/>
      <c r="CC21" s="295"/>
      <c r="CD21" s="295"/>
      <c r="CE21" s="295"/>
      <c r="CF21" s="295"/>
      <c r="CG21" s="295"/>
      <c r="CH21" s="295"/>
      <c r="CI21" s="295"/>
      <c r="CJ21" s="295"/>
      <c r="CK21" s="295"/>
      <c r="CL21" s="295"/>
      <c r="CM21" s="295"/>
      <c r="CN21" s="295"/>
      <c r="CO21" s="295"/>
      <c r="CP21" s="295"/>
    </row>
    <row r="22" spans="1:99" x14ac:dyDescent="0.25">
      <c r="H22" s="16"/>
      <c r="I22" s="16"/>
      <c r="J22" s="16"/>
      <c r="K22" s="16"/>
      <c r="L22" s="16"/>
      <c r="M22" s="16"/>
      <c r="N22" s="16"/>
      <c r="O22" s="16"/>
      <c r="P22" s="16"/>
      <c r="Q22" s="270"/>
      <c r="R22" s="270"/>
      <c r="S22" s="270"/>
      <c r="T22" s="270"/>
      <c r="U22" s="270"/>
      <c r="V22" s="270"/>
      <c r="W22" s="270"/>
      <c r="X22" s="270"/>
      <c r="Y22" s="270"/>
      <c r="Z22" s="270"/>
      <c r="AA22" s="270"/>
      <c r="AB22" s="270"/>
      <c r="AC22" s="270"/>
      <c r="AD22" s="270"/>
      <c r="AE22" s="270"/>
      <c r="AF22" s="270"/>
      <c r="AG22" s="270"/>
      <c r="AH22" s="270"/>
      <c r="AI22" s="270"/>
      <c r="AJ22" s="270"/>
      <c r="AK22" s="288"/>
      <c r="AL22" s="288"/>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70"/>
      <c r="BI22" s="270"/>
      <c r="BJ22" s="270"/>
      <c r="BK22" s="270"/>
      <c r="BL22" s="270"/>
      <c r="BM22" s="270"/>
      <c r="BN22" s="270"/>
      <c r="BO22" s="270"/>
      <c r="BP22" s="270"/>
      <c r="BQ22" s="288"/>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70"/>
      <c r="CN22" s="270"/>
      <c r="CO22" s="270"/>
      <c r="CP22" s="270"/>
    </row>
    <row r="23" spans="1:99" x14ac:dyDescent="0.25">
      <c r="H23" s="16"/>
      <c r="I23" s="16"/>
      <c r="J23" s="16"/>
      <c r="K23" s="16"/>
      <c r="L23" s="16"/>
      <c r="M23" s="16"/>
      <c r="N23" s="16"/>
      <c r="O23" s="16"/>
      <c r="P23" s="16"/>
      <c r="Q23" s="270"/>
      <c r="R23" s="270"/>
      <c r="S23" s="270"/>
      <c r="T23" s="270"/>
      <c r="U23" s="270"/>
      <c r="V23" s="330" t="s">
        <v>11</v>
      </c>
      <c r="W23" s="330"/>
      <c r="X23" s="330"/>
      <c r="Y23" s="330"/>
      <c r="Z23" s="330"/>
      <c r="AA23" s="330"/>
      <c r="AB23" s="330"/>
      <c r="AC23" s="330"/>
      <c r="AD23" s="330"/>
      <c r="AE23" s="330"/>
      <c r="AF23" s="330"/>
      <c r="AG23" s="330"/>
      <c r="AH23" s="330"/>
      <c r="AI23" s="330"/>
      <c r="AJ23" s="330"/>
      <c r="AK23" s="270"/>
      <c r="AL23" s="340" t="s">
        <v>118</v>
      </c>
      <c r="AM23" s="341"/>
      <c r="AN23" s="341"/>
      <c r="AO23" s="341"/>
      <c r="AP23" s="341"/>
      <c r="AQ23" s="341"/>
      <c r="AR23" s="341"/>
      <c r="AS23" s="341"/>
      <c r="AT23" s="341"/>
      <c r="AU23" s="341"/>
      <c r="AV23" s="341"/>
      <c r="AW23" s="341"/>
      <c r="AX23" s="341"/>
      <c r="AY23" s="341"/>
      <c r="AZ23" s="341"/>
      <c r="BA23" s="341"/>
      <c r="BB23" s="341"/>
      <c r="BC23" s="341"/>
      <c r="BD23" s="341"/>
      <c r="BE23" s="341"/>
      <c r="BF23" s="341"/>
      <c r="BG23" s="342"/>
      <c r="BH23" s="270"/>
      <c r="BI23" s="330" t="s">
        <v>11</v>
      </c>
      <c r="BJ23" s="330"/>
      <c r="BK23" s="330"/>
      <c r="BL23" s="330"/>
      <c r="BM23" s="330"/>
      <c r="BN23" s="330"/>
      <c r="BO23" s="330"/>
      <c r="BP23" s="271"/>
      <c r="BQ23" s="340" t="s">
        <v>115</v>
      </c>
      <c r="BR23" s="341"/>
      <c r="BS23" s="341"/>
      <c r="BT23" s="341"/>
      <c r="BU23" s="341"/>
      <c r="BV23" s="341"/>
      <c r="BW23" s="341"/>
      <c r="BX23" s="341"/>
      <c r="BY23" s="341"/>
      <c r="BZ23" s="341"/>
      <c r="CA23" s="341"/>
      <c r="CB23" s="341"/>
      <c r="CC23" s="341"/>
      <c r="CD23" s="341"/>
      <c r="CE23" s="341"/>
      <c r="CF23" s="341"/>
      <c r="CG23" s="341"/>
      <c r="CH23" s="341"/>
      <c r="CI23" s="341"/>
      <c r="CJ23" s="341"/>
      <c r="CK23" s="341"/>
      <c r="CL23" s="342"/>
      <c r="CM23" s="270"/>
      <c r="CN23" s="270"/>
      <c r="CO23" s="270"/>
      <c r="CP23" s="270"/>
    </row>
    <row r="24" spans="1:99" x14ac:dyDescent="0.25">
      <c r="H24" s="16"/>
      <c r="I24" s="16"/>
      <c r="J24" s="16"/>
      <c r="K24" s="16"/>
      <c r="L24" s="16"/>
      <c r="M24" s="16"/>
      <c r="N24" s="16"/>
      <c r="O24" s="16"/>
      <c r="P24" s="16"/>
      <c r="Q24" s="270"/>
      <c r="R24" s="270"/>
      <c r="S24" s="270"/>
      <c r="T24" s="270"/>
      <c r="U24" s="270"/>
      <c r="V24" s="330" t="s">
        <v>12</v>
      </c>
      <c r="W24" s="330"/>
      <c r="X24" s="330"/>
      <c r="Y24" s="330"/>
      <c r="Z24" s="330"/>
      <c r="AA24" s="330"/>
      <c r="AB24" s="330"/>
      <c r="AC24" s="330"/>
      <c r="AD24" s="330"/>
      <c r="AE24" s="330"/>
      <c r="AF24" s="330"/>
      <c r="AG24" s="330"/>
      <c r="AH24" s="330"/>
      <c r="AI24" s="330"/>
      <c r="AJ24" s="330"/>
      <c r="AK24" s="270"/>
      <c r="AL24" s="340" t="s">
        <v>116</v>
      </c>
      <c r="AM24" s="341"/>
      <c r="AN24" s="341"/>
      <c r="AO24" s="341"/>
      <c r="AP24" s="341"/>
      <c r="AQ24" s="341"/>
      <c r="AR24" s="341"/>
      <c r="AS24" s="341"/>
      <c r="AT24" s="341"/>
      <c r="AU24" s="341"/>
      <c r="AV24" s="341"/>
      <c r="AW24" s="341"/>
      <c r="AX24" s="341"/>
      <c r="AY24" s="341"/>
      <c r="AZ24" s="341"/>
      <c r="BA24" s="341"/>
      <c r="BB24" s="341"/>
      <c r="BC24" s="341"/>
      <c r="BD24" s="341"/>
      <c r="BE24" s="341"/>
      <c r="BF24" s="341"/>
      <c r="BG24" s="342"/>
      <c r="BH24" s="270"/>
      <c r="BI24" s="330" t="s">
        <v>12</v>
      </c>
      <c r="BJ24" s="330"/>
      <c r="BK24" s="330"/>
      <c r="BL24" s="330"/>
      <c r="BM24" s="330"/>
      <c r="BN24" s="330"/>
      <c r="BO24" s="330"/>
      <c r="BP24" s="271"/>
      <c r="BQ24" s="340" t="s">
        <v>116</v>
      </c>
      <c r="BR24" s="341"/>
      <c r="BS24" s="341"/>
      <c r="BT24" s="341"/>
      <c r="BU24" s="341"/>
      <c r="BV24" s="341"/>
      <c r="BW24" s="341"/>
      <c r="BX24" s="341"/>
      <c r="BY24" s="341"/>
      <c r="BZ24" s="341"/>
      <c r="CA24" s="341"/>
      <c r="CB24" s="341"/>
      <c r="CC24" s="341"/>
      <c r="CD24" s="341"/>
      <c r="CE24" s="341"/>
      <c r="CF24" s="341"/>
      <c r="CG24" s="341"/>
      <c r="CH24" s="341"/>
      <c r="CI24" s="341"/>
      <c r="CJ24" s="341"/>
      <c r="CK24" s="341"/>
      <c r="CL24" s="342"/>
      <c r="CM24" s="270"/>
      <c r="CN24" s="270"/>
      <c r="CO24" s="270"/>
      <c r="CP24" s="270"/>
    </row>
    <row r="25" spans="1:99" x14ac:dyDescent="0.25">
      <c r="H25" s="16"/>
      <c r="I25" s="16"/>
      <c r="J25" s="16"/>
      <c r="K25" s="16"/>
      <c r="L25" s="16"/>
      <c r="M25" s="16"/>
      <c r="N25" s="16"/>
      <c r="O25" s="16"/>
      <c r="P25" s="16"/>
      <c r="Q25" s="270"/>
      <c r="R25" s="270"/>
      <c r="S25" s="270"/>
      <c r="T25" s="270"/>
      <c r="U25" s="270"/>
      <c r="V25" s="330" t="s">
        <v>13</v>
      </c>
      <c r="W25" s="330"/>
      <c r="X25" s="330"/>
      <c r="Y25" s="330"/>
      <c r="Z25" s="330"/>
      <c r="AA25" s="330"/>
      <c r="AB25" s="330"/>
      <c r="AC25" s="330"/>
      <c r="AD25" s="330"/>
      <c r="AE25" s="330"/>
      <c r="AF25" s="330"/>
      <c r="AG25" s="330"/>
      <c r="AH25" s="330"/>
      <c r="AI25" s="330"/>
      <c r="AJ25" s="330"/>
      <c r="AK25" s="270"/>
      <c r="AL25" s="336" t="s">
        <v>110</v>
      </c>
      <c r="AM25" s="336"/>
      <c r="AN25" s="336"/>
      <c r="AO25" s="336"/>
      <c r="AP25" s="336"/>
      <c r="AQ25" s="336"/>
      <c r="AR25" s="336"/>
      <c r="AS25" s="336"/>
      <c r="AT25" s="336"/>
      <c r="AU25" s="336"/>
      <c r="AV25" s="336"/>
      <c r="AW25" s="336"/>
      <c r="AX25" s="336"/>
      <c r="AY25" s="336"/>
      <c r="AZ25" s="336"/>
      <c r="BA25" s="283"/>
      <c r="BB25" s="283"/>
      <c r="BC25" s="283"/>
      <c r="BD25" s="283"/>
      <c r="BE25" s="283"/>
      <c r="BF25" s="283"/>
      <c r="BG25" s="283"/>
      <c r="BH25" s="270"/>
      <c r="BI25" s="330" t="s">
        <v>13</v>
      </c>
      <c r="BJ25" s="330"/>
      <c r="BK25" s="330"/>
      <c r="BL25" s="330"/>
      <c r="BM25" s="330"/>
      <c r="BN25" s="330"/>
      <c r="BO25" s="330"/>
      <c r="BP25" s="271"/>
      <c r="BQ25" s="336" t="s">
        <v>110</v>
      </c>
      <c r="BR25" s="336"/>
      <c r="BS25" s="336"/>
      <c r="BT25" s="336"/>
      <c r="BU25" s="336"/>
      <c r="BV25" s="336"/>
      <c r="BW25" s="336"/>
      <c r="BX25" s="336"/>
      <c r="BY25" s="336"/>
      <c r="BZ25" s="336"/>
      <c r="CA25" s="336"/>
      <c r="CB25" s="336"/>
      <c r="CC25" s="336"/>
      <c r="CD25" s="336"/>
      <c r="CE25" s="336"/>
      <c r="CF25" s="283"/>
      <c r="CG25" s="283"/>
      <c r="CH25" s="283"/>
      <c r="CI25" s="283"/>
      <c r="CJ25" s="283"/>
      <c r="CK25" s="283"/>
      <c r="CL25" s="283"/>
      <c r="CM25" s="270"/>
      <c r="CN25" s="270"/>
      <c r="CO25" s="270"/>
      <c r="CP25" s="270"/>
    </row>
    <row r="26" spans="1:99" x14ac:dyDescent="0.25">
      <c r="H26" s="16"/>
      <c r="I26" s="16"/>
      <c r="J26" s="16"/>
      <c r="K26" s="16"/>
      <c r="L26" s="16"/>
      <c r="M26" s="16"/>
      <c r="N26" s="16"/>
      <c r="O26" s="16"/>
      <c r="P26" s="16"/>
      <c r="Q26" s="270"/>
      <c r="R26" s="270"/>
      <c r="S26" s="270"/>
      <c r="T26" s="270"/>
      <c r="U26" s="270"/>
      <c r="V26" s="330" t="s">
        <v>14</v>
      </c>
      <c r="W26" s="330"/>
      <c r="X26" s="330"/>
      <c r="Y26" s="330"/>
      <c r="Z26" s="330"/>
      <c r="AA26" s="330"/>
      <c r="AB26" s="330"/>
      <c r="AC26" s="330"/>
      <c r="AD26" s="330"/>
      <c r="AE26" s="330"/>
      <c r="AF26" s="330"/>
      <c r="AG26" s="330"/>
      <c r="AH26" s="330"/>
      <c r="AI26" s="330"/>
      <c r="AJ26" s="330"/>
      <c r="AK26" s="270"/>
      <c r="AL26" s="334" t="s">
        <v>109</v>
      </c>
      <c r="AM26" s="334"/>
      <c r="AN26" s="334"/>
      <c r="AO26" s="334"/>
      <c r="AP26" s="270"/>
      <c r="AQ26" s="278"/>
      <c r="AR26" s="270"/>
      <c r="AS26" s="270"/>
      <c r="AT26" s="270"/>
      <c r="AU26" s="270"/>
      <c r="AV26" s="278" t="s">
        <v>15</v>
      </c>
      <c r="AW26" s="278"/>
      <c r="AX26" s="335"/>
      <c r="AY26" s="335"/>
      <c r="AZ26" s="335"/>
      <c r="BA26" s="270"/>
      <c r="BB26" s="270"/>
      <c r="BC26" s="270"/>
      <c r="BD26" s="270"/>
      <c r="BE26" s="270"/>
      <c r="BF26" s="270"/>
      <c r="BG26" s="270"/>
      <c r="BH26" s="270"/>
      <c r="BI26" s="330" t="s">
        <v>14</v>
      </c>
      <c r="BJ26" s="330"/>
      <c r="BK26" s="330"/>
      <c r="BL26" s="330"/>
      <c r="BM26" s="330"/>
      <c r="BN26" s="330"/>
      <c r="BO26" s="330"/>
      <c r="BP26" s="271"/>
      <c r="BQ26" s="334" t="s">
        <v>119</v>
      </c>
      <c r="BR26" s="334"/>
      <c r="BS26" s="334"/>
      <c r="BT26" s="334"/>
      <c r="BU26" s="270"/>
      <c r="BV26" s="270"/>
      <c r="BW26" s="271"/>
      <c r="BX26" s="270"/>
      <c r="BY26" s="270"/>
      <c r="BZ26" s="270"/>
      <c r="CA26" s="278" t="s">
        <v>15</v>
      </c>
      <c r="CB26" s="270"/>
      <c r="CC26" s="335"/>
      <c r="CD26" s="335"/>
      <c r="CE26" s="335"/>
      <c r="CF26" s="270"/>
      <c r="CG26" s="270"/>
      <c r="CH26" s="270"/>
      <c r="CI26" s="270"/>
      <c r="CJ26" s="270"/>
      <c r="CK26" s="270"/>
      <c r="CL26" s="270"/>
      <c r="CM26" s="270"/>
      <c r="CN26" s="270"/>
      <c r="CO26" s="270"/>
      <c r="CP26" s="270"/>
    </row>
    <row r="27" spans="1:99" x14ac:dyDescent="0.25">
      <c r="H27" s="16"/>
      <c r="I27" s="16"/>
      <c r="J27" s="16"/>
      <c r="K27" s="16"/>
      <c r="L27" s="16"/>
      <c r="M27" s="16"/>
      <c r="N27" s="16"/>
      <c r="O27" s="16"/>
      <c r="P27" s="16"/>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0"/>
      <c r="BR27" s="270"/>
      <c r="BS27" s="270"/>
      <c r="BT27" s="270"/>
      <c r="BU27" s="270"/>
      <c r="BV27" s="270"/>
      <c r="BW27" s="270"/>
      <c r="BX27" s="270"/>
      <c r="BY27" s="270"/>
      <c r="BZ27" s="270"/>
      <c r="CA27" s="270"/>
      <c r="CB27" s="270"/>
      <c r="CC27" s="270"/>
      <c r="CD27" s="270"/>
      <c r="CE27" s="270"/>
      <c r="CF27" s="270"/>
      <c r="CG27" s="270"/>
      <c r="CH27" s="270"/>
      <c r="CI27" s="270"/>
      <c r="CJ27" s="270"/>
      <c r="CK27" s="270"/>
      <c r="CL27" s="270"/>
      <c r="CM27" s="270"/>
      <c r="CN27" s="270"/>
      <c r="CO27" s="270"/>
      <c r="CP27" s="270"/>
      <c r="CU27" s="21"/>
    </row>
    <row r="28" spans="1:99" x14ac:dyDescent="0.25">
      <c r="H28" s="16"/>
      <c r="I28" s="16"/>
      <c r="J28" s="16"/>
      <c r="K28" s="16"/>
      <c r="L28" s="16"/>
      <c r="M28" s="16"/>
      <c r="N28" s="16"/>
      <c r="O28" s="16"/>
      <c r="P28" s="16"/>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t="s">
        <v>16</v>
      </c>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c r="CC28" s="270"/>
      <c r="CD28" s="270"/>
      <c r="CE28" s="270"/>
      <c r="CF28" s="270"/>
      <c r="CG28" s="270"/>
      <c r="CH28" s="270"/>
      <c r="CI28" s="270"/>
      <c r="CJ28" s="270"/>
      <c r="CK28" s="270"/>
      <c r="CL28" s="270"/>
      <c r="CM28" s="270"/>
      <c r="CN28" s="270"/>
      <c r="CO28" s="270"/>
      <c r="CP28" s="270"/>
    </row>
    <row r="29" spans="1:99" hidden="1" x14ac:dyDescent="0.25">
      <c r="H29" s="16"/>
      <c r="I29" s="16"/>
      <c r="J29" s="16"/>
      <c r="K29" s="16"/>
      <c r="L29" s="16"/>
      <c r="M29" s="16"/>
      <c r="N29" s="16"/>
      <c r="O29" s="16"/>
      <c r="P29" s="16"/>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c r="BH29" s="270"/>
      <c r="BI29" s="270"/>
      <c r="BJ29" s="270"/>
      <c r="BK29" s="270"/>
      <c r="BL29" s="270"/>
      <c r="BM29" s="270"/>
      <c r="BN29" s="270"/>
      <c r="BO29" s="270"/>
      <c r="BP29" s="270"/>
      <c r="BQ29" s="270"/>
      <c r="BR29" s="270"/>
      <c r="BS29" s="270"/>
      <c r="BT29" s="270"/>
      <c r="BU29" s="270"/>
      <c r="BV29" s="270"/>
      <c r="BW29" s="270"/>
      <c r="BX29" s="270"/>
      <c r="BY29" s="270"/>
      <c r="BZ29" s="270"/>
      <c r="CA29" s="270"/>
      <c r="CB29" s="270"/>
      <c r="CC29" s="270"/>
      <c r="CD29" s="270"/>
      <c r="CE29" s="270"/>
      <c r="CF29" s="270"/>
      <c r="CG29" s="270"/>
      <c r="CH29" s="270"/>
      <c r="CI29" s="270"/>
      <c r="CJ29" s="270"/>
      <c r="CK29" s="270"/>
      <c r="CL29" s="270"/>
      <c r="CM29" s="270"/>
      <c r="CN29" s="270"/>
      <c r="CO29" s="270"/>
      <c r="CP29" s="270"/>
    </row>
    <row r="30" spans="1:99" ht="18" hidden="1" x14ac:dyDescent="0.25">
      <c r="H30" s="16"/>
      <c r="I30" s="16"/>
      <c r="J30" s="16"/>
      <c r="K30" s="16"/>
      <c r="L30" s="16"/>
      <c r="M30" s="16"/>
      <c r="N30" s="16"/>
      <c r="O30" s="16"/>
      <c r="P30" s="16"/>
      <c r="Q30" s="270"/>
      <c r="R30" s="270"/>
      <c r="S30" s="270"/>
      <c r="T30" s="270"/>
      <c r="U30" s="270"/>
      <c r="V30" s="287" t="s">
        <v>17</v>
      </c>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70"/>
      <c r="BI30" s="270"/>
      <c r="BJ30" s="270"/>
      <c r="BK30" s="270"/>
      <c r="BL30" s="270"/>
      <c r="BM30" s="270"/>
      <c r="BN30" s="270"/>
      <c r="BO30" s="270"/>
      <c r="BP30" s="270"/>
      <c r="BQ30" s="270"/>
      <c r="BR30" s="270"/>
      <c r="BS30" s="270"/>
      <c r="BT30" s="270"/>
      <c r="BU30" s="270"/>
      <c r="BV30" s="270"/>
      <c r="BW30" s="270"/>
      <c r="BX30" s="270"/>
      <c r="BY30" s="270"/>
      <c r="BZ30" s="270"/>
      <c r="CA30" s="270"/>
      <c r="CB30" s="270"/>
      <c r="CC30" s="270"/>
      <c r="CD30" s="270"/>
      <c r="CE30" s="270"/>
      <c r="CF30" s="270"/>
      <c r="CG30" s="270"/>
      <c r="CH30" s="270"/>
      <c r="CI30" s="270"/>
      <c r="CJ30" s="270"/>
      <c r="CK30" s="270"/>
      <c r="CL30" s="270"/>
      <c r="CM30" s="270"/>
      <c r="CN30" s="270"/>
      <c r="CO30" s="270"/>
      <c r="CP30" s="270"/>
    </row>
    <row r="31" spans="1:99" hidden="1" x14ac:dyDescent="0.25">
      <c r="H31" s="16"/>
      <c r="I31" s="16"/>
      <c r="J31" s="16"/>
      <c r="K31" s="16"/>
      <c r="L31" s="16"/>
      <c r="M31" s="16"/>
      <c r="N31" s="16"/>
      <c r="O31" s="16"/>
      <c r="P31" s="16"/>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0"/>
      <c r="CB31" s="270"/>
      <c r="CC31" s="270"/>
      <c r="CD31" s="270"/>
      <c r="CE31" s="270"/>
      <c r="CF31" s="270"/>
      <c r="CG31" s="270"/>
      <c r="CH31" s="270"/>
      <c r="CI31" s="270"/>
      <c r="CJ31" s="270"/>
      <c r="CK31" s="270"/>
      <c r="CL31" s="270"/>
      <c r="CM31" s="270"/>
      <c r="CN31" s="270"/>
      <c r="CO31" s="270"/>
      <c r="CP31" s="270"/>
    </row>
    <row r="32" spans="1:99" hidden="1" x14ac:dyDescent="0.25">
      <c r="H32" s="16"/>
      <c r="I32" s="16"/>
      <c r="J32" s="16"/>
      <c r="K32" s="16"/>
      <c r="L32" s="16"/>
      <c r="M32" s="16"/>
      <c r="N32" s="16"/>
      <c r="O32" s="16"/>
      <c r="P32" s="16"/>
      <c r="Q32" s="270"/>
      <c r="R32" s="270"/>
      <c r="S32" s="270"/>
      <c r="T32" s="270"/>
      <c r="U32" s="270"/>
      <c r="V32" s="330" t="s">
        <v>18</v>
      </c>
      <c r="W32" s="330"/>
      <c r="X32" s="330"/>
      <c r="Y32" s="330"/>
      <c r="Z32" s="330"/>
      <c r="AA32" s="330"/>
      <c r="AB32" s="330"/>
      <c r="AC32" s="330"/>
      <c r="AD32" s="330"/>
      <c r="AE32" s="330"/>
      <c r="AF32" s="330"/>
      <c r="AG32" s="330"/>
      <c r="AH32" s="330"/>
      <c r="AI32" s="330"/>
      <c r="AJ32" s="330"/>
      <c r="AK32" s="270"/>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270"/>
      <c r="BI32" s="330" t="s">
        <v>18</v>
      </c>
      <c r="BJ32" s="330"/>
      <c r="BK32" s="330"/>
      <c r="BL32" s="330"/>
      <c r="BM32" s="330"/>
      <c r="BN32" s="330"/>
      <c r="BO32" s="330"/>
      <c r="BP32" s="27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270"/>
      <c r="CN32" s="270"/>
      <c r="CO32" s="270"/>
      <c r="CP32" s="270"/>
    </row>
    <row r="33" spans="2:94" hidden="1" x14ac:dyDescent="0.25">
      <c r="H33" s="16"/>
      <c r="I33" s="16"/>
      <c r="J33" s="16"/>
      <c r="K33" s="16"/>
      <c r="L33" s="16"/>
      <c r="M33" s="16"/>
      <c r="N33" s="16"/>
      <c r="O33" s="16"/>
      <c r="P33" s="16"/>
      <c r="Q33" s="270"/>
      <c r="R33" s="270"/>
      <c r="S33" s="270"/>
      <c r="T33" s="270"/>
      <c r="U33" s="270"/>
      <c r="V33" s="330" t="s">
        <v>19</v>
      </c>
      <c r="W33" s="330"/>
      <c r="X33" s="330"/>
      <c r="Y33" s="330"/>
      <c r="Z33" s="330"/>
      <c r="AA33" s="330"/>
      <c r="AB33" s="330"/>
      <c r="AC33" s="330"/>
      <c r="AD33" s="330"/>
      <c r="AE33" s="330"/>
      <c r="AF33" s="330"/>
      <c r="AG33" s="330"/>
      <c r="AH33" s="330"/>
      <c r="AI33" s="330"/>
      <c r="AJ33" s="330"/>
      <c r="AK33" s="270"/>
      <c r="AL33" s="333"/>
      <c r="AM33" s="333"/>
      <c r="AN33" s="333"/>
      <c r="AO33" s="333"/>
      <c r="AP33" s="333"/>
      <c r="AQ33" s="333"/>
      <c r="AR33" s="333"/>
      <c r="AS33" s="333"/>
      <c r="AT33" s="333"/>
      <c r="AU33" s="333"/>
      <c r="AV33" s="333"/>
      <c r="AW33" s="333"/>
      <c r="AX33" s="333"/>
      <c r="AY33" s="333"/>
      <c r="AZ33" s="333"/>
      <c r="BA33" s="333"/>
      <c r="BB33" s="333"/>
      <c r="BC33" s="333"/>
      <c r="BD33" s="333"/>
      <c r="BE33" s="333"/>
      <c r="BF33" s="333"/>
      <c r="BG33" s="333"/>
      <c r="BH33" s="288"/>
      <c r="BI33" s="330" t="s">
        <v>19</v>
      </c>
      <c r="BJ33" s="330"/>
      <c r="BK33" s="330"/>
      <c r="BL33" s="330"/>
      <c r="BM33" s="330"/>
      <c r="BN33" s="330"/>
      <c r="BO33" s="330"/>
      <c r="BP33" s="271"/>
      <c r="BQ33" s="333"/>
      <c r="BR33" s="333"/>
      <c r="BS33" s="333"/>
      <c r="BT33" s="333"/>
      <c r="BU33" s="333"/>
      <c r="BV33" s="333"/>
      <c r="BW33" s="333"/>
      <c r="BX33" s="333"/>
      <c r="BY33" s="333"/>
      <c r="BZ33" s="333"/>
      <c r="CA33" s="333"/>
      <c r="CB33" s="333"/>
      <c r="CC33" s="333"/>
      <c r="CD33" s="333"/>
      <c r="CE33" s="333"/>
      <c r="CF33" s="333"/>
      <c r="CG33" s="333"/>
      <c r="CH33" s="333"/>
      <c r="CI33" s="333"/>
      <c r="CJ33" s="333"/>
      <c r="CK33" s="333"/>
      <c r="CL33" s="333"/>
      <c r="CM33" s="270"/>
      <c r="CN33" s="270"/>
      <c r="CO33" s="270"/>
      <c r="CP33" s="270"/>
    </row>
    <row r="34" spans="2:94" hidden="1" x14ac:dyDescent="0.25">
      <c r="H34" s="16"/>
      <c r="I34" s="16"/>
      <c r="J34" s="16"/>
      <c r="K34" s="16"/>
      <c r="L34" s="16"/>
      <c r="M34" s="16"/>
      <c r="N34" s="16"/>
      <c r="O34" s="16"/>
      <c r="P34" s="16"/>
      <c r="Q34" s="270"/>
      <c r="R34" s="270"/>
      <c r="S34" s="270"/>
      <c r="T34" s="270"/>
      <c r="U34" s="270"/>
      <c r="V34" s="330" t="s">
        <v>20</v>
      </c>
      <c r="W34" s="330"/>
      <c r="X34" s="330"/>
      <c r="Y34" s="330"/>
      <c r="Z34" s="330"/>
      <c r="AA34" s="330"/>
      <c r="AB34" s="330"/>
      <c r="AC34" s="330"/>
      <c r="AD34" s="330"/>
      <c r="AE34" s="330"/>
      <c r="AF34" s="330"/>
      <c r="AG34" s="330"/>
      <c r="AH34" s="330"/>
      <c r="AI34" s="330"/>
      <c r="AJ34" s="330"/>
      <c r="AK34" s="270"/>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270"/>
      <c r="BI34" s="330" t="s">
        <v>20</v>
      </c>
      <c r="BJ34" s="330"/>
      <c r="BK34" s="330"/>
      <c r="BL34" s="330"/>
      <c r="BM34" s="330"/>
      <c r="BN34" s="330"/>
      <c r="BO34" s="330"/>
      <c r="BP34" s="271"/>
      <c r="BQ34" s="331"/>
      <c r="BR34" s="331"/>
      <c r="BS34" s="331"/>
      <c r="BT34" s="331"/>
      <c r="BU34" s="331"/>
      <c r="BV34" s="331"/>
      <c r="BW34" s="331"/>
      <c r="BX34" s="331"/>
      <c r="BY34" s="331"/>
      <c r="BZ34" s="331"/>
      <c r="CA34" s="331"/>
      <c r="CB34" s="331"/>
      <c r="CC34" s="331"/>
      <c r="CD34" s="331"/>
      <c r="CE34" s="331"/>
      <c r="CF34" s="331"/>
      <c r="CG34" s="331"/>
      <c r="CH34" s="331"/>
      <c r="CI34" s="331"/>
      <c r="CJ34" s="331"/>
      <c r="CK34" s="331"/>
      <c r="CL34" s="331"/>
      <c r="CM34" s="270"/>
      <c r="CN34" s="270"/>
      <c r="CO34" s="270"/>
      <c r="CP34" s="270"/>
    </row>
    <row r="35" spans="2:94" hidden="1" x14ac:dyDescent="0.25">
      <c r="H35" s="16"/>
      <c r="I35" s="16"/>
      <c r="J35" s="16"/>
      <c r="K35" s="16"/>
      <c r="L35" s="16"/>
      <c r="M35" s="16"/>
      <c r="N35" s="16"/>
      <c r="O35" s="16"/>
      <c r="P35" s="16"/>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0"/>
      <c r="BR35" s="270"/>
      <c r="BS35" s="270"/>
      <c r="BT35" s="270"/>
      <c r="BU35" s="270"/>
      <c r="BV35" s="270"/>
      <c r="BW35" s="270"/>
      <c r="BX35" s="270"/>
      <c r="BY35" s="270"/>
      <c r="BZ35" s="270"/>
      <c r="CA35" s="270"/>
      <c r="CB35" s="270"/>
      <c r="CC35" s="270"/>
      <c r="CD35" s="270"/>
      <c r="CE35" s="270"/>
      <c r="CF35" s="270"/>
      <c r="CG35" s="270"/>
      <c r="CH35" s="270"/>
      <c r="CI35" s="270"/>
      <c r="CJ35" s="270"/>
      <c r="CK35" s="270"/>
      <c r="CL35" s="270"/>
      <c r="CM35" s="270"/>
      <c r="CN35" s="270"/>
      <c r="CO35" s="270"/>
      <c r="CP35" s="270"/>
    </row>
    <row r="36" spans="2:94" hidden="1" x14ac:dyDescent="0.25">
      <c r="H36" s="16"/>
      <c r="I36" s="16"/>
      <c r="J36" s="16"/>
      <c r="K36" s="16"/>
      <c r="L36" s="16"/>
      <c r="M36" s="16"/>
      <c r="N36" s="16"/>
      <c r="O36" s="16"/>
      <c r="P36" s="16"/>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c r="BH36" s="270"/>
      <c r="BI36" s="270"/>
      <c r="BJ36" s="270"/>
      <c r="BK36" s="270"/>
      <c r="BL36" s="270"/>
      <c r="BM36" s="270"/>
      <c r="BN36" s="270"/>
      <c r="BO36" s="270"/>
      <c r="BP36" s="270"/>
      <c r="BQ36" s="270"/>
      <c r="BR36" s="270"/>
      <c r="BS36" s="270"/>
      <c r="BT36" s="270"/>
      <c r="BU36" s="270"/>
      <c r="BV36" s="270"/>
      <c r="BW36" s="270"/>
      <c r="BX36" s="270"/>
      <c r="BY36" s="270"/>
      <c r="BZ36" s="270"/>
      <c r="CA36" s="270"/>
      <c r="CB36" s="270"/>
      <c r="CC36" s="270"/>
      <c r="CD36" s="270"/>
      <c r="CE36" s="270"/>
      <c r="CF36" s="270"/>
      <c r="CG36" s="270"/>
      <c r="CH36" s="270"/>
      <c r="CI36" s="270"/>
      <c r="CJ36" s="270"/>
      <c r="CK36" s="270"/>
      <c r="CL36" s="270"/>
      <c r="CM36" s="270"/>
      <c r="CN36" s="270"/>
      <c r="CO36" s="270"/>
      <c r="CP36" s="270"/>
    </row>
    <row r="37" spans="2:94" x14ac:dyDescent="0.25">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3"/>
      <c r="AG37" s="23"/>
      <c r="AH37" s="23"/>
      <c r="AI37" s="23"/>
      <c r="AJ37" s="23"/>
      <c r="AK37" s="23"/>
      <c r="AL37" s="23"/>
      <c r="AM37" s="23"/>
      <c r="AN37" s="23"/>
      <c r="AO37" s="23"/>
      <c r="AP37" s="23"/>
      <c r="AQ37" s="23"/>
      <c r="AR37" s="23"/>
      <c r="AS37" s="23"/>
      <c r="AT37" s="23"/>
      <c r="AU37" s="23"/>
      <c r="AV37" s="23"/>
      <c r="AW37" s="23"/>
      <c r="AX37" s="23"/>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row>
    <row r="38" spans="2:94" x14ac:dyDescent="0.25">
      <c r="H38" s="16"/>
      <c r="I38" s="16"/>
      <c r="J38" s="16"/>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0"/>
      <c r="BR38" s="270"/>
      <c r="BS38" s="270"/>
      <c r="BT38" s="270"/>
      <c r="BU38" s="270"/>
      <c r="BV38" s="270"/>
      <c r="BW38" s="270"/>
      <c r="BX38" s="270"/>
      <c r="BY38" s="270"/>
      <c r="BZ38" s="270"/>
      <c r="CA38" s="270"/>
      <c r="CB38" s="270"/>
      <c r="CC38" s="270"/>
      <c r="CD38" s="270"/>
      <c r="CE38" s="270"/>
      <c r="CF38" s="270"/>
      <c r="CG38" s="270"/>
      <c r="CH38" s="270"/>
      <c r="CI38" s="270"/>
      <c r="CJ38" s="270"/>
      <c r="CK38" s="270"/>
      <c r="CL38" s="270"/>
      <c r="CM38" s="270"/>
      <c r="CN38" s="270"/>
      <c r="CO38" s="270"/>
      <c r="CP38" s="270"/>
    </row>
    <row r="39" spans="2:94" ht="30" x14ac:dyDescent="0.25">
      <c r="H39" s="24"/>
      <c r="I39" s="24"/>
      <c r="J39" s="24"/>
      <c r="Q39" s="289" t="s">
        <v>21</v>
      </c>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89"/>
      <c r="BR39" s="289"/>
      <c r="BS39" s="289"/>
      <c r="BT39" s="289"/>
      <c r="BU39" s="289"/>
      <c r="BV39" s="289"/>
      <c r="BW39" s="289"/>
      <c r="BX39" s="289"/>
      <c r="BY39" s="289"/>
      <c r="BZ39" s="289"/>
      <c r="CA39" s="289"/>
      <c r="CB39" s="289"/>
      <c r="CC39" s="289"/>
      <c r="CD39" s="289"/>
      <c r="CE39" s="289"/>
      <c r="CF39" s="289"/>
      <c r="CG39" s="289"/>
      <c r="CH39" s="289"/>
      <c r="CI39" s="289"/>
      <c r="CJ39" s="289"/>
      <c r="CK39" s="289"/>
      <c r="CL39" s="289"/>
      <c r="CM39" s="289"/>
      <c r="CN39" s="289"/>
      <c r="CO39" s="289"/>
      <c r="CP39" s="289"/>
    </row>
    <row r="40" spans="2:94" x14ac:dyDescent="0.25">
      <c r="H40" s="22"/>
      <c r="I40" s="22"/>
      <c r="J40" s="2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2"/>
      <c r="BQ40" s="272"/>
      <c r="BR40" s="272"/>
      <c r="BS40" s="272"/>
      <c r="BT40" s="272"/>
      <c r="BU40" s="272"/>
      <c r="BV40" s="272"/>
      <c r="BW40" s="272"/>
      <c r="BX40" s="272"/>
      <c r="BY40" s="272"/>
      <c r="BZ40" s="272"/>
      <c r="CA40" s="272"/>
      <c r="CB40" s="272"/>
      <c r="CC40" s="272"/>
      <c r="CD40" s="272"/>
      <c r="CE40" s="272"/>
      <c r="CF40" s="272"/>
      <c r="CG40" s="272"/>
      <c r="CH40" s="272"/>
      <c r="CI40" s="272"/>
      <c r="CJ40" s="272"/>
      <c r="CK40" s="272"/>
      <c r="CL40" s="272"/>
      <c r="CM40" s="272"/>
      <c r="CN40" s="272"/>
      <c r="CO40" s="272"/>
      <c r="CP40" s="272"/>
    </row>
    <row r="41" spans="2:94" x14ac:dyDescent="0.25">
      <c r="H41" s="22"/>
      <c r="I41" s="22"/>
      <c r="J41" s="22"/>
      <c r="Q41" s="272"/>
      <c r="R41" s="272"/>
      <c r="S41" s="272"/>
      <c r="T41" s="272"/>
      <c r="U41" s="272"/>
      <c r="V41" s="272"/>
      <c r="W41" s="272"/>
      <c r="X41" s="272"/>
      <c r="Y41" s="272"/>
      <c r="Z41" s="272"/>
      <c r="AA41" s="272"/>
      <c r="AB41" s="272"/>
      <c r="AC41" s="272"/>
      <c r="AD41" s="272"/>
      <c r="AE41" s="272"/>
      <c r="AF41" s="272"/>
      <c r="AG41" s="272"/>
      <c r="AH41" s="272"/>
      <c r="AI41" s="272"/>
      <c r="AJ41" s="272"/>
      <c r="AK41" s="272"/>
      <c r="AL41" s="292"/>
      <c r="AM41" s="293"/>
      <c r="AN41" s="293"/>
      <c r="AO41" s="293"/>
      <c r="AP41" s="293"/>
      <c r="AQ41" s="293"/>
      <c r="AR41" s="293"/>
      <c r="AS41" s="293"/>
      <c r="AT41" s="293"/>
      <c r="AU41" s="292"/>
      <c r="AV41" s="293"/>
      <c r="AW41" s="293"/>
      <c r="AX41" s="293"/>
      <c r="AY41" s="293"/>
      <c r="AZ41" s="293"/>
      <c r="BA41" s="293"/>
      <c r="BB41" s="293"/>
      <c r="BC41" s="293"/>
      <c r="BD41" s="292"/>
      <c r="BE41" s="293"/>
      <c r="BF41" s="293"/>
      <c r="BG41" s="293"/>
      <c r="BH41" s="293"/>
      <c r="BI41" s="293"/>
      <c r="BJ41" s="293"/>
      <c r="BK41" s="293"/>
      <c r="BL41" s="293"/>
      <c r="BM41" s="292"/>
      <c r="BN41" s="293"/>
      <c r="BO41" s="293"/>
      <c r="BP41" s="293"/>
      <c r="BQ41" s="293"/>
      <c r="BR41" s="293"/>
      <c r="BS41" s="293"/>
      <c r="BT41" s="293"/>
      <c r="BU41" s="293"/>
      <c r="BV41" s="292"/>
      <c r="BW41" s="293"/>
      <c r="BX41" s="293"/>
      <c r="BY41" s="293"/>
      <c r="BZ41" s="293"/>
      <c r="CA41" s="293"/>
      <c r="CB41" s="293"/>
      <c r="CC41" s="293"/>
      <c r="CD41" s="293"/>
      <c r="CE41" s="272"/>
      <c r="CF41" s="272"/>
      <c r="CG41" s="272"/>
      <c r="CH41" s="272"/>
      <c r="CI41" s="272"/>
      <c r="CJ41" s="272"/>
      <c r="CK41" s="272"/>
      <c r="CL41" s="272"/>
      <c r="CM41" s="272"/>
      <c r="CN41" s="272"/>
      <c r="CO41" s="272"/>
      <c r="CP41" s="272"/>
    </row>
    <row r="42" spans="2:94" ht="15.75" customHeight="1" x14ac:dyDescent="0.25">
      <c r="B42" s="21"/>
      <c r="H42" s="22"/>
      <c r="I42" s="22"/>
      <c r="J42" s="22"/>
      <c r="Q42" s="274"/>
      <c r="R42" s="274"/>
      <c r="S42" s="274"/>
      <c r="T42" s="274"/>
      <c r="U42" s="274"/>
      <c r="V42" s="274"/>
      <c r="W42" s="272"/>
      <c r="X42" s="272"/>
      <c r="Y42" s="272"/>
      <c r="Z42" s="322" t="s">
        <v>22</v>
      </c>
      <c r="AA42" s="322"/>
      <c r="AB42" s="322"/>
      <c r="AC42" s="322"/>
      <c r="AD42" s="322"/>
      <c r="AE42" s="322"/>
      <c r="AF42" s="322"/>
      <c r="AG42" s="322"/>
      <c r="AH42" s="322"/>
      <c r="AI42" s="322"/>
      <c r="AJ42" s="273"/>
      <c r="AK42" s="273"/>
      <c r="AL42" s="326" t="s">
        <v>23</v>
      </c>
      <c r="AM42" s="326"/>
      <c r="AN42" s="326"/>
      <c r="AO42" s="326"/>
      <c r="AP42" s="326"/>
      <c r="AQ42" s="326"/>
      <c r="AR42" s="326"/>
      <c r="AS42" s="326"/>
      <c r="AT42" s="280"/>
      <c r="AU42" s="329" t="s">
        <v>105</v>
      </c>
      <c r="AV42" s="329"/>
      <c r="AW42" s="329"/>
      <c r="AX42" s="329"/>
      <c r="AY42" s="329"/>
      <c r="AZ42" s="329"/>
      <c r="BA42" s="329"/>
      <c r="BB42" s="329"/>
      <c r="BC42" s="280"/>
      <c r="BD42" s="329" t="s">
        <v>98</v>
      </c>
      <c r="BE42" s="329"/>
      <c r="BF42" s="329"/>
      <c r="BG42" s="329"/>
      <c r="BH42" s="329"/>
      <c r="BI42" s="329"/>
      <c r="BJ42" s="329"/>
      <c r="BK42" s="329"/>
      <c r="BL42" s="280"/>
      <c r="BM42" s="329" t="s">
        <v>93</v>
      </c>
      <c r="BN42" s="329"/>
      <c r="BO42" s="329"/>
      <c r="BP42" s="329"/>
      <c r="BQ42" s="329"/>
      <c r="BR42" s="329"/>
      <c r="BS42" s="329"/>
      <c r="BT42" s="329"/>
      <c r="BU42" s="280"/>
      <c r="BV42" s="332" t="s">
        <v>97</v>
      </c>
      <c r="BW42" s="332"/>
      <c r="BX42" s="332"/>
      <c r="BY42" s="332"/>
      <c r="BZ42" s="332"/>
      <c r="CA42" s="332"/>
      <c r="CB42" s="332"/>
      <c r="CC42" s="332"/>
      <c r="CD42" s="272"/>
      <c r="CE42" s="272"/>
      <c r="CF42" s="272"/>
      <c r="CG42" s="272"/>
      <c r="CH42" s="272"/>
      <c r="CI42" s="272"/>
      <c r="CJ42" s="272"/>
      <c r="CK42" s="272"/>
      <c r="CL42" s="272"/>
      <c r="CM42" s="272"/>
      <c r="CN42" s="272"/>
      <c r="CO42" s="272"/>
      <c r="CP42" s="272"/>
    </row>
    <row r="43" spans="2:94" ht="18" x14ac:dyDescent="0.25">
      <c r="B43" s="21"/>
      <c r="H43" s="22"/>
      <c r="I43" s="22"/>
      <c r="J43" s="22"/>
      <c r="Q43" s="274"/>
      <c r="R43" s="274"/>
      <c r="S43" s="274"/>
      <c r="T43" s="274"/>
      <c r="U43" s="274"/>
      <c r="V43" s="274"/>
      <c r="W43" s="272"/>
      <c r="X43" s="272"/>
      <c r="Y43" s="272"/>
      <c r="Z43" s="273"/>
      <c r="AA43" s="291"/>
      <c r="AB43" s="291"/>
      <c r="AC43" s="291"/>
      <c r="AD43" s="291"/>
      <c r="AE43" s="291"/>
      <c r="AF43" s="291"/>
      <c r="AG43" s="291"/>
      <c r="AH43" s="291"/>
      <c r="AI43" s="291"/>
      <c r="AJ43" s="291"/>
      <c r="AK43" s="291"/>
      <c r="AL43" s="328" t="s">
        <v>107</v>
      </c>
      <c r="AM43" s="328"/>
      <c r="AN43" s="328"/>
      <c r="AO43" s="328"/>
      <c r="AP43" s="328"/>
      <c r="AQ43" s="328"/>
      <c r="AR43" s="328"/>
      <c r="AS43" s="328"/>
      <c r="AT43" s="267"/>
      <c r="AU43" s="328" t="s">
        <v>108</v>
      </c>
      <c r="AV43" s="328"/>
      <c r="AW43" s="328"/>
      <c r="AX43" s="328"/>
      <c r="AY43" s="328"/>
      <c r="AZ43" s="328"/>
      <c r="BA43" s="328"/>
      <c r="BB43" s="328"/>
      <c r="BC43" s="267"/>
      <c r="BD43" s="328" t="s">
        <v>96</v>
      </c>
      <c r="BE43" s="328"/>
      <c r="BF43" s="328"/>
      <c r="BG43" s="328"/>
      <c r="BH43" s="328"/>
      <c r="BI43" s="328"/>
      <c r="BJ43" s="328"/>
      <c r="BK43" s="328"/>
      <c r="BL43" s="269"/>
      <c r="BM43" s="328" t="s">
        <v>100</v>
      </c>
      <c r="BN43" s="328"/>
      <c r="BO43" s="328"/>
      <c r="BP43" s="328"/>
      <c r="BQ43" s="328"/>
      <c r="BR43" s="328"/>
      <c r="BS43" s="328"/>
      <c r="BT43" s="328"/>
      <c r="BU43" s="269"/>
      <c r="BV43" s="328" t="s">
        <v>120</v>
      </c>
      <c r="BW43" s="328"/>
      <c r="BX43" s="328"/>
      <c r="BY43" s="328"/>
      <c r="BZ43" s="328"/>
      <c r="CA43" s="328"/>
      <c r="CB43" s="328"/>
      <c r="CC43" s="328"/>
      <c r="CD43" s="272"/>
      <c r="CE43" s="272"/>
      <c r="CF43" s="272"/>
      <c r="CG43" s="272"/>
      <c r="CH43" s="272"/>
      <c r="CI43" s="272"/>
      <c r="CJ43" s="272"/>
      <c r="CK43" s="272"/>
      <c r="CL43" s="272"/>
      <c r="CM43" s="272"/>
      <c r="CN43" s="272"/>
      <c r="CO43" s="272"/>
      <c r="CP43" s="272"/>
    </row>
    <row r="44" spans="2:94" ht="15" customHeight="1" x14ac:dyDescent="0.25">
      <c r="H44" s="22"/>
      <c r="I44" s="22"/>
      <c r="J44" s="22"/>
      <c r="Q44" s="274"/>
      <c r="R44" s="274"/>
      <c r="S44" s="274"/>
      <c r="T44" s="274"/>
      <c r="U44" s="274"/>
      <c r="V44" s="274"/>
      <c r="W44" s="272"/>
      <c r="X44" s="272"/>
      <c r="Y44" s="272"/>
      <c r="Z44" s="273"/>
      <c r="AA44" s="273"/>
      <c r="AB44" s="273"/>
      <c r="AC44" s="273"/>
      <c r="AD44" s="273"/>
      <c r="AE44" s="273"/>
      <c r="AF44" s="273"/>
      <c r="AG44" s="273"/>
      <c r="AH44" s="273"/>
      <c r="AI44" s="273"/>
      <c r="AJ44" s="273"/>
      <c r="AK44" s="273"/>
      <c r="AL44" s="328" t="s">
        <v>121</v>
      </c>
      <c r="AM44" s="328"/>
      <c r="AN44" s="328"/>
      <c r="AO44" s="328"/>
      <c r="AP44" s="328"/>
      <c r="AQ44" s="328"/>
      <c r="AR44" s="328"/>
      <c r="AS44" s="328"/>
      <c r="AT44" s="268"/>
      <c r="AU44" s="328" t="s">
        <v>122</v>
      </c>
      <c r="AV44" s="328"/>
      <c r="AW44" s="328"/>
      <c r="AX44" s="328"/>
      <c r="AY44" s="328"/>
      <c r="AZ44" s="328"/>
      <c r="BA44" s="328"/>
      <c r="BB44" s="328"/>
      <c r="BC44" s="268"/>
      <c r="BD44" s="328" t="s">
        <v>114</v>
      </c>
      <c r="BE44" s="328"/>
      <c r="BF44" s="328"/>
      <c r="BG44" s="328"/>
      <c r="BH44" s="328"/>
      <c r="BI44" s="328"/>
      <c r="BJ44" s="328"/>
      <c r="BK44" s="328"/>
      <c r="BL44" s="268"/>
      <c r="BM44" s="328" t="s">
        <v>113</v>
      </c>
      <c r="BN44" s="328"/>
      <c r="BO44" s="328"/>
      <c r="BP44" s="328"/>
      <c r="BQ44" s="328"/>
      <c r="BR44" s="328"/>
      <c r="BS44" s="328"/>
      <c r="BT44" s="328"/>
      <c r="BU44" s="268"/>
      <c r="BV44" s="328" t="s">
        <v>112</v>
      </c>
      <c r="BW44" s="328"/>
      <c r="BX44" s="328"/>
      <c r="BY44" s="328"/>
      <c r="BZ44" s="328"/>
      <c r="CA44" s="328"/>
      <c r="CB44" s="328"/>
      <c r="CC44" s="328"/>
      <c r="CD44" s="272"/>
      <c r="CE44" s="272"/>
      <c r="CF44" s="272"/>
      <c r="CG44" s="272"/>
      <c r="CH44" s="272"/>
      <c r="CI44" s="272"/>
      <c r="CJ44" s="272"/>
      <c r="CK44" s="272"/>
      <c r="CL44" s="272"/>
      <c r="CM44" s="272"/>
      <c r="CN44" s="272"/>
      <c r="CO44" s="272"/>
      <c r="CP44" s="274"/>
    </row>
    <row r="45" spans="2:94" ht="15" customHeight="1" x14ac:dyDescent="0.25">
      <c r="B45" s="21"/>
      <c r="H45" s="22"/>
      <c r="I45" s="22"/>
      <c r="J45" s="22"/>
      <c r="Q45" s="274"/>
      <c r="R45" s="274"/>
      <c r="S45" s="274"/>
      <c r="T45" s="274"/>
      <c r="U45" s="274"/>
      <c r="V45" s="274"/>
      <c r="W45" s="272"/>
      <c r="X45" s="272"/>
      <c r="Y45" s="272"/>
      <c r="Z45" s="273"/>
      <c r="AA45" s="273"/>
      <c r="AB45" s="273"/>
      <c r="AC45" s="273"/>
      <c r="AD45" s="273"/>
      <c r="AE45" s="273"/>
      <c r="AF45" s="273"/>
      <c r="AG45" s="273"/>
      <c r="AH45" s="273"/>
      <c r="AI45" s="273"/>
      <c r="AJ45" s="273"/>
      <c r="AK45" s="273"/>
      <c r="AL45" s="279"/>
      <c r="AM45" s="268"/>
      <c r="AN45" s="268"/>
      <c r="AO45" s="268"/>
      <c r="AP45" s="268"/>
      <c r="AQ45" s="268"/>
      <c r="AR45" s="268"/>
      <c r="AS45" s="268"/>
      <c r="AT45" s="268"/>
      <c r="AU45" s="279"/>
      <c r="AV45" s="268"/>
      <c r="AW45" s="268"/>
      <c r="AX45" s="268"/>
      <c r="AY45" s="268"/>
      <c r="AZ45" s="268"/>
      <c r="BA45" s="268"/>
      <c r="BB45" s="268"/>
      <c r="BC45" s="268"/>
      <c r="BD45" s="279"/>
      <c r="BE45" s="268"/>
      <c r="BF45" s="268"/>
      <c r="BG45" s="268"/>
      <c r="BH45" s="268"/>
      <c r="BI45" s="268"/>
      <c r="BJ45" s="268"/>
      <c r="BK45" s="268"/>
      <c r="BL45" s="268"/>
      <c r="BM45" s="279"/>
      <c r="BN45" s="268"/>
      <c r="BO45" s="268"/>
      <c r="BP45" s="268"/>
      <c r="BQ45" s="268"/>
      <c r="BR45" s="268"/>
      <c r="BS45" s="268"/>
      <c r="BT45" s="268"/>
      <c r="BU45" s="268"/>
      <c r="BV45" s="279"/>
      <c r="BW45" s="268"/>
      <c r="BX45" s="268"/>
      <c r="BY45" s="268"/>
      <c r="BZ45" s="268"/>
      <c r="CA45" s="268"/>
      <c r="CB45" s="268"/>
      <c r="CC45" s="268"/>
      <c r="CD45" s="272"/>
      <c r="CE45" s="272"/>
      <c r="CF45" s="272"/>
      <c r="CG45" s="272"/>
      <c r="CH45" s="272"/>
      <c r="CI45" s="272"/>
      <c r="CJ45" s="272"/>
      <c r="CK45" s="272"/>
      <c r="CL45" s="272"/>
      <c r="CM45" s="272"/>
      <c r="CN45" s="272"/>
      <c r="CO45" s="272"/>
      <c r="CP45" s="274"/>
    </row>
    <row r="46" spans="2:94" ht="15.75" customHeight="1" x14ac:dyDescent="0.25">
      <c r="B46" s="21"/>
      <c r="H46" s="22"/>
      <c r="I46" s="22"/>
      <c r="J46" s="22"/>
      <c r="Q46" s="274"/>
      <c r="R46" s="274"/>
      <c r="S46" s="274"/>
      <c r="T46" s="274"/>
      <c r="U46" s="274"/>
      <c r="V46" s="274"/>
      <c r="W46" s="272"/>
      <c r="X46" s="274" t="s">
        <v>24</v>
      </c>
      <c r="Y46" s="272"/>
      <c r="Z46" s="322" t="s">
        <v>25</v>
      </c>
      <c r="AA46" s="322"/>
      <c r="AB46" s="322"/>
      <c r="AC46" s="322"/>
      <c r="AD46" s="322"/>
      <c r="AE46" s="322"/>
      <c r="AF46" s="322"/>
      <c r="AG46" s="322"/>
      <c r="AH46" s="322"/>
      <c r="AI46" s="322"/>
      <c r="AJ46" s="273"/>
      <c r="AK46" s="273"/>
      <c r="AL46" s="329" t="s">
        <v>28</v>
      </c>
      <c r="AM46" s="329"/>
      <c r="AN46" s="329"/>
      <c r="AO46" s="329"/>
      <c r="AP46" s="329"/>
      <c r="AQ46" s="329"/>
      <c r="AR46" s="329"/>
      <c r="AS46" s="329"/>
      <c r="AT46" s="280"/>
      <c r="AU46" s="329" t="s">
        <v>103</v>
      </c>
      <c r="AV46" s="329"/>
      <c r="AW46" s="329"/>
      <c r="AX46" s="329"/>
      <c r="AY46" s="329"/>
      <c r="AZ46" s="329"/>
      <c r="BA46" s="329"/>
      <c r="BB46" s="329"/>
      <c r="BC46" s="280"/>
      <c r="BD46" s="329" t="s">
        <v>101</v>
      </c>
      <c r="BE46" s="329"/>
      <c r="BF46" s="329"/>
      <c r="BG46" s="329"/>
      <c r="BH46" s="329"/>
      <c r="BI46" s="329"/>
      <c r="BJ46" s="329"/>
      <c r="BK46" s="329"/>
      <c r="BL46" s="280"/>
      <c r="BM46" s="329" t="s">
        <v>99</v>
      </c>
      <c r="BN46" s="329"/>
      <c r="BO46" s="329"/>
      <c r="BP46" s="329"/>
      <c r="BQ46" s="329"/>
      <c r="BR46" s="329"/>
      <c r="BS46" s="329"/>
      <c r="BT46" s="329"/>
      <c r="BU46" s="280"/>
      <c r="BV46" s="329" t="s">
        <v>102</v>
      </c>
      <c r="BW46" s="329"/>
      <c r="BX46" s="329"/>
      <c r="BY46" s="329"/>
      <c r="BZ46" s="329"/>
      <c r="CA46" s="329"/>
      <c r="CB46" s="329"/>
      <c r="CC46" s="329"/>
      <c r="CD46" s="272"/>
      <c r="CE46" s="272"/>
      <c r="CF46" s="272"/>
      <c r="CG46" s="272"/>
      <c r="CH46" s="272"/>
      <c r="CI46" s="272"/>
      <c r="CJ46" s="272"/>
      <c r="CK46" s="272"/>
      <c r="CL46" s="272"/>
      <c r="CM46" s="272"/>
      <c r="CN46" s="272"/>
      <c r="CO46" s="272"/>
      <c r="CP46" s="274"/>
    </row>
    <row r="47" spans="2:94" ht="15" customHeight="1" x14ac:dyDescent="0.25">
      <c r="H47" s="22"/>
      <c r="I47" s="22"/>
      <c r="J47" s="22"/>
      <c r="Q47" s="274"/>
      <c r="R47" s="274"/>
      <c r="S47" s="274"/>
      <c r="T47" s="274"/>
      <c r="U47" s="274"/>
      <c r="V47" s="274"/>
      <c r="W47" s="272"/>
      <c r="X47" s="272"/>
      <c r="Y47" s="272"/>
      <c r="Z47" s="273"/>
      <c r="AA47" s="273"/>
      <c r="AB47" s="273"/>
      <c r="AC47" s="273"/>
      <c r="AD47" s="273"/>
      <c r="AE47" s="273"/>
      <c r="AF47" s="273"/>
      <c r="AG47" s="273"/>
      <c r="AH47" s="273"/>
      <c r="AI47" s="273"/>
      <c r="AJ47" s="273"/>
      <c r="AK47" s="273"/>
      <c r="AL47" s="328" t="s">
        <v>23</v>
      </c>
      <c r="AM47" s="328"/>
      <c r="AN47" s="328"/>
      <c r="AO47" s="328"/>
      <c r="AP47" s="328"/>
      <c r="AQ47" s="328"/>
      <c r="AR47" s="328"/>
      <c r="AS47" s="328"/>
      <c r="AT47" s="281"/>
      <c r="AU47" s="328" t="s">
        <v>105</v>
      </c>
      <c r="AV47" s="328"/>
      <c r="AW47" s="328"/>
      <c r="AX47" s="328"/>
      <c r="AY47" s="328"/>
      <c r="AZ47" s="328"/>
      <c r="BA47" s="328"/>
      <c r="BB47" s="328"/>
      <c r="BC47" s="282"/>
      <c r="BD47" s="328" t="e">
        <f>CRCP_y8</f>
        <v>#NAME?</v>
      </c>
      <c r="BE47" s="328"/>
      <c r="BF47" s="328"/>
      <c r="BG47" s="328"/>
      <c r="BH47" s="328"/>
      <c r="BI47" s="328"/>
      <c r="BJ47" s="328"/>
      <c r="BK47" s="328"/>
      <c r="BL47" s="282"/>
      <c r="BM47" s="328" t="e">
        <f>CRCP_y9</f>
        <v>#NAME?</v>
      </c>
      <c r="BN47" s="328"/>
      <c r="BO47" s="328"/>
      <c r="BP47" s="328"/>
      <c r="BQ47" s="328"/>
      <c r="BR47" s="328"/>
      <c r="BS47" s="328"/>
      <c r="BT47" s="328"/>
      <c r="BU47" s="282"/>
      <c r="BV47" s="328" t="e">
        <f>CRCP_y10</f>
        <v>#NAME?</v>
      </c>
      <c r="BW47" s="328"/>
      <c r="BX47" s="328"/>
      <c r="BY47" s="328"/>
      <c r="BZ47" s="328"/>
      <c r="CA47" s="328"/>
      <c r="CB47" s="328"/>
      <c r="CC47" s="328"/>
      <c r="CD47" s="272"/>
      <c r="CE47" s="272"/>
      <c r="CF47" s="272"/>
      <c r="CG47" s="272"/>
      <c r="CH47" s="272"/>
      <c r="CI47" s="272"/>
      <c r="CJ47" s="272"/>
      <c r="CK47" s="272"/>
      <c r="CL47" s="272"/>
      <c r="CM47" s="272"/>
      <c r="CN47" s="272"/>
      <c r="CO47" s="272"/>
      <c r="CP47" s="274"/>
    </row>
    <row r="48" spans="2:94" ht="15" customHeight="1" x14ac:dyDescent="0.25">
      <c r="H48" s="22"/>
      <c r="I48" s="22"/>
      <c r="J48" s="22"/>
      <c r="Q48" s="274"/>
      <c r="R48" s="274"/>
      <c r="S48" s="274"/>
      <c r="T48" s="274"/>
      <c r="U48" s="274"/>
      <c r="V48" s="274"/>
      <c r="W48" s="272"/>
      <c r="X48" s="272"/>
      <c r="Y48" s="272"/>
      <c r="Z48" s="273"/>
      <c r="AA48" s="273"/>
      <c r="AB48" s="273"/>
      <c r="AC48" s="273"/>
      <c r="AD48" s="273"/>
      <c r="AE48" s="273"/>
      <c r="AF48" s="273"/>
      <c r="AG48" s="273"/>
      <c r="AH48" s="273"/>
      <c r="AI48" s="273"/>
      <c r="AJ48" s="273"/>
      <c r="AK48" s="273"/>
      <c r="AL48" s="328" t="s">
        <v>107</v>
      </c>
      <c r="AM48" s="328"/>
      <c r="AN48" s="328"/>
      <c r="AO48" s="328"/>
      <c r="AP48" s="328"/>
      <c r="AQ48" s="328"/>
      <c r="AR48" s="328"/>
      <c r="AS48" s="328"/>
      <c r="AT48" s="281"/>
      <c r="AU48" s="328" t="s">
        <v>108</v>
      </c>
      <c r="AV48" s="328"/>
      <c r="AW48" s="328"/>
      <c r="AX48" s="328"/>
      <c r="AY48" s="328"/>
      <c r="AZ48" s="328"/>
      <c r="BA48" s="328"/>
      <c r="BB48" s="328"/>
      <c r="BC48" s="282"/>
      <c r="BD48" s="328" t="s">
        <v>96</v>
      </c>
      <c r="BE48" s="328"/>
      <c r="BF48" s="328"/>
      <c r="BG48" s="328"/>
      <c r="BH48" s="328"/>
      <c r="BI48" s="328"/>
      <c r="BJ48" s="328"/>
      <c r="BK48" s="328"/>
      <c r="BL48" s="282"/>
      <c r="BM48" s="328" t="s">
        <v>100</v>
      </c>
      <c r="BN48" s="328"/>
      <c r="BO48" s="328"/>
      <c r="BP48" s="328"/>
      <c r="BQ48" s="328"/>
      <c r="BR48" s="328"/>
      <c r="BS48" s="328"/>
      <c r="BT48" s="328"/>
      <c r="BU48" s="282"/>
      <c r="BV48" s="328" t="s">
        <v>120</v>
      </c>
      <c r="BW48" s="328"/>
      <c r="BX48" s="328"/>
      <c r="BY48" s="328"/>
      <c r="BZ48" s="328"/>
      <c r="CA48" s="328"/>
      <c r="CB48" s="328"/>
      <c r="CC48" s="328"/>
      <c r="CD48" s="272"/>
      <c r="CE48" s="272"/>
      <c r="CF48" s="272"/>
      <c r="CG48" s="272"/>
      <c r="CH48" s="272"/>
      <c r="CI48" s="272"/>
      <c r="CJ48" s="272"/>
      <c r="CK48" s="272"/>
      <c r="CL48" s="272"/>
      <c r="CM48" s="272"/>
      <c r="CN48" s="272"/>
      <c r="CO48" s="272"/>
      <c r="CP48" s="274"/>
    </row>
    <row r="49" spans="5:94" ht="15" customHeight="1" x14ac:dyDescent="0.25">
      <c r="H49" s="22"/>
      <c r="I49" s="22"/>
      <c r="J49" s="22"/>
      <c r="Q49" s="274"/>
      <c r="R49" s="274"/>
      <c r="S49" s="274"/>
      <c r="T49" s="274"/>
      <c r="U49" s="274"/>
      <c r="V49" s="274"/>
      <c r="W49" s="272"/>
      <c r="X49" s="272"/>
      <c r="Y49" s="272"/>
      <c r="Z49" s="273"/>
      <c r="AA49" s="273"/>
      <c r="AB49" s="273"/>
      <c r="AC49" s="273"/>
      <c r="AD49" s="273"/>
      <c r="AE49" s="273"/>
      <c r="AF49" s="273"/>
      <c r="AG49" s="273"/>
      <c r="AH49" s="273"/>
      <c r="AI49" s="273"/>
      <c r="AJ49" s="273"/>
      <c r="AK49" s="273"/>
      <c r="AL49" s="269"/>
      <c r="AM49" s="269"/>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69"/>
      <c r="BR49" s="269"/>
      <c r="BS49" s="269"/>
      <c r="BT49" s="269"/>
      <c r="BU49" s="269"/>
      <c r="BV49" s="269"/>
      <c r="BW49" s="269"/>
      <c r="BX49" s="269"/>
      <c r="BY49" s="269"/>
      <c r="BZ49" s="269"/>
      <c r="CA49" s="269"/>
      <c r="CB49" s="269"/>
      <c r="CC49" s="290"/>
      <c r="CD49" s="272"/>
      <c r="CE49" s="272"/>
      <c r="CF49" s="272"/>
      <c r="CG49" s="272"/>
      <c r="CH49" s="272"/>
      <c r="CI49" s="272"/>
      <c r="CJ49" s="272"/>
      <c r="CK49" s="272"/>
      <c r="CL49" s="272"/>
      <c r="CM49" s="272"/>
      <c r="CN49" s="272"/>
      <c r="CO49" s="272"/>
      <c r="CP49" s="274"/>
    </row>
    <row r="50" spans="5:94" ht="15.75" customHeight="1" x14ac:dyDescent="0.25">
      <c r="H50" s="22"/>
      <c r="I50" s="22"/>
      <c r="J50" s="22"/>
      <c r="Q50" s="274"/>
      <c r="R50" s="274"/>
      <c r="S50" s="274"/>
      <c r="T50" s="274"/>
      <c r="U50" s="274"/>
      <c r="V50" s="274"/>
      <c r="W50" s="272"/>
      <c r="X50" s="272"/>
      <c r="Y50" s="272"/>
      <c r="Z50" s="322" t="s">
        <v>26</v>
      </c>
      <c r="AA50" s="322"/>
      <c r="AB50" s="322"/>
      <c r="AC50" s="322"/>
      <c r="AD50" s="322"/>
      <c r="AE50" s="322"/>
      <c r="AF50" s="322"/>
      <c r="AG50" s="322"/>
      <c r="AH50" s="322"/>
      <c r="AI50" s="322"/>
      <c r="AJ50" s="273"/>
      <c r="AK50" s="273"/>
      <c r="AL50" s="329" t="s">
        <v>94</v>
      </c>
      <c r="AM50" s="329"/>
      <c r="AN50" s="329"/>
      <c r="AO50" s="329"/>
      <c r="AP50" s="329"/>
      <c r="AQ50" s="329"/>
      <c r="AR50" s="329"/>
      <c r="AS50" s="329"/>
      <c r="AT50" s="280"/>
      <c r="AU50" s="329" t="s">
        <v>106</v>
      </c>
      <c r="AV50" s="329"/>
      <c r="AW50" s="329"/>
      <c r="AX50" s="329"/>
      <c r="AY50" s="329"/>
      <c r="AZ50" s="329"/>
      <c r="BA50" s="329"/>
      <c r="BB50" s="329"/>
      <c r="BC50" s="280"/>
      <c r="BD50" s="329" t="s">
        <v>104</v>
      </c>
      <c r="BE50" s="329"/>
      <c r="BF50" s="329"/>
      <c r="BG50" s="329"/>
      <c r="BH50" s="329"/>
      <c r="BI50" s="329"/>
      <c r="BJ50" s="329"/>
      <c r="BK50" s="329"/>
      <c r="BL50" s="280"/>
      <c r="BM50" s="329" t="s">
        <v>95</v>
      </c>
      <c r="BN50" s="329"/>
      <c r="BO50" s="329"/>
      <c r="BP50" s="329"/>
      <c r="BQ50" s="329"/>
      <c r="BR50" s="329"/>
      <c r="BS50" s="329"/>
      <c r="BT50" s="329"/>
      <c r="BU50" s="280"/>
      <c r="BV50" s="329" t="s">
        <v>92</v>
      </c>
      <c r="BW50" s="329"/>
      <c r="BX50" s="329"/>
      <c r="BY50" s="329"/>
      <c r="BZ50" s="329"/>
      <c r="CA50" s="329"/>
      <c r="CB50" s="329"/>
      <c r="CC50" s="329"/>
      <c r="CD50" s="272"/>
      <c r="CE50" s="272"/>
      <c r="CF50" s="272"/>
      <c r="CG50" s="272"/>
      <c r="CH50" s="272"/>
      <c r="CI50" s="272"/>
      <c r="CJ50" s="272"/>
      <c r="CK50" s="272"/>
      <c r="CL50" s="272"/>
      <c r="CM50" s="272"/>
      <c r="CN50" s="272"/>
      <c r="CO50" s="272"/>
      <c r="CP50" s="274"/>
    </row>
    <row r="51" spans="5:94" ht="15.75" x14ac:dyDescent="0.25">
      <c r="H51" s="22"/>
      <c r="I51" s="22"/>
      <c r="J51" s="22"/>
      <c r="Q51" s="272"/>
      <c r="R51" s="272"/>
      <c r="S51" s="272"/>
      <c r="T51" s="272"/>
      <c r="U51" s="272"/>
      <c r="V51" s="272"/>
      <c r="W51" s="272"/>
      <c r="X51" s="272"/>
      <c r="Y51" s="272"/>
      <c r="Z51" s="273"/>
      <c r="AA51" s="273"/>
      <c r="AB51" s="273"/>
      <c r="AC51" s="273"/>
      <c r="AD51" s="273"/>
      <c r="AE51" s="273"/>
      <c r="AF51" s="273"/>
      <c r="AG51" s="273"/>
      <c r="AH51" s="273"/>
      <c r="AI51" s="273"/>
      <c r="AJ51" s="273"/>
      <c r="AK51" s="273"/>
      <c r="AL51" s="328" t="s">
        <v>28</v>
      </c>
      <c r="AM51" s="328"/>
      <c r="AN51" s="328"/>
      <c r="AO51" s="328"/>
      <c r="AP51" s="328"/>
      <c r="AQ51" s="328"/>
      <c r="AR51" s="328"/>
      <c r="AS51" s="328"/>
      <c r="AT51" s="281"/>
      <c r="AU51" s="328" t="s">
        <v>103</v>
      </c>
      <c r="AV51" s="328"/>
      <c r="AW51" s="328"/>
      <c r="AX51" s="328"/>
      <c r="AY51" s="328"/>
      <c r="AZ51" s="328"/>
      <c r="BA51" s="328"/>
      <c r="BB51" s="328"/>
      <c r="BC51" s="282"/>
      <c r="BD51" s="328" t="s">
        <v>101</v>
      </c>
      <c r="BE51" s="328"/>
      <c r="BF51" s="328"/>
      <c r="BG51" s="328"/>
      <c r="BH51" s="328"/>
      <c r="BI51" s="328"/>
      <c r="BJ51" s="328"/>
      <c r="BK51" s="328"/>
      <c r="BL51" s="282"/>
      <c r="BM51" s="328" t="s">
        <v>99</v>
      </c>
      <c r="BN51" s="328"/>
      <c r="BO51" s="328"/>
      <c r="BP51" s="328"/>
      <c r="BQ51" s="328"/>
      <c r="BR51" s="328"/>
      <c r="BS51" s="328"/>
      <c r="BT51" s="328"/>
      <c r="BU51" s="282"/>
      <c r="BV51" s="328" t="s">
        <v>102</v>
      </c>
      <c r="BW51" s="328"/>
      <c r="BX51" s="328"/>
      <c r="BY51" s="328"/>
      <c r="BZ51" s="328"/>
      <c r="CA51" s="328"/>
      <c r="CB51" s="328"/>
      <c r="CC51" s="328"/>
      <c r="CD51" s="272"/>
      <c r="CE51" s="272"/>
      <c r="CF51" s="272"/>
      <c r="CG51" s="272"/>
      <c r="CH51" s="272"/>
      <c r="CI51" s="272"/>
      <c r="CJ51" s="272"/>
      <c r="CK51" s="272"/>
      <c r="CL51" s="272"/>
      <c r="CM51" s="272"/>
      <c r="CN51" s="272"/>
      <c r="CO51" s="272"/>
      <c r="CP51" s="272"/>
    </row>
    <row r="52" spans="5:94" ht="15.75" x14ac:dyDescent="0.25">
      <c r="H52" s="22"/>
      <c r="I52" s="22"/>
      <c r="J52" s="22"/>
      <c r="Q52" s="272"/>
      <c r="R52" s="272"/>
      <c r="S52" s="272"/>
      <c r="T52" s="272"/>
      <c r="U52" s="272"/>
      <c r="V52" s="272"/>
      <c r="W52" s="272"/>
      <c r="X52" s="272"/>
      <c r="Y52" s="272"/>
      <c r="Z52" s="273"/>
      <c r="AA52" s="273"/>
      <c r="AB52" s="273"/>
      <c r="AC52" s="273"/>
      <c r="AD52" s="273"/>
      <c r="AE52" s="273"/>
      <c r="AF52" s="273"/>
      <c r="AG52" s="273"/>
      <c r="AH52" s="273"/>
      <c r="AI52" s="273"/>
      <c r="AJ52" s="273"/>
      <c r="AK52" s="273"/>
      <c r="AL52" s="328" t="s">
        <v>23</v>
      </c>
      <c r="AM52" s="328"/>
      <c r="AN52" s="328"/>
      <c r="AO52" s="328"/>
      <c r="AP52" s="328"/>
      <c r="AQ52" s="328"/>
      <c r="AR52" s="328"/>
      <c r="AS52" s="328"/>
      <c r="AT52" s="281"/>
      <c r="AU52" s="328" t="s">
        <v>105</v>
      </c>
      <c r="AV52" s="328"/>
      <c r="AW52" s="328"/>
      <c r="AX52" s="328"/>
      <c r="AY52" s="328"/>
      <c r="AZ52" s="328"/>
      <c r="BA52" s="328"/>
      <c r="BB52" s="328"/>
      <c r="BC52" s="282"/>
      <c r="BD52" s="328" t="s">
        <v>98</v>
      </c>
      <c r="BE52" s="328"/>
      <c r="BF52" s="328"/>
      <c r="BG52" s="328"/>
      <c r="BH52" s="328"/>
      <c r="BI52" s="328"/>
      <c r="BJ52" s="328"/>
      <c r="BK52" s="328"/>
      <c r="BL52" s="282"/>
      <c r="BM52" s="328" t="s">
        <v>93</v>
      </c>
      <c r="BN52" s="328"/>
      <c r="BO52" s="328"/>
      <c r="BP52" s="328"/>
      <c r="BQ52" s="328"/>
      <c r="BR52" s="328"/>
      <c r="BS52" s="328"/>
      <c r="BT52" s="328"/>
      <c r="BU52" s="282"/>
      <c r="BV52" s="328" t="s">
        <v>97</v>
      </c>
      <c r="BW52" s="328"/>
      <c r="BX52" s="328"/>
      <c r="BY52" s="328"/>
      <c r="BZ52" s="328"/>
      <c r="CA52" s="328"/>
      <c r="CB52" s="328"/>
      <c r="CC52" s="328"/>
      <c r="CD52" s="272"/>
      <c r="CE52" s="272"/>
      <c r="CF52" s="272"/>
      <c r="CG52" s="272"/>
      <c r="CH52" s="272"/>
      <c r="CI52" s="272"/>
      <c r="CJ52" s="272"/>
      <c r="CK52" s="272"/>
      <c r="CL52" s="272"/>
      <c r="CM52" s="272"/>
      <c r="CN52" s="272"/>
      <c r="CO52" s="272"/>
      <c r="CP52" s="272"/>
    </row>
    <row r="53" spans="5:94" hidden="1" x14ac:dyDescent="0.25">
      <c r="E53" s="25"/>
      <c r="H53" s="22"/>
      <c r="I53" s="22"/>
      <c r="J53" s="22"/>
      <c r="Q53" s="272"/>
      <c r="R53" s="272"/>
      <c r="S53" s="272"/>
      <c r="T53" s="272"/>
      <c r="U53" s="272"/>
      <c r="V53" s="272"/>
      <c r="W53" s="272"/>
      <c r="X53" s="272"/>
      <c r="Y53" s="272"/>
      <c r="Z53" s="273"/>
      <c r="AA53" s="273"/>
      <c r="AB53" s="273"/>
      <c r="AC53" s="273"/>
      <c r="AD53" s="273"/>
      <c r="AE53" s="273"/>
      <c r="AF53" s="273"/>
      <c r="AG53" s="273"/>
      <c r="AH53" s="273"/>
      <c r="AI53" s="273"/>
      <c r="AJ53" s="273"/>
      <c r="AK53" s="273"/>
      <c r="AL53" s="273"/>
      <c r="AM53" s="273"/>
      <c r="AN53" s="273"/>
      <c r="AO53" s="273"/>
      <c r="AP53" s="273"/>
      <c r="AQ53" s="273"/>
      <c r="AR53" s="273"/>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2"/>
      <c r="BP53" s="272"/>
      <c r="BQ53" s="272"/>
      <c r="BR53" s="272"/>
      <c r="BS53" s="272"/>
      <c r="BT53" s="272"/>
      <c r="BU53" s="272"/>
      <c r="BV53" s="272"/>
      <c r="BW53" s="272"/>
      <c r="BX53" s="272"/>
      <c r="BY53" s="272"/>
      <c r="BZ53" s="272"/>
      <c r="CA53" s="272"/>
      <c r="CB53" s="272"/>
      <c r="CC53" s="272"/>
      <c r="CD53" s="272"/>
      <c r="CE53" s="272"/>
      <c r="CF53" s="272"/>
      <c r="CG53" s="272"/>
      <c r="CH53" s="272"/>
      <c r="CI53" s="272"/>
      <c r="CJ53" s="272"/>
      <c r="CK53" s="272"/>
      <c r="CL53" s="272"/>
      <c r="CM53" s="272"/>
      <c r="CN53" s="272"/>
      <c r="CO53" s="272"/>
      <c r="CP53" s="272"/>
    </row>
    <row r="54" spans="5:94" ht="15.75" hidden="1" customHeight="1" x14ac:dyDescent="0.25">
      <c r="H54" s="22"/>
      <c r="I54" s="22"/>
      <c r="J54" s="22"/>
      <c r="Q54" s="274"/>
      <c r="R54" s="274"/>
      <c r="S54" s="274"/>
      <c r="T54" s="274"/>
      <c r="U54" s="274"/>
      <c r="V54" s="274"/>
      <c r="W54" s="276"/>
      <c r="X54" s="274"/>
      <c r="Y54" s="272"/>
      <c r="Z54" s="322" t="s">
        <v>27</v>
      </c>
      <c r="AA54" s="322"/>
      <c r="AB54" s="322"/>
      <c r="AC54" s="322"/>
      <c r="AD54" s="322"/>
      <c r="AE54" s="322"/>
      <c r="AF54" s="322"/>
      <c r="AG54" s="322"/>
      <c r="AH54" s="322"/>
      <c r="AI54" s="322"/>
      <c r="AJ54" s="273"/>
      <c r="AK54" s="273"/>
      <c r="AL54" s="326" t="s">
        <v>28</v>
      </c>
      <c r="AM54" s="326"/>
      <c r="AN54" s="326"/>
      <c r="AO54" s="326"/>
      <c r="AP54" s="326"/>
      <c r="AQ54" s="326"/>
      <c r="AR54" s="326"/>
      <c r="AS54" s="326"/>
      <c r="AT54" s="272"/>
      <c r="AU54" s="272"/>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2"/>
      <c r="BR54" s="272"/>
      <c r="BS54" s="272"/>
      <c r="BT54" s="272"/>
      <c r="BU54" s="272"/>
      <c r="BV54" s="272"/>
      <c r="BW54" s="272"/>
      <c r="BX54" s="272"/>
      <c r="BY54" s="272"/>
      <c r="BZ54" s="272"/>
      <c r="CA54" s="272"/>
      <c r="CB54" s="272"/>
      <c r="CC54" s="272"/>
      <c r="CD54" s="272"/>
      <c r="CE54" s="272"/>
      <c r="CF54" s="272"/>
      <c r="CG54" s="272"/>
      <c r="CH54" s="272"/>
      <c r="CI54" s="272"/>
      <c r="CJ54" s="272"/>
      <c r="CK54" s="272"/>
      <c r="CL54" s="272"/>
      <c r="CM54" s="272"/>
      <c r="CN54" s="272"/>
      <c r="CO54" s="272"/>
      <c r="CP54" s="272"/>
    </row>
    <row r="55" spans="5:94" ht="15.75" hidden="1" customHeight="1" x14ac:dyDescent="0.25">
      <c r="H55" s="22"/>
      <c r="I55" s="22"/>
      <c r="J55" s="22"/>
      <c r="Q55" s="274"/>
      <c r="R55" s="274"/>
      <c r="S55" s="274"/>
      <c r="T55" s="274"/>
      <c r="U55" s="274"/>
      <c r="V55" s="274"/>
      <c r="W55" s="276"/>
      <c r="X55" s="274" t="s">
        <v>29</v>
      </c>
      <c r="Y55" s="272"/>
      <c r="Z55" s="273"/>
      <c r="AA55" s="273"/>
      <c r="AB55" s="273"/>
      <c r="AC55" s="273"/>
      <c r="AD55" s="273"/>
      <c r="AE55" s="273"/>
      <c r="AF55" s="273"/>
      <c r="AG55" s="273"/>
      <c r="AH55" s="273"/>
      <c r="AI55" s="273"/>
      <c r="AJ55" s="273"/>
      <c r="AK55" s="273"/>
      <c r="AL55" s="273"/>
      <c r="AM55" s="273"/>
      <c r="AN55" s="273"/>
      <c r="AO55" s="273"/>
      <c r="AP55" s="273"/>
      <c r="AQ55" s="273"/>
      <c r="AR55" s="273"/>
      <c r="AS55" s="272"/>
      <c r="AT55" s="272"/>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272"/>
      <c r="BT55" s="272"/>
      <c r="BU55" s="272"/>
      <c r="BV55" s="272"/>
      <c r="BW55" s="272"/>
      <c r="BX55" s="272"/>
      <c r="BY55" s="272"/>
      <c r="BZ55" s="272"/>
      <c r="CA55" s="272"/>
      <c r="CB55" s="272"/>
      <c r="CC55" s="272"/>
      <c r="CD55" s="272"/>
      <c r="CE55" s="272"/>
      <c r="CF55" s="272"/>
      <c r="CG55" s="272"/>
      <c r="CH55" s="272"/>
      <c r="CI55" s="272"/>
      <c r="CJ55" s="272"/>
      <c r="CK55" s="272"/>
      <c r="CL55" s="272"/>
      <c r="CM55" s="272"/>
      <c r="CN55" s="272"/>
      <c r="CO55" s="272"/>
      <c r="CP55" s="272"/>
    </row>
    <row r="56" spans="5:94" ht="15.75" hidden="1" customHeight="1" x14ac:dyDescent="0.25">
      <c r="H56" s="22"/>
      <c r="I56" s="22"/>
      <c r="J56" s="22"/>
      <c r="Q56" s="274"/>
      <c r="R56" s="274"/>
      <c r="S56" s="274"/>
      <c r="T56" s="274"/>
      <c r="U56" s="274"/>
      <c r="V56" s="274"/>
      <c r="W56" s="276"/>
      <c r="X56" s="276"/>
      <c r="Y56" s="272"/>
      <c r="Z56" s="322" t="s">
        <v>30</v>
      </c>
      <c r="AA56" s="322"/>
      <c r="AB56" s="322"/>
      <c r="AC56" s="322"/>
      <c r="AD56" s="322"/>
      <c r="AE56" s="322"/>
      <c r="AF56" s="322"/>
      <c r="AG56" s="322"/>
      <c r="AH56" s="322"/>
      <c r="AI56" s="322"/>
      <c r="AJ56" s="273"/>
      <c r="AK56" s="273"/>
      <c r="AL56" s="326" t="s">
        <v>28</v>
      </c>
      <c r="AM56" s="326"/>
      <c r="AN56" s="326"/>
      <c r="AO56" s="326"/>
      <c r="AP56" s="326"/>
      <c r="AQ56" s="326"/>
      <c r="AR56" s="326"/>
      <c r="AS56" s="326"/>
      <c r="AT56" s="272"/>
      <c r="AU56" s="272"/>
      <c r="AV56" s="272"/>
      <c r="AW56" s="272"/>
      <c r="AX56" s="272"/>
      <c r="AY56" s="272"/>
      <c r="AZ56" s="272"/>
      <c r="BA56" s="272"/>
      <c r="BB56" s="272"/>
      <c r="BC56" s="272"/>
      <c r="BD56" s="272"/>
      <c r="BE56" s="272"/>
      <c r="BF56" s="272"/>
      <c r="BG56" s="272"/>
      <c r="BH56" s="272"/>
      <c r="BI56" s="272"/>
      <c r="BJ56" s="272"/>
      <c r="BK56" s="272"/>
      <c r="BL56" s="272"/>
      <c r="BM56" s="272"/>
      <c r="BN56" s="272"/>
      <c r="BO56" s="272"/>
      <c r="BP56" s="272"/>
      <c r="BQ56" s="272"/>
      <c r="BR56" s="272"/>
      <c r="BS56" s="272"/>
      <c r="BT56" s="272"/>
      <c r="BU56" s="272"/>
      <c r="BV56" s="272"/>
      <c r="BW56" s="272"/>
      <c r="BX56" s="272"/>
      <c r="BY56" s="272"/>
      <c r="BZ56" s="272"/>
      <c r="CA56" s="272"/>
      <c r="CB56" s="272"/>
      <c r="CC56" s="272"/>
      <c r="CD56" s="272"/>
      <c r="CE56" s="272"/>
      <c r="CF56" s="272"/>
      <c r="CG56" s="272"/>
      <c r="CH56" s="272"/>
      <c r="CI56" s="272"/>
      <c r="CJ56" s="272"/>
      <c r="CK56" s="272"/>
      <c r="CL56" s="272"/>
      <c r="CM56" s="272"/>
      <c r="CN56" s="272"/>
      <c r="CO56" s="272"/>
      <c r="CP56" s="274"/>
    </row>
    <row r="57" spans="5:94" hidden="1" x14ac:dyDescent="0.25">
      <c r="H57" s="22"/>
      <c r="I57" s="22"/>
      <c r="J57" s="22"/>
      <c r="Q57" s="272"/>
      <c r="R57" s="272"/>
      <c r="S57" s="272"/>
      <c r="T57" s="272"/>
      <c r="U57" s="272"/>
      <c r="V57" s="272"/>
      <c r="W57" s="272"/>
      <c r="X57" s="272"/>
      <c r="Y57" s="272"/>
      <c r="Z57" s="273"/>
      <c r="AA57" s="273"/>
      <c r="AB57" s="273"/>
      <c r="AC57" s="273"/>
      <c r="AD57" s="273"/>
      <c r="AE57" s="273"/>
      <c r="AF57" s="273"/>
      <c r="AG57" s="273"/>
      <c r="AH57" s="273"/>
      <c r="AI57" s="273"/>
      <c r="AJ57" s="273"/>
      <c r="AK57" s="273"/>
      <c r="AL57" s="273"/>
      <c r="AM57" s="273"/>
      <c r="AN57" s="273"/>
      <c r="AO57" s="273"/>
      <c r="AP57" s="273"/>
      <c r="AQ57" s="273"/>
      <c r="AR57" s="273"/>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c r="BR57" s="272"/>
      <c r="BS57" s="272"/>
      <c r="BT57" s="272"/>
      <c r="BU57" s="272"/>
      <c r="BV57" s="272"/>
      <c r="BW57" s="272"/>
      <c r="BX57" s="272"/>
      <c r="BY57" s="272"/>
      <c r="BZ57" s="272"/>
      <c r="CA57" s="272"/>
      <c r="CB57" s="272"/>
      <c r="CC57" s="272"/>
      <c r="CD57" s="272"/>
      <c r="CE57" s="272"/>
      <c r="CF57" s="272"/>
      <c r="CG57" s="272"/>
      <c r="CH57" s="272"/>
      <c r="CI57" s="272"/>
      <c r="CJ57" s="272"/>
      <c r="CK57" s="272"/>
      <c r="CL57" s="272"/>
      <c r="CM57" s="272"/>
      <c r="CN57" s="272"/>
      <c r="CO57" s="272"/>
      <c r="CP57" s="272"/>
    </row>
    <row r="58" spans="5:94" x14ac:dyDescent="0.25">
      <c r="H58" s="22"/>
      <c r="I58" s="22"/>
      <c r="J58" s="22"/>
      <c r="Q58" s="22"/>
      <c r="R58" s="22"/>
      <c r="S58" s="22"/>
      <c r="T58" s="22"/>
      <c r="U58" s="22"/>
      <c r="V58" s="22"/>
      <c r="W58" s="22"/>
      <c r="X58" s="22"/>
      <c r="Y58" s="22"/>
      <c r="Z58" s="23"/>
      <c r="AA58" s="23"/>
      <c r="AB58" s="23"/>
      <c r="AC58" s="23"/>
      <c r="AD58" s="23"/>
      <c r="AE58" s="23"/>
      <c r="AF58" s="23"/>
      <c r="AG58" s="23"/>
      <c r="AH58" s="23"/>
      <c r="AI58" s="23"/>
      <c r="AJ58" s="23"/>
      <c r="AK58" s="23"/>
      <c r="AL58" s="23"/>
      <c r="AM58" s="23"/>
      <c r="AN58" s="23"/>
      <c r="AO58" s="23"/>
      <c r="AP58" s="23"/>
      <c r="AQ58" s="23"/>
      <c r="AR58" s="23"/>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row>
    <row r="59" spans="5:94" ht="15.75" customHeight="1" x14ac:dyDescent="0.25">
      <c r="H59" s="22"/>
      <c r="I59" s="22"/>
      <c r="J59" s="22"/>
      <c r="Q59" s="272"/>
      <c r="R59" s="272"/>
      <c r="S59" s="272"/>
      <c r="T59" s="272"/>
      <c r="U59" s="276"/>
      <c r="V59" s="276"/>
      <c r="W59" s="276"/>
      <c r="X59" s="276"/>
      <c r="Y59" s="272"/>
      <c r="Z59" s="273"/>
      <c r="AA59" s="273"/>
      <c r="AB59" s="273"/>
      <c r="AC59" s="273"/>
      <c r="AD59" s="273"/>
      <c r="AE59" s="273"/>
      <c r="AF59" s="273"/>
      <c r="AG59" s="273"/>
      <c r="AH59" s="273"/>
      <c r="AI59" s="273"/>
      <c r="AJ59" s="273"/>
      <c r="AK59" s="273"/>
      <c r="AL59" s="273"/>
      <c r="AM59" s="273"/>
      <c r="AN59" s="273"/>
      <c r="AO59" s="273"/>
      <c r="AP59" s="273"/>
      <c r="AQ59" s="273"/>
      <c r="AR59" s="273"/>
      <c r="AS59" s="272"/>
      <c r="AT59" s="272"/>
      <c r="AU59" s="272"/>
      <c r="AV59" s="272"/>
      <c r="AW59" s="272"/>
      <c r="AX59" s="272"/>
      <c r="AY59" s="272"/>
      <c r="AZ59" s="272"/>
      <c r="BA59" s="272"/>
      <c r="BB59" s="272"/>
      <c r="BC59" s="272"/>
      <c r="BD59" s="272"/>
      <c r="BE59" s="272"/>
      <c r="BF59" s="272"/>
      <c r="BG59" s="272"/>
      <c r="BH59" s="272"/>
      <c r="BI59" s="272"/>
      <c r="BJ59" s="272"/>
      <c r="BK59" s="272"/>
      <c r="BL59" s="272"/>
      <c r="BM59" s="272"/>
      <c r="BN59" s="272"/>
      <c r="BO59" s="272"/>
      <c r="BP59" s="272"/>
      <c r="BQ59" s="272"/>
      <c r="BR59" s="272"/>
      <c r="BS59" s="272"/>
      <c r="BT59" s="272"/>
      <c r="BU59" s="272"/>
      <c r="BV59" s="272"/>
      <c r="BW59" s="272"/>
      <c r="BX59" s="272"/>
      <c r="BY59" s="272"/>
      <c r="BZ59" s="272"/>
      <c r="CA59" s="272"/>
      <c r="CB59" s="272"/>
      <c r="CC59" s="272"/>
      <c r="CD59" s="272"/>
      <c r="CE59" s="272"/>
      <c r="CF59" s="272"/>
      <c r="CG59" s="272"/>
      <c r="CH59" s="272"/>
      <c r="CI59" s="272"/>
      <c r="CJ59" s="272"/>
      <c r="CK59" s="272"/>
      <c r="CL59" s="272"/>
      <c r="CM59" s="272"/>
      <c r="CN59" s="272"/>
      <c r="CO59" s="272"/>
      <c r="CP59" s="272"/>
    </row>
    <row r="60" spans="5:94" ht="30" x14ac:dyDescent="0.25">
      <c r="H60" s="24"/>
      <c r="I60" s="24"/>
      <c r="J60" s="24"/>
      <c r="Q60" s="289" t="s">
        <v>31</v>
      </c>
      <c r="R60" s="289"/>
      <c r="S60" s="289"/>
      <c r="T60" s="289"/>
      <c r="U60" s="289"/>
      <c r="V60" s="289"/>
      <c r="W60" s="289"/>
      <c r="X60" s="289"/>
      <c r="Y60" s="289"/>
      <c r="Z60" s="289"/>
      <c r="AA60" s="289"/>
      <c r="AB60" s="289"/>
      <c r="AC60" s="289"/>
      <c r="AD60" s="289"/>
      <c r="AE60" s="289"/>
      <c r="AF60" s="289"/>
      <c r="AG60" s="289"/>
      <c r="AH60" s="289"/>
      <c r="AI60" s="289"/>
      <c r="AJ60" s="289"/>
      <c r="AK60" s="289"/>
      <c r="AL60" s="289"/>
      <c r="AM60" s="289"/>
      <c r="AN60" s="289"/>
      <c r="AO60" s="289"/>
      <c r="AP60" s="289"/>
      <c r="AQ60" s="289"/>
      <c r="AR60" s="289"/>
      <c r="AS60" s="289"/>
      <c r="AT60" s="289"/>
      <c r="AU60" s="289"/>
      <c r="AV60" s="289"/>
      <c r="AW60" s="289"/>
      <c r="AX60" s="289"/>
      <c r="AY60" s="289"/>
      <c r="AZ60" s="289"/>
      <c r="BA60" s="289"/>
      <c r="BB60" s="289"/>
      <c r="BC60" s="289"/>
      <c r="BD60" s="289"/>
      <c r="BE60" s="289"/>
      <c r="BF60" s="289"/>
      <c r="BG60" s="289"/>
      <c r="BH60" s="289"/>
      <c r="BI60" s="289"/>
      <c r="BJ60" s="289"/>
      <c r="BK60" s="289"/>
      <c r="BL60" s="289"/>
      <c r="BM60" s="289"/>
      <c r="BN60" s="289"/>
      <c r="BO60" s="289"/>
      <c r="BP60" s="289"/>
      <c r="BQ60" s="289"/>
      <c r="BR60" s="289"/>
      <c r="BS60" s="289"/>
      <c r="BT60" s="289"/>
      <c r="BU60" s="289"/>
      <c r="BV60" s="289"/>
      <c r="BW60" s="289"/>
      <c r="BX60" s="289"/>
      <c r="BY60" s="289"/>
      <c r="BZ60" s="289"/>
      <c r="CA60" s="289"/>
      <c r="CB60" s="289"/>
      <c r="CC60" s="289"/>
      <c r="CD60" s="289"/>
      <c r="CE60" s="289"/>
      <c r="CF60" s="289"/>
      <c r="CG60" s="289"/>
      <c r="CH60" s="289"/>
      <c r="CI60" s="289"/>
      <c r="CJ60" s="289"/>
      <c r="CK60" s="289"/>
      <c r="CL60" s="289"/>
      <c r="CM60" s="289"/>
      <c r="CN60" s="289"/>
      <c r="CO60" s="289"/>
      <c r="CP60" s="289"/>
    </row>
    <row r="61" spans="5:94" ht="18" x14ac:dyDescent="0.25">
      <c r="Q61" s="272"/>
      <c r="R61" s="272"/>
      <c r="S61" s="272"/>
      <c r="T61" s="272"/>
      <c r="U61" s="276"/>
      <c r="V61" s="276"/>
      <c r="W61" s="276"/>
      <c r="X61" s="276"/>
      <c r="Y61" s="272"/>
      <c r="Z61" s="273"/>
      <c r="AA61" s="273"/>
      <c r="AB61" s="273"/>
      <c r="AC61" s="273"/>
      <c r="AD61" s="273"/>
      <c r="AE61" s="273"/>
      <c r="AF61" s="273"/>
      <c r="AG61" s="273"/>
      <c r="AH61" s="273"/>
      <c r="AI61" s="273"/>
      <c r="AJ61" s="273"/>
      <c r="AK61" s="273"/>
      <c r="AL61" s="273"/>
      <c r="AM61" s="273"/>
      <c r="AN61" s="273"/>
      <c r="AO61" s="273"/>
      <c r="AP61" s="273"/>
      <c r="AQ61" s="273"/>
      <c r="AR61" s="273"/>
      <c r="AS61" s="272"/>
      <c r="AT61" s="272"/>
      <c r="AU61" s="272"/>
      <c r="AV61" s="272"/>
      <c r="AW61" s="272"/>
      <c r="AX61" s="272"/>
      <c r="AY61" s="272"/>
      <c r="AZ61" s="272"/>
      <c r="BA61" s="272"/>
      <c r="BB61" s="272"/>
      <c r="BC61" s="272"/>
      <c r="BD61" s="272"/>
      <c r="BE61" s="272"/>
      <c r="BF61" s="272"/>
      <c r="BG61" s="272"/>
      <c r="BH61" s="272"/>
      <c r="BI61" s="272"/>
      <c r="BJ61" s="272"/>
      <c r="BK61" s="272"/>
      <c r="BL61" s="272"/>
      <c r="BM61" s="272"/>
      <c r="BN61" s="272"/>
      <c r="BO61" s="272"/>
      <c r="BP61" s="272"/>
      <c r="BQ61" s="272"/>
      <c r="BR61" s="272"/>
      <c r="BS61" s="272"/>
      <c r="BT61" s="272"/>
      <c r="BU61" s="272"/>
      <c r="BV61" s="272"/>
      <c r="BW61" s="272"/>
      <c r="BX61" s="272"/>
      <c r="BY61" s="272"/>
      <c r="BZ61" s="272"/>
      <c r="CA61" s="272"/>
      <c r="CB61" s="272"/>
      <c r="CC61" s="272"/>
      <c r="CD61" s="272"/>
      <c r="CE61" s="272"/>
      <c r="CF61" s="272"/>
      <c r="CG61" s="272"/>
      <c r="CH61" s="272"/>
      <c r="CI61" s="272"/>
      <c r="CJ61" s="272"/>
      <c r="CK61" s="272"/>
      <c r="CL61" s="272"/>
      <c r="CM61" s="272"/>
      <c r="CN61" s="272"/>
      <c r="CO61" s="272"/>
      <c r="CP61" s="272"/>
    </row>
    <row r="62" spans="5:94" ht="18" x14ac:dyDescent="0.25">
      <c r="Q62" s="272"/>
      <c r="R62" s="272"/>
      <c r="S62" s="272"/>
      <c r="T62" s="272"/>
      <c r="U62" s="276"/>
      <c r="V62" s="276"/>
      <c r="W62" s="276"/>
      <c r="X62" s="276"/>
      <c r="Y62" s="272"/>
      <c r="Z62" s="322" t="s">
        <v>32</v>
      </c>
      <c r="AA62" s="322"/>
      <c r="AB62" s="322"/>
      <c r="AC62" s="322"/>
      <c r="AD62" s="322"/>
      <c r="AE62" s="322"/>
      <c r="AF62" s="322"/>
      <c r="AG62" s="322"/>
      <c r="AH62" s="322"/>
      <c r="AI62" s="322"/>
      <c r="AJ62" s="272"/>
      <c r="AK62" s="272"/>
      <c r="AL62" s="327" t="s">
        <v>33</v>
      </c>
      <c r="AM62" s="327"/>
      <c r="AN62" s="327"/>
      <c r="AO62" s="327"/>
      <c r="AP62" s="327"/>
      <c r="AQ62" s="327"/>
      <c r="AR62" s="327"/>
      <c r="AS62" s="327"/>
      <c r="AT62" s="327"/>
      <c r="AU62" s="327"/>
      <c r="AV62" s="327"/>
      <c r="AW62" s="327"/>
      <c r="AX62" s="327"/>
      <c r="AY62" s="327"/>
      <c r="AZ62" s="327"/>
      <c r="BA62" s="327"/>
      <c r="BB62" s="272"/>
      <c r="BC62" s="272"/>
      <c r="BD62" s="272"/>
      <c r="BE62" s="272"/>
      <c r="BF62" s="272"/>
      <c r="BG62" s="272"/>
      <c r="BH62" s="272"/>
      <c r="BI62" s="272"/>
      <c r="BJ62" s="272"/>
      <c r="BK62" s="272"/>
      <c r="BL62" s="272"/>
      <c r="BM62" s="272"/>
      <c r="BN62" s="272"/>
      <c r="BO62" s="272"/>
      <c r="BP62" s="272"/>
      <c r="BQ62" s="272"/>
      <c r="BR62" s="272"/>
      <c r="BS62" s="272"/>
      <c r="BT62" s="272"/>
      <c r="BU62" s="272"/>
      <c r="BV62" s="272"/>
      <c r="BW62" s="272"/>
      <c r="BX62" s="272"/>
      <c r="BY62" s="272"/>
      <c r="BZ62" s="272"/>
      <c r="CA62" s="272"/>
      <c r="CB62" s="272"/>
      <c r="CC62" s="272"/>
      <c r="CD62" s="272"/>
      <c r="CE62" s="272"/>
      <c r="CF62" s="272"/>
      <c r="CG62" s="272"/>
      <c r="CH62" s="272"/>
      <c r="CI62" s="272"/>
      <c r="CJ62" s="272"/>
      <c r="CK62" s="272"/>
      <c r="CL62" s="272"/>
      <c r="CM62" s="272"/>
      <c r="CN62" s="272"/>
      <c r="CO62" s="272"/>
      <c r="CP62" s="272"/>
    </row>
    <row r="63" spans="5:94" ht="18" x14ac:dyDescent="0.25">
      <c r="Q63" s="272"/>
      <c r="R63" s="272"/>
      <c r="S63" s="272"/>
      <c r="T63" s="272"/>
      <c r="U63" s="276"/>
      <c r="V63" s="276"/>
      <c r="W63" s="276"/>
      <c r="X63" s="276"/>
      <c r="Y63" s="272"/>
      <c r="Z63" s="273"/>
      <c r="AA63" s="273"/>
      <c r="AB63" s="273"/>
      <c r="AC63" s="273"/>
      <c r="AD63" s="273"/>
      <c r="AE63" s="273"/>
      <c r="AF63" s="273"/>
      <c r="AG63" s="273"/>
      <c r="AH63" s="273"/>
      <c r="AI63" s="273"/>
      <c r="AJ63" s="273"/>
      <c r="AK63" s="273"/>
      <c r="AL63" s="273"/>
      <c r="AM63" s="273"/>
      <c r="AN63" s="273"/>
      <c r="AO63" s="273"/>
      <c r="AP63" s="273"/>
      <c r="AQ63" s="273"/>
      <c r="AR63" s="273"/>
      <c r="AS63" s="272"/>
      <c r="AT63" s="272"/>
      <c r="AU63" s="272"/>
      <c r="AV63" s="272"/>
      <c r="AW63" s="272"/>
      <c r="AX63" s="272"/>
      <c r="AY63" s="272"/>
      <c r="AZ63" s="272"/>
      <c r="BA63" s="272"/>
      <c r="BB63" s="272"/>
      <c r="BC63" s="272"/>
      <c r="BD63" s="272"/>
      <c r="BE63" s="272"/>
      <c r="BF63" s="272"/>
      <c r="BG63" s="272"/>
      <c r="BH63" s="272"/>
      <c r="BI63" s="272"/>
      <c r="BJ63" s="272"/>
      <c r="BK63" s="272"/>
      <c r="BL63" s="272"/>
      <c r="BM63" s="272"/>
      <c r="BN63" s="272"/>
      <c r="BO63" s="272"/>
      <c r="BP63" s="272"/>
      <c r="BQ63" s="272"/>
      <c r="BR63" s="272"/>
      <c r="BS63" s="272"/>
      <c r="BT63" s="272"/>
      <c r="BU63" s="272"/>
      <c r="BV63" s="272"/>
      <c r="BW63" s="272"/>
      <c r="BX63" s="272"/>
      <c r="BY63" s="272"/>
      <c r="BZ63" s="272"/>
      <c r="CA63" s="272"/>
      <c r="CB63" s="272"/>
      <c r="CC63" s="272"/>
      <c r="CD63" s="272"/>
      <c r="CE63" s="272"/>
      <c r="CF63" s="272"/>
      <c r="CG63" s="272"/>
      <c r="CH63" s="272"/>
      <c r="CI63" s="272"/>
      <c r="CJ63" s="272"/>
      <c r="CK63" s="272"/>
      <c r="CL63" s="272"/>
      <c r="CM63" s="272"/>
      <c r="CN63" s="272"/>
      <c r="CO63" s="272"/>
      <c r="CP63" s="272"/>
    </row>
    <row r="64" spans="5:94" ht="15.75" customHeight="1" x14ac:dyDescent="0.25">
      <c r="H64" s="22"/>
      <c r="I64" s="22"/>
      <c r="J64" s="22"/>
      <c r="Q64" s="274"/>
      <c r="R64" s="274"/>
      <c r="S64" s="274"/>
      <c r="T64" s="274"/>
      <c r="U64" s="274"/>
      <c r="V64" s="274"/>
      <c r="W64" s="273"/>
      <c r="X64" s="273"/>
      <c r="Y64" s="273"/>
      <c r="Z64" s="322" t="s">
        <v>34</v>
      </c>
      <c r="AA64" s="322"/>
      <c r="AB64" s="322"/>
      <c r="AC64" s="322"/>
      <c r="AD64" s="322"/>
      <c r="AE64" s="322"/>
      <c r="AF64" s="322"/>
      <c r="AG64" s="322"/>
      <c r="AH64" s="322"/>
      <c r="AI64" s="322"/>
      <c r="AJ64" s="272"/>
      <c r="AK64" s="272"/>
      <c r="AL64" s="325" t="s">
        <v>35</v>
      </c>
      <c r="AM64" s="325"/>
      <c r="AN64" s="325"/>
      <c r="AO64" s="325"/>
      <c r="AP64" s="325"/>
      <c r="AQ64" s="325"/>
      <c r="AR64" s="325"/>
      <c r="AS64" s="325"/>
      <c r="AT64" s="325"/>
      <c r="AU64" s="325"/>
      <c r="AV64" s="325"/>
      <c r="AW64" s="325"/>
      <c r="AX64" s="325"/>
      <c r="AY64" s="325"/>
      <c r="AZ64" s="325"/>
      <c r="BA64" s="325"/>
      <c r="BB64" s="272"/>
      <c r="BC64" s="272"/>
      <c r="BD64" s="272"/>
      <c r="BE64" s="272"/>
      <c r="BF64" s="272"/>
      <c r="BG64" s="272"/>
      <c r="BH64" s="272"/>
      <c r="BI64" s="272"/>
      <c r="BJ64" s="272"/>
      <c r="BK64" s="272"/>
      <c r="BL64" s="272"/>
      <c r="BM64" s="272"/>
      <c r="BN64" s="272"/>
      <c r="BO64" s="272"/>
      <c r="BP64" s="272"/>
      <c r="BQ64" s="272"/>
      <c r="BR64" s="272"/>
      <c r="BS64" s="272"/>
      <c r="BT64" s="272"/>
      <c r="BU64" s="272"/>
      <c r="BV64" s="272"/>
      <c r="BW64" s="272"/>
      <c r="BX64" s="272"/>
      <c r="BY64" s="272"/>
      <c r="BZ64" s="272"/>
      <c r="CA64" s="272"/>
      <c r="CB64" s="272"/>
      <c r="CC64" s="272"/>
      <c r="CD64" s="272"/>
      <c r="CE64" s="272"/>
      <c r="CF64" s="272"/>
      <c r="CG64" s="272"/>
      <c r="CH64" s="272"/>
      <c r="CI64" s="272"/>
      <c r="CJ64" s="272"/>
      <c r="CK64" s="272"/>
      <c r="CL64" s="272"/>
      <c r="CM64" s="272"/>
      <c r="CN64" s="272"/>
      <c r="CO64" s="272"/>
      <c r="CP64" s="272"/>
    </row>
    <row r="65" spans="8:94" ht="15" customHeight="1" x14ac:dyDescent="0.25">
      <c r="H65" s="22"/>
      <c r="I65" s="22"/>
      <c r="J65" s="22"/>
      <c r="Q65" s="274"/>
      <c r="R65" s="274"/>
      <c r="S65" s="274"/>
      <c r="T65" s="274"/>
      <c r="U65" s="274"/>
      <c r="V65" s="274"/>
      <c r="W65" s="273"/>
      <c r="X65" s="273"/>
      <c r="Y65" s="273"/>
      <c r="Z65" s="273"/>
      <c r="AA65" s="273"/>
      <c r="AB65" s="273"/>
      <c r="AC65" s="273"/>
      <c r="AD65" s="273"/>
      <c r="AE65" s="273"/>
      <c r="AF65" s="273"/>
      <c r="AG65" s="273"/>
      <c r="AH65" s="273"/>
      <c r="AI65" s="272"/>
      <c r="AJ65" s="272"/>
      <c r="AK65" s="272"/>
      <c r="AL65" s="272"/>
      <c r="AM65" s="272"/>
      <c r="AN65" s="272"/>
      <c r="AO65" s="272"/>
      <c r="AP65" s="272"/>
      <c r="AQ65" s="272"/>
      <c r="AR65" s="272"/>
      <c r="AS65" s="272"/>
      <c r="AT65" s="272"/>
      <c r="AU65" s="272"/>
      <c r="AV65" s="272"/>
      <c r="AW65" s="272"/>
      <c r="AX65" s="272"/>
      <c r="AY65" s="272"/>
      <c r="AZ65" s="272"/>
      <c r="BA65" s="272"/>
      <c r="BB65" s="272"/>
      <c r="BC65" s="272"/>
      <c r="BD65" s="272"/>
      <c r="BE65" s="272"/>
      <c r="BF65" s="272"/>
      <c r="BG65" s="272"/>
      <c r="BH65" s="272"/>
      <c r="BI65" s="272"/>
      <c r="BJ65" s="272"/>
      <c r="BK65" s="272"/>
      <c r="BL65" s="272"/>
      <c r="BM65" s="272"/>
      <c r="BN65" s="272"/>
      <c r="BO65" s="272"/>
      <c r="BP65" s="272"/>
      <c r="BQ65" s="272"/>
      <c r="BR65" s="272"/>
      <c r="BS65" s="272"/>
      <c r="BT65" s="272"/>
      <c r="BU65" s="272"/>
      <c r="BV65" s="272"/>
      <c r="BW65" s="272"/>
      <c r="BX65" s="272"/>
      <c r="BY65" s="272"/>
      <c r="BZ65" s="272"/>
      <c r="CA65" s="272"/>
      <c r="CB65" s="272"/>
      <c r="CC65" s="272"/>
      <c r="CD65" s="272"/>
      <c r="CE65" s="272"/>
      <c r="CF65" s="272"/>
      <c r="CG65" s="272"/>
      <c r="CH65" s="272"/>
      <c r="CI65" s="272"/>
      <c r="CJ65" s="272"/>
      <c r="CK65" s="272"/>
      <c r="CL65" s="272"/>
      <c r="CM65" s="272"/>
      <c r="CN65" s="272"/>
      <c r="CO65" s="272"/>
      <c r="CP65" s="272"/>
    </row>
    <row r="66" spans="8:94" ht="15.75" customHeight="1" x14ac:dyDescent="0.25">
      <c r="H66" s="22"/>
      <c r="I66" s="22"/>
      <c r="J66" s="22"/>
      <c r="Q66" s="274"/>
      <c r="R66" s="274"/>
      <c r="S66" s="274"/>
      <c r="T66" s="274"/>
      <c r="U66" s="274"/>
      <c r="V66" s="274"/>
      <c r="W66" s="274"/>
      <c r="X66" s="274" t="s">
        <v>36</v>
      </c>
      <c r="Y66" s="273"/>
      <c r="Z66" s="322" t="s">
        <v>37</v>
      </c>
      <c r="AA66" s="322"/>
      <c r="AB66" s="322"/>
      <c r="AC66" s="322"/>
      <c r="AD66" s="322"/>
      <c r="AE66" s="322"/>
      <c r="AF66" s="322"/>
      <c r="AG66" s="322"/>
      <c r="AH66" s="322"/>
      <c r="AI66" s="322"/>
      <c r="AJ66" s="272"/>
      <c r="AK66" s="272"/>
      <c r="AL66" s="325" t="s">
        <v>38</v>
      </c>
      <c r="AM66" s="325"/>
      <c r="AN66" s="325"/>
      <c r="AO66" s="325"/>
      <c r="AP66" s="325"/>
      <c r="AQ66" s="325"/>
      <c r="AR66" s="325"/>
      <c r="AS66" s="325"/>
      <c r="AT66" s="325"/>
      <c r="AU66" s="325"/>
      <c r="AV66" s="325"/>
      <c r="AW66" s="325"/>
      <c r="AX66" s="325"/>
      <c r="AY66" s="325"/>
      <c r="AZ66" s="325"/>
      <c r="BA66" s="325"/>
      <c r="BB66" s="272"/>
      <c r="BC66" s="272"/>
      <c r="BD66" s="272"/>
      <c r="BE66" s="272"/>
      <c r="BF66" s="272"/>
      <c r="BG66" s="272"/>
      <c r="BH66" s="272"/>
      <c r="BI66" s="272"/>
      <c r="BJ66" s="272"/>
      <c r="BK66" s="272"/>
      <c r="BL66" s="272"/>
      <c r="BM66" s="272"/>
      <c r="BN66" s="272"/>
      <c r="BO66" s="272"/>
      <c r="BP66" s="272"/>
      <c r="BQ66" s="272"/>
      <c r="BR66" s="272"/>
      <c r="BS66" s="272"/>
      <c r="BT66" s="272"/>
      <c r="BU66" s="272"/>
      <c r="BV66" s="272"/>
      <c r="BW66" s="272"/>
      <c r="BX66" s="272"/>
      <c r="BY66" s="272"/>
      <c r="BZ66" s="272"/>
      <c r="CA66" s="272"/>
      <c r="CB66" s="272"/>
      <c r="CC66" s="272"/>
      <c r="CD66" s="272"/>
      <c r="CE66" s="272"/>
      <c r="CF66" s="272"/>
      <c r="CG66" s="272"/>
      <c r="CH66" s="272"/>
      <c r="CI66" s="272"/>
      <c r="CJ66" s="272"/>
      <c r="CK66" s="272"/>
      <c r="CL66" s="272"/>
      <c r="CM66" s="272"/>
      <c r="CN66" s="272"/>
      <c r="CO66" s="273"/>
      <c r="CP66" s="274"/>
    </row>
    <row r="67" spans="8:94" ht="15" customHeight="1" x14ac:dyDescent="0.25">
      <c r="H67" s="22"/>
      <c r="I67" s="22"/>
      <c r="J67" s="22"/>
      <c r="Q67" s="274"/>
      <c r="R67" s="274"/>
      <c r="S67" s="274"/>
      <c r="T67" s="274"/>
      <c r="U67" s="274"/>
      <c r="V67" s="274"/>
      <c r="W67" s="273"/>
      <c r="X67" s="273"/>
      <c r="Y67" s="273"/>
      <c r="Z67" s="273"/>
      <c r="AA67" s="273"/>
      <c r="AB67" s="273"/>
      <c r="AC67" s="273"/>
      <c r="AD67" s="273"/>
      <c r="AE67" s="273"/>
      <c r="AF67" s="273"/>
      <c r="AG67" s="273"/>
      <c r="AH67" s="273"/>
      <c r="AI67" s="272"/>
      <c r="AJ67" s="272"/>
      <c r="AK67" s="272"/>
      <c r="AL67" s="272"/>
      <c r="AM67" s="272"/>
      <c r="AN67" s="272"/>
      <c r="AO67" s="272"/>
      <c r="AP67" s="272"/>
      <c r="AQ67" s="272"/>
      <c r="AR67" s="272"/>
      <c r="AS67" s="272"/>
      <c r="AT67" s="272"/>
      <c r="AU67" s="272"/>
      <c r="AV67" s="272"/>
      <c r="AW67" s="272"/>
      <c r="AX67" s="272"/>
      <c r="AY67" s="272"/>
      <c r="AZ67" s="272"/>
      <c r="BA67" s="272"/>
      <c r="BB67" s="272"/>
      <c r="BC67" s="272"/>
      <c r="BD67" s="272"/>
      <c r="BE67" s="272"/>
      <c r="BF67" s="272"/>
      <c r="BG67" s="272"/>
      <c r="BH67" s="272"/>
      <c r="BI67" s="272"/>
      <c r="BJ67" s="272"/>
      <c r="BK67" s="272"/>
      <c r="BL67" s="272"/>
      <c r="BM67" s="272"/>
      <c r="BN67" s="272"/>
      <c r="BO67" s="272"/>
      <c r="BP67" s="272"/>
      <c r="BQ67" s="272"/>
      <c r="BR67" s="272"/>
      <c r="BS67" s="272"/>
      <c r="BT67" s="272"/>
      <c r="BU67" s="272"/>
      <c r="BV67" s="272"/>
      <c r="BW67" s="272"/>
      <c r="BX67" s="272"/>
      <c r="BY67" s="272"/>
      <c r="BZ67" s="272"/>
      <c r="CA67" s="272"/>
      <c r="CB67" s="272"/>
      <c r="CC67" s="272"/>
      <c r="CD67" s="272"/>
      <c r="CE67" s="272"/>
      <c r="CF67" s="272"/>
      <c r="CG67" s="272"/>
      <c r="CH67" s="272"/>
      <c r="CI67" s="272"/>
      <c r="CJ67" s="272"/>
      <c r="CK67" s="272"/>
      <c r="CL67" s="272"/>
      <c r="CM67" s="272"/>
      <c r="CN67" s="272"/>
      <c r="CO67" s="273"/>
      <c r="CP67" s="274"/>
    </row>
    <row r="68" spans="8:94" ht="15.75" customHeight="1" x14ac:dyDescent="0.25">
      <c r="H68" s="22"/>
      <c r="I68" s="22"/>
      <c r="J68" s="22"/>
      <c r="Q68" s="274"/>
      <c r="R68" s="274"/>
      <c r="S68" s="274"/>
      <c r="T68" s="274"/>
      <c r="U68" s="274"/>
      <c r="V68" s="274"/>
      <c r="W68" s="273"/>
      <c r="X68" s="273"/>
      <c r="Y68" s="273"/>
      <c r="Z68" s="322" t="s">
        <v>39</v>
      </c>
      <c r="AA68" s="322"/>
      <c r="AB68" s="322"/>
      <c r="AC68" s="322"/>
      <c r="AD68" s="322"/>
      <c r="AE68" s="322"/>
      <c r="AF68" s="322"/>
      <c r="AG68" s="322"/>
      <c r="AH68" s="322"/>
      <c r="AI68" s="322"/>
      <c r="AJ68" s="272"/>
      <c r="AK68" s="272"/>
      <c r="AL68" s="325" t="s">
        <v>40</v>
      </c>
      <c r="AM68" s="325"/>
      <c r="AN68" s="325"/>
      <c r="AO68" s="325"/>
      <c r="AP68" s="325"/>
      <c r="AQ68" s="325"/>
      <c r="AR68" s="325"/>
      <c r="AS68" s="325"/>
      <c r="AT68" s="325"/>
      <c r="AU68" s="325"/>
      <c r="AV68" s="325"/>
      <c r="AW68" s="325"/>
      <c r="AX68" s="325"/>
      <c r="AY68" s="325"/>
      <c r="AZ68" s="325"/>
      <c r="BA68" s="325"/>
      <c r="BB68" s="272"/>
      <c r="BC68" s="272"/>
      <c r="BD68" s="272"/>
      <c r="BE68" s="272"/>
      <c r="BF68" s="272"/>
      <c r="BG68" s="272"/>
      <c r="BH68" s="272"/>
      <c r="BI68" s="272"/>
      <c r="BJ68" s="272"/>
      <c r="BK68" s="272"/>
      <c r="BL68" s="272"/>
      <c r="BM68" s="272"/>
      <c r="BN68" s="272"/>
      <c r="BO68" s="272"/>
      <c r="BP68" s="272"/>
      <c r="BQ68" s="272"/>
      <c r="BR68" s="272"/>
      <c r="BS68" s="272"/>
      <c r="BT68" s="272"/>
      <c r="BU68" s="272"/>
      <c r="BV68" s="272"/>
      <c r="BW68" s="272"/>
      <c r="BX68" s="272"/>
      <c r="BY68" s="272"/>
      <c r="BZ68" s="272"/>
      <c r="CA68" s="272"/>
      <c r="CB68" s="272"/>
      <c r="CC68" s="272"/>
      <c r="CD68" s="272"/>
      <c r="CE68" s="272"/>
      <c r="CF68" s="272"/>
      <c r="CG68" s="272"/>
      <c r="CH68" s="272"/>
      <c r="CI68" s="272"/>
      <c r="CJ68" s="272"/>
      <c r="CK68" s="272"/>
      <c r="CL68" s="272"/>
      <c r="CM68" s="272"/>
      <c r="CN68" s="272"/>
      <c r="CO68" s="273"/>
      <c r="CP68" s="274"/>
    </row>
    <row r="69" spans="8:94" ht="15" customHeight="1" x14ac:dyDescent="0.25">
      <c r="H69" s="22"/>
      <c r="I69" s="22"/>
      <c r="J69" s="22"/>
      <c r="Q69" s="274"/>
      <c r="R69" s="274"/>
      <c r="S69" s="274"/>
      <c r="T69" s="274"/>
      <c r="U69" s="274"/>
      <c r="V69" s="274"/>
      <c r="W69" s="273"/>
      <c r="X69" s="273"/>
      <c r="Y69" s="273"/>
      <c r="Z69" s="273"/>
      <c r="AA69" s="273"/>
      <c r="AB69" s="273"/>
      <c r="AC69" s="273"/>
      <c r="AD69" s="273"/>
      <c r="AE69" s="273"/>
      <c r="AF69" s="273"/>
      <c r="AG69" s="273"/>
      <c r="AH69" s="273"/>
      <c r="AI69" s="272"/>
      <c r="AJ69" s="272"/>
      <c r="AK69" s="272"/>
      <c r="AL69" s="272"/>
      <c r="AM69" s="272"/>
      <c r="AN69" s="272"/>
      <c r="AO69" s="272"/>
      <c r="AP69" s="272"/>
      <c r="AQ69" s="272"/>
      <c r="AR69" s="272"/>
      <c r="AS69" s="272"/>
      <c r="AT69" s="272"/>
      <c r="AU69" s="272"/>
      <c r="AV69" s="272"/>
      <c r="AW69" s="272"/>
      <c r="AX69" s="272"/>
      <c r="AY69" s="272"/>
      <c r="AZ69" s="272"/>
      <c r="BA69" s="272"/>
      <c r="BB69" s="272"/>
      <c r="BC69" s="272"/>
      <c r="BD69" s="272"/>
      <c r="BE69" s="272"/>
      <c r="BF69" s="272"/>
      <c r="BG69" s="272"/>
      <c r="BH69" s="272"/>
      <c r="BI69" s="272"/>
      <c r="BJ69" s="272"/>
      <c r="BK69" s="272"/>
      <c r="BL69" s="272"/>
      <c r="BM69" s="272"/>
      <c r="BN69" s="272"/>
      <c r="BO69" s="272"/>
      <c r="BP69" s="272"/>
      <c r="BQ69" s="272"/>
      <c r="BR69" s="272"/>
      <c r="BS69" s="272"/>
      <c r="BT69" s="272"/>
      <c r="BU69" s="272"/>
      <c r="BV69" s="272"/>
      <c r="BW69" s="272"/>
      <c r="BX69" s="272"/>
      <c r="BY69" s="272"/>
      <c r="BZ69" s="272"/>
      <c r="CA69" s="272"/>
      <c r="CB69" s="272"/>
      <c r="CC69" s="272"/>
      <c r="CD69" s="272"/>
      <c r="CE69" s="272"/>
      <c r="CF69" s="272"/>
      <c r="CG69" s="272"/>
      <c r="CH69" s="272"/>
      <c r="CI69" s="272"/>
      <c r="CJ69" s="272"/>
      <c r="CK69" s="272"/>
      <c r="CL69" s="272"/>
      <c r="CM69" s="272"/>
      <c r="CN69" s="272"/>
      <c r="CO69" s="273"/>
      <c r="CP69" s="274"/>
    </row>
    <row r="70" spans="8:94" ht="15" customHeight="1" x14ac:dyDescent="0.25">
      <c r="H70" s="22"/>
      <c r="I70" s="22"/>
      <c r="J70" s="22"/>
      <c r="Q70" s="274"/>
      <c r="R70" s="274"/>
      <c r="S70" s="274"/>
      <c r="T70" s="274"/>
      <c r="U70" s="274"/>
      <c r="V70" s="274"/>
      <c r="W70" s="273"/>
      <c r="X70" s="273"/>
      <c r="Y70" s="273"/>
      <c r="Z70" s="320" t="s">
        <v>41</v>
      </c>
      <c r="AA70" s="320"/>
      <c r="AB70" s="320"/>
      <c r="AC70" s="320"/>
      <c r="AD70" s="320"/>
      <c r="AE70" s="320"/>
      <c r="AF70" s="320"/>
      <c r="AG70" s="320"/>
      <c r="AH70" s="320"/>
      <c r="AI70" s="320"/>
      <c r="AJ70" s="272"/>
      <c r="AK70" s="272"/>
      <c r="AL70" s="321" t="s">
        <v>42</v>
      </c>
      <c r="AM70" s="321"/>
      <c r="AN70" s="321"/>
      <c r="AO70" s="321"/>
      <c r="AP70" s="321"/>
      <c r="AQ70" s="321"/>
      <c r="AR70" s="321"/>
      <c r="AS70" s="321"/>
      <c r="AT70" s="321"/>
      <c r="AU70" s="321"/>
      <c r="AV70" s="321"/>
      <c r="AW70" s="321"/>
      <c r="AX70" s="321"/>
      <c r="AY70" s="321"/>
      <c r="AZ70" s="321"/>
      <c r="BA70" s="321"/>
      <c r="BB70" s="321"/>
      <c r="BC70" s="321"/>
      <c r="BD70" s="321"/>
      <c r="BE70" s="321"/>
      <c r="BF70" s="321"/>
      <c r="BG70" s="321"/>
      <c r="BH70" s="321"/>
      <c r="BI70" s="321"/>
      <c r="BJ70" s="321"/>
      <c r="BK70" s="321"/>
      <c r="BL70" s="321"/>
      <c r="BM70" s="321"/>
      <c r="BN70" s="321"/>
      <c r="BO70" s="321"/>
      <c r="BP70" s="321"/>
      <c r="BQ70" s="321"/>
      <c r="BR70" s="321"/>
      <c r="BS70" s="321"/>
      <c r="BT70" s="321"/>
      <c r="BU70" s="321"/>
      <c r="BV70" s="321"/>
      <c r="BW70" s="321"/>
      <c r="BX70" s="321"/>
      <c r="BY70" s="321"/>
      <c r="BZ70" s="321"/>
      <c r="CA70" s="321"/>
      <c r="CB70" s="321"/>
      <c r="CC70" s="321"/>
      <c r="CD70" s="321"/>
      <c r="CE70" s="272"/>
      <c r="CF70" s="272"/>
      <c r="CG70" s="272"/>
      <c r="CH70" s="272"/>
      <c r="CI70" s="272"/>
      <c r="CJ70" s="272"/>
      <c r="CK70" s="272"/>
      <c r="CL70" s="272"/>
      <c r="CM70" s="272"/>
      <c r="CN70" s="272"/>
      <c r="CO70" s="273"/>
      <c r="CP70" s="274"/>
    </row>
    <row r="71" spans="8:94" ht="15" customHeight="1" x14ac:dyDescent="0.25">
      <c r="H71" s="22"/>
      <c r="I71" s="22"/>
      <c r="J71" s="22"/>
      <c r="Q71" s="274"/>
      <c r="R71" s="274"/>
      <c r="S71" s="274"/>
      <c r="T71" s="274"/>
      <c r="U71" s="274"/>
      <c r="V71" s="274"/>
      <c r="W71" s="273"/>
      <c r="X71" s="273"/>
      <c r="Y71" s="273"/>
      <c r="Z71" s="320"/>
      <c r="AA71" s="320"/>
      <c r="AB71" s="320"/>
      <c r="AC71" s="320"/>
      <c r="AD71" s="320"/>
      <c r="AE71" s="320"/>
      <c r="AF71" s="320"/>
      <c r="AG71" s="320"/>
      <c r="AH71" s="320"/>
      <c r="AI71" s="320"/>
      <c r="AJ71" s="272"/>
      <c r="AK71" s="272"/>
      <c r="AL71" s="321"/>
      <c r="AM71" s="321"/>
      <c r="AN71" s="321"/>
      <c r="AO71" s="321"/>
      <c r="AP71" s="321"/>
      <c r="AQ71" s="321"/>
      <c r="AR71" s="321"/>
      <c r="AS71" s="321"/>
      <c r="AT71" s="321"/>
      <c r="AU71" s="321"/>
      <c r="AV71" s="321"/>
      <c r="AW71" s="321"/>
      <c r="AX71" s="321"/>
      <c r="AY71" s="321"/>
      <c r="AZ71" s="321"/>
      <c r="BA71" s="321"/>
      <c r="BB71" s="321"/>
      <c r="BC71" s="321"/>
      <c r="BD71" s="321"/>
      <c r="BE71" s="321"/>
      <c r="BF71" s="321"/>
      <c r="BG71" s="321"/>
      <c r="BH71" s="321"/>
      <c r="BI71" s="321"/>
      <c r="BJ71" s="321"/>
      <c r="BK71" s="321"/>
      <c r="BL71" s="321"/>
      <c r="BM71" s="321"/>
      <c r="BN71" s="321"/>
      <c r="BO71" s="321"/>
      <c r="BP71" s="321"/>
      <c r="BQ71" s="321"/>
      <c r="BR71" s="321"/>
      <c r="BS71" s="321"/>
      <c r="BT71" s="321"/>
      <c r="BU71" s="321"/>
      <c r="BV71" s="321"/>
      <c r="BW71" s="321"/>
      <c r="BX71" s="321"/>
      <c r="BY71" s="321"/>
      <c r="BZ71" s="321"/>
      <c r="CA71" s="321"/>
      <c r="CB71" s="321"/>
      <c r="CC71" s="321"/>
      <c r="CD71" s="321"/>
      <c r="CE71" s="272"/>
      <c r="CF71" s="272"/>
      <c r="CG71" s="272"/>
      <c r="CH71" s="272"/>
      <c r="CI71" s="272"/>
      <c r="CJ71" s="272"/>
      <c r="CK71" s="272"/>
      <c r="CL71" s="272"/>
      <c r="CM71" s="272"/>
      <c r="CN71" s="272"/>
      <c r="CO71" s="273"/>
      <c r="CP71" s="274"/>
    </row>
    <row r="72" spans="8:94" ht="15" customHeight="1" x14ac:dyDescent="0.25">
      <c r="H72" s="22"/>
      <c r="I72" s="22"/>
      <c r="J72" s="22"/>
      <c r="Q72" s="274"/>
      <c r="R72" s="274"/>
      <c r="S72" s="274"/>
      <c r="T72" s="274"/>
      <c r="U72" s="274"/>
      <c r="V72" s="274"/>
      <c r="W72" s="273"/>
      <c r="X72" s="273"/>
      <c r="Y72" s="273"/>
      <c r="Z72" s="320"/>
      <c r="AA72" s="320"/>
      <c r="AB72" s="320"/>
      <c r="AC72" s="320"/>
      <c r="AD72" s="320"/>
      <c r="AE72" s="320"/>
      <c r="AF72" s="320"/>
      <c r="AG72" s="320"/>
      <c r="AH72" s="320"/>
      <c r="AI72" s="320"/>
      <c r="AJ72" s="272"/>
      <c r="AK72" s="272"/>
      <c r="AL72" s="321"/>
      <c r="AM72" s="321"/>
      <c r="AN72" s="321"/>
      <c r="AO72" s="321"/>
      <c r="AP72" s="321"/>
      <c r="AQ72" s="321"/>
      <c r="AR72" s="321"/>
      <c r="AS72" s="321"/>
      <c r="AT72" s="321"/>
      <c r="AU72" s="321"/>
      <c r="AV72" s="321"/>
      <c r="AW72" s="321"/>
      <c r="AX72" s="321"/>
      <c r="AY72" s="321"/>
      <c r="AZ72" s="321"/>
      <c r="BA72" s="321"/>
      <c r="BB72" s="321"/>
      <c r="BC72" s="321"/>
      <c r="BD72" s="321"/>
      <c r="BE72" s="321"/>
      <c r="BF72" s="321"/>
      <c r="BG72" s="321"/>
      <c r="BH72" s="321"/>
      <c r="BI72" s="321"/>
      <c r="BJ72" s="321"/>
      <c r="BK72" s="321"/>
      <c r="BL72" s="321"/>
      <c r="BM72" s="321"/>
      <c r="BN72" s="321"/>
      <c r="BO72" s="321"/>
      <c r="BP72" s="321"/>
      <c r="BQ72" s="321"/>
      <c r="BR72" s="321"/>
      <c r="BS72" s="321"/>
      <c r="BT72" s="321"/>
      <c r="BU72" s="321"/>
      <c r="BV72" s="321"/>
      <c r="BW72" s="321"/>
      <c r="BX72" s="321"/>
      <c r="BY72" s="321"/>
      <c r="BZ72" s="321"/>
      <c r="CA72" s="321"/>
      <c r="CB72" s="321"/>
      <c r="CC72" s="321"/>
      <c r="CD72" s="321"/>
      <c r="CE72" s="272"/>
      <c r="CF72" s="272"/>
      <c r="CG72" s="272"/>
      <c r="CH72" s="272"/>
      <c r="CI72" s="272"/>
      <c r="CJ72" s="272"/>
      <c r="CK72" s="272"/>
      <c r="CL72" s="272"/>
      <c r="CM72" s="272"/>
      <c r="CN72" s="272"/>
      <c r="CO72" s="273"/>
      <c r="CP72" s="274"/>
    </row>
    <row r="73" spans="8:94" ht="15" customHeight="1" x14ac:dyDescent="0.25">
      <c r="H73" s="22"/>
      <c r="I73" s="22"/>
      <c r="J73" s="22"/>
      <c r="Q73" s="274"/>
      <c r="R73" s="274"/>
      <c r="S73" s="274"/>
      <c r="T73" s="274"/>
      <c r="U73" s="274"/>
      <c r="V73" s="274"/>
      <c r="W73" s="273"/>
      <c r="X73" s="273"/>
      <c r="Y73" s="273"/>
      <c r="Z73" s="273"/>
      <c r="AA73" s="273"/>
      <c r="AB73" s="273"/>
      <c r="AC73" s="273"/>
      <c r="AD73" s="273"/>
      <c r="AE73" s="273"/>
      <c r="AF73" s="273"/>
      <c r="AG73" s="273"/>
      <c r="AH73" s="273"/>
      <c r="AI73" s="272"/>
      <c r="AJ73" s="272"/>
      <c r="AK73" s="272"/>
      <c r="AL73" s="272"/>
      <c r="AM73" s="272"/>
      <c r="AN73" s="272"/>
      <c r="AO73" s="272"/>
      <c r="AP73" s="272"/>
      <c r="AQ73" s="272"/>
      <c r="AR73" s="272"/>
      <c r="AS73" s="272"/>
      <c r="AT73" s="272"/>
      <c r="AU73" s="272"/>
      <c r="AV73" s="272"/>
      <c r="AW73" s="272"/>
      <c r="AX73" s="272"/>
      <c r="AY73" s="272"/>
      <c r="AZ73" s="272"/>
      <c r="BA73" s="272"/>
      <c r="BB73" s="272"/>
      <c r="BC73" s="272"/>
      <c r="BD73" s="272"/>
      <c r="BE73" s="272"/>
      <c r="BF73" s="272"/>
      <c r="BG73" s="272"/>
      <c r="BH73" s="272"/>
      <c r="BI73" s="272"/>
      <c r="BJ73" s="272"/>
      <c r="BK73" s="272"/>
      <c r="BL73" s="272"/>
      <c r="BM73" s="272"/>
      <c r="BN73" s="272"/>
      <c r="BO73" s="272"/>
      <c r="BP73" s="272"/>
      <c r="BQ73" s="272"/>
      <c r="BR73" s="272"/>
      <c r="BS73" s="272"/>
      <c r="BT73" s="272"/>
      <c r="BU73" s="272"/>
      <c r="BV73" s="272"/>
      <c r="BW73" s="272"/>
      <c r="BX73" s="272"/>
      <c r="BY73" s="272"/>
      <c r="BZ73" s="272"/>
      <c r="CA73" s="272"/>
      <c r="CB73" s="272"/>
      <c r="CC73" s="272"/>
      <c r="CD73" s="272"/>
      <c r="CE73" s="272"/>
      <c r="CF73" s="272"/>
      <c r="CG73" s="272"/>
      <c r="CH73" s="272"/>
      <c r="CI73" s="272"/>
      <c r="CJ73" s="272"/>
      <c r="CK73" s="272"/>
      <c r="CL73" s="272"/>
      <c r="CM73" s="272"/>
      <c r="CN73" s="272"/>
      <c r="CO73" s="273"/>
      <c r="CP73" s="274"/>
    </row>
    <row r="74" spans="8:94" ht="15.75" customHeight="1" x14ac:dyDescent="0.25">
      <c r="H74" s="22"/>
      <c r="I74" s="22"/>
      <c r="J74" s="22"/>
      <c r="Q74" s="274"/>
      <c r="R74" s="274"/>
      <c r="S74" s="274"/>
      <c r="T74" s="274"/>
      <c r="U74" s="274"/>
      <c r="V74" s="274"/>
      <c r="W74" s="273"/>
      <c r="X74" s="273"/>
      <c r="Y74" s="273"/>
      <c r="Z74" s="322" t="s">
        <v>43</v>
      </c>
      <c r="AA74" s="322"/>
      <c r="AB74" s="322"/>
      <c r="AC74" s="322"/>
      <c r="AD74" s="322"/>
      <c r="AE74" s="322"/>
      <c r="AF74" s="322"/>
      <c r="AG74" s="322"/>
      <c r="AH74" s="322"/>
      <c r="AI74" s="322"/>
      <c r="AJ74" s="272"/>
      <c r="AK74" s="272"/>
      <c r="AL74" s="323" t="s">
        <v>44</v>
      </c>
      <c r="AM74" s="324"/>
      <c r="AN74" s="324"/>
      <c r="AO74" s="324"/>
      <c r="AP74" s="324"/>
      <c r="AQ74" s="324"/>
      <c r="AR74" s="324"/>
      <c r="AS74" s="324"/>
      <c r="AT74" s="324"/>
      <c r="AU74" s="324"/>
      <c r="AV74" s="324"/>
      <c r="AW74" s="324"/>
      <c r="AX74" s="324"/>
      <c r="AY74" s="324"/>
      <c r="AZ74" s="324"/>
      <c r="BA74" s="324"/>
      <c r="BB74" s="272"/>
      <c r="BC74" s="272"/>
      <c r="BD74" s="275" t="s">
        <v>45</v>
      </c>
      <c r="BE74" s="272"/>
      <c r="BF74" s="272"/>
      <c r="BG74" s="272"/>
      <c r="BH74" s="272"/>
      <c r="BI74" s="272"/>
      <c r="BJ74" s="272"/>
      <c r="BK74" s="272"/>
      <c r="BL74" s="272"/>
      <c r="BM74" s="272"/>
      <c r="BN74" s="272"/>
      <c r="BO74" s="272"/>
      <c r="BP74" s="272"/>
      <c r="BQ74" s="272"/>
      <c r="BR74" s="272"/>
      <c r="BS74" s="272"/>
      <c r="BT74" s="272"/>
      <c r="BU74" s="272"/>
      <c r="BV74" s="272"/>
      <c r="BW74" s="272"/>
      <c r="BX74" s="272"/>
      <c r="BY74" s="272"/>
      <c r="BZ74" s="272"/>
      <c r="CA74" s="272"/>
      <c r="CB74" s="272"/>
      <c r="CC74" s="272"/>
      <c r="CD74" s="272"/>
      <c r="CE74" s="272"/>
      <c r="CF74" s="272"/>
      <c r="CG74" s="272"/>
      <c r="CH74" s="272"/>
      <c r="CI74" s="272"/>
      <c r="CJ74" s="272"/>
      <c r="CK74" s="272"/>
      <c r="CL74" s="272"/>
      <c r="CM74" s="272"/>
      <c r="CN74" s="272"/>
      <c r="CO74" s="273"/>
      <c r="CP74" s="274"/>
    </row>
    <row r="75" spans="8:94" x14ac:dyDescent="0.25">
      <c r="H75" s="22"/>
      <c r="I75" s="22"/>
      <c r="J75" s="22"/>
      <c r="Q75" s="273"/>
      <c r="R75" s="273"/>
      <c r="S75" s="273"/>
      <c r="T75" s="273"/>
      <c r="U75" s="273"/>
      <c r="V75" s="273"/>
      <c r="W75" s="273"/>
      <c r="X75" s="273"/>
      <c r="Y75" s="273"/>
      <c r="Z75" s="273"/>
      <c r="AA75" s="273"/>
      <c r="AB75" s="273"/>
      <c r="AC75" s="273"/>
      <c r="AD75" s="273"/>
      <c r="AE75" s="273"/>
      <c r="AF75" s="273"/>
      <c r="AG75" s="273"/>
      <c r="AH75" s="273"/>
      <c r="AI75" s="272"/>
      <c r="AJ75" s="272"/>
      <c r="AK75" s="272"/>
      <c r="AL75" s="272"/>
      <c r="AM75" s="272"/>
      <c r="AN75" s="272"/>
      <c r="AO75" s="272"/>
      <c r="AP75" s="272"/>
      <c r="AQ75" s="272"/>
      <c r="AR75" s="272"/>
      <c r="AS75" s="272"/>
      <c r="AT75" s="272"/>
      <c r="AU75" s="272"/>
      <c r="AV75" s="272"/>
      <c r="AW75" s="272"/>
      <c r="AX75" s="272"/>
      <c r="AY75" s="272"/>
      <c r="AZ75" s="272"/>
      <c r="BA75" s="272"/>
      <c r="BB75" s="272"/>
      <c r="BC75" s="272"/>
      <c r="BD75" s="272"/>
      <c r="BE75" s="272"/>
      <c r="BF75" s="272"/>
      <c r="BG75" s="272"/>
      <c r="BH75" s="272"/>
      <c r="BI75" s="272"/>
      <c r="BJ75" s="272"/>
      <c r="BK75" s="272"/>
      <c r="BL75" s="272"/>
      <c r="BM75" s="272"/>
      <c r="BN75" s="272"/>
      <c r="BO75" s="272"/>
      <c r="BP75" s="272"/>
      <c r="BQ75" s="272"/>
      <c r="BR75" s="272"/>
      <c r="BS75" s="272"/>
      <c r="BT75" s="272"/>
      <c r="BU75" s="272"/>
      <c r="BV75" s="272"/>
      <c r="BW75" s="272"/>
      <c r="BX75" s="272"/>
      <c r="BY75" s="272"/>
      <c r="BZ75" s="272"/>
      <c r="CA75" s="272"/>
      <c r="CB75" s="272"/>
      <c r="CC75" s="272"/>
      <c r="CD75" s="272"/>
      <c r="CE75" s="272"/>
      <c r="CF75" s="272"/>
      <c r="CG75" s="272"/>
      <c r="CH75" s="272"/>
      <c r="CI75" s="272"/>
      <c r="CJ75" s="272"/>
      <c r="CK75" s="272"/>
      <c r="CL75" s="272"/>
      <c r="CM75" s="272"/>
      <c r="CN75" s="272"/>
      <c r="CO75" s="273"/>
      <c r="CP75" s="273"/>
    </row>
    <row r="76" spans="8:94" ht="15.75" x14ac:dyDescent="0.25">
      <c r="H76" s="22"/>
      <c r="I76" s="22"/>
      <c r="J76" s="22"/>
      <c r="Q76" s="273"/>
      <c r="R76" s="273"/>
      <c r="S76" s="273"/>
      <c r="T76" s="273"/>
      <c r="U76" s="273"/>
      <c r="V76" s="273"/>
      <c r="W76" s="273"/>
      <c r="X76" s="273"/>
      <c r="Y76" s="273"/>
      <c r="Z76" s="322" t="s">
        <v>46</v>
      </c>
      <c r="AA76" s="322"/>
      <c r="AB76" s="322"/>
      <c r="AC76" s="322"/>
      <c r="AD76" s="322"/>
      <c r="AE76" s="322"/>
      <c r="AF76" s="322"/>
      <c r="AG76" s="322"/>
      <c r="AH76" s="322"/>
      <c r="AI76" s="322"/>
      <c r="AJ76" s="285"/>
      <c r="AK76" s="285"/>
      <c r="AL76" s="325" t="s">
        <v>47</v>
      </c>
      <c r="AM76" s="325"/>
      <c r="AN76" s="325"/>
      <c r="AO76" s="325"/>
      <c r="AP76" s="325"/>
      <c r="AQ76" s="325"/>
      <c r="AR76" s="325"/>
      <c r="AS76" s="325"/>
      <c r="AT76" s="325"/>
      <c r="AU76" s="325"/>
      <c r="AV76" s="325"/>
      <c r="AW76" s="325"/>
      <c r="AX76" s="325"/>
      <c r="AY76" s="325"/>
      <c r="AZ76" s="325"/>
      <c r="BA76" s="325"/>
      <c r="BB76" s="272"/>
      <c r="BC76" s="272"/>
      <c r="BD76" s="272"/>
      <c r="BE76" s="272"/>
      <c r="BF76" s="272"/>
      <c r="BG76" s="272"/>
      <c r="BH76" s="272"/>
      <c r="BI76" s="272"/>
      <c r="BJ76" s="272"/>
      <c r="BK76" s="272"/>
      <c r="BL76" s="272"/>
      <c r="BM76" s="272"/>
      <c r="BN76" s="272"/>
      <c r="BO76" s="272"/>
      <c r="BP76" s="272"/>
      <c r="BQ76" s="272"/>
      <c r="BR76" s="272"/>
      <c r="BS76" s="272"/>
      <c r="BT76" s="272"/>
      <c r="BU76" s="272"/>
      <c r="BV76" s="272"/>
      <c r="BW76" s="272"/>
      <c r="BX76" s="272"/>
      <c r="BY76" s="272"/>
      <c r="BZ76" s="272"/>
      <c r="CA76" s="272"/>
      <c r="CB76" s="272"/>
      <c r="CC76" s="272"/>
      <c r="CD76" s="272"/>
      <c r="CE76" s="272"/>
      <c r="CF76" s="272"/>
      <c r="CG76" s="272"/>
      <c r="CH76" s="272"/>
      <c r="CI76" s="272"/>
      <c r="CJ76" s="272"/>
      <c r="CK76" s="272"/>
      <c r="CL76" s="272"/>
      <c r="CM76" s="272"/>
      <c r="CN76" s="272"/>
      <c r="CO76" s="273"/>
      <c r="CP76" s="273"/>
    </row>
    <row r="77" spans="8:94" ht="15.75" x14ac:dyDescent="0.25">
      <c r="H77" s="16"/>
      <c r="I77" s="16"/>
      <c r="J77" s="16"/>
      <c r="Q77" s="286"/>
      <c r="R77" s="286"/>
      <c r="S77" s="286"/>
      <c r="T77" s="286"/>
      <c r="U77" s="286"/>
      <c r="V77" s="286"/>
      <c r="W77" s="286"/>
      <c r="X77" s="286"/>
      <c r="Y77" s="286"/>
      <c r="Z77" s="286"/>
      <c r="AA77" s="286"/>
      <c r="AB77" s="286"/>
      <c r="AC77" s="286"/>
      <c r="AD77" s="286"/>
      <c r="AE77" s="286"/>
      <c r="AF77" s="286"/>
      <c r="AG77" s="286"/>
      <c r="AH77" s="286"/>
      <c r="AI77" s="270"/>
      <c r="AJ77" s="270"/>
      <c r="AK77" s="270"/>
      <c r="AL77" s="270"/>
      <c r="AM77" s="270"/>
      <c r="AN77" s="270"/>
      <c r="AO77" s="270"/>
      <c r="AP77" s="270"/>
      <c r="AQ77" s="270"/>
      <c r="AR77" s="270"/>
      <c r="AS77" s="270"/>
      <c r="AT77" s="270"/>
      <c r="AU77" s="270"/>
      <c r="AV77" s="270"/>
      <c r="AW77" s="270"/>
      <c r="AX77" s="270"/>
      <c r="AY77" s="270"/>
      <c r="AZ77" s="270"/>
      <c r="BA77" s="270"/>
      <c r="BB77" s="270"/>
      <c r="BC77" s="270"/>
      <c r="BD77" s="270"/>
      <c r="BE77" s="270"/>
      <c r="BF77" s="270"/>
      <c r="BG77" s="270"/>
      <c r="BH77" s="270"/>
      <c r="BI77" s="270"/>
      <c r="BJ77" s="270"/>
      <c r="BK77" s="270"/>
      <c r="BL77" s="270"/>
      <c r="BM77" s="270"/>
      <c r="BN77" s="270"/>
      <c r="BO77" s="270"/>
      <c r="BP77" s="270"/>
      <c r="BQ77" s="270"/>
      <c r="BR77" s="270"/>
      <c r="BS77" s="270"/>
      <c r="BT77" s="270"/>
      <c r="BU77" s="270"/>
      <c r="BV77" s="270"/>
      <c r="BW77" s="270"/>
      <c r="BX77" s="270"/>
      <c r="BY77" s="270"/>
      <c r="BZ77" s="270"/>
      <c r="CA77" s="270"/>
      <c r="CB77" s="270"/>
      <c r="CC77" s="270"/>
      <c r="CD77" s="270"/>
      <c r="CE77" s="270"/>
      <c r="CF77" s="270"/>
      <c r="CG77" s="270"/>
      <c r="CH77" s="270"/>
      <c r="CI77" s="270"/>
      <c r="CJ77" s="270"/>
      <c r="CK77" s="270"/>
      <c r="CL77" s="270"/>
      <c r="CM77" s="270"/>
      <c r="CN77" s="270"/>
      <c r="CO77" s="286"/>
      <c r="CP77" s="286"/>
    </row>
  </sheetData>
  <mergeCells count="104">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76:AI76"/>
    <mergeCell ref="AL76:BA76"/>
    <mergeCell ref="Z64:AI64"/>
    <mergeCell ref="AL64:BA64"/>
    <mergeCell ref="Z66:AI66"/>
    <mergeCell ref="AL66:BA66"/>
    <mergeCell ref="Z68:AI68"/>
    <mergeCell ref="AL68:BA68"/>
  </mergeCells>
  <conditionalFormatting sqref="AL43">
    <cfRule type="expression" dxfId="42" priority="35">
      <formula>dms_FRCPlength_Num&lt;6</formula>
    </cfRule>
  </conditionalFormatting>
  <conditionalFormatting sqref="AL44">
    <cfRule type="expression" dxfId="41" priority="27">
      <formula>dms_FRCPlength_Num&lt;11</formula>
    </cfRule>
  </conditionalFormatting>
  <conditionalFormatting sqref="AL47">
    <cfRule type="expression" dxfId="40" priority="31">
      <formula>dms_CRCPlength_Num&lt;6</formula>
    </cfRule>
  </conditionalFormatting>
  <conditionalFormatting sqref="AL48">
    <cfRule type="expression" dxfId="39" priority="21">
      <formula>dms_CRCPlength_Num&lt;11</formula>
    </cfRule>
  </conditionalFormatting>
  <conditionalFormatting sqref="AL51">
    <cfRule type="expression" dxfId="38" priority="12">
      <formula>dms_PRCPlength_Num&lt;6</formula>
    </cfRule>
  </conditionalFormatting>
  <conditionalFormatting sqref="AL52">
    <cfRule type="expression" dxfId="37" priority="11">
      <formula>dms_PRCPlength_Num&lt;11</formula>
    </cfRule>
  </conditionalFormatting>
  <conditionalFormatting sqref="AL42:AS42">
    <cfRule type="expression" dxfId="36" priority="29" stopIfTrue="1">
      <formula>(INDEX(dms_Model_Span_List,MATCH(dms_Model,dms_Model_List))&gt;1)</formula>
    </cfRule>
  </conditionalFormatting>
  <conditionalFormatting sqref="AL54:AS54">
    <cfRule type="expression" dxfId="35" priority="30" stopIfTrue="1">
      <formula>(INDEX(dms_Model_Span_List,MATCH(dms_Model,dms_Model_List))=1)</formula>
    </cfRule>
  </conditionalFormatting>
  <conditionalFormatting sqref="AL68:BA68">
    <cfRule type="cellIs" dxfId="34" priority="28" operator="equal">
      <formula>"Confidential"</formula>
    </cfRule>
  </conditionalFormatting>
  <conditionalFormatting sqref="AU43">
    <cfRule type="expression" dxfId="33" priority="34">
      <formula>dms_FRCPlength_Num&lt;7</formula>
    </cfRule>
  </conditionalFormatting>
  <conditionalFormatting sqref="AU44">
    <cfRule type="expression" dxfId="32" priority="16">
      <formula>dms_FRCPlength_Num&lt;12</formula>
    </cfRule>
  </conditionalFormatting>
  <conditionalFormatting sqref="AU47">
    <cfRule type="expression" dxfId="31" priority="25">
      <formula>dms_CRCPlength_Num&lt;7</formula>
    </cfRule>
  </conditionalFormatting>
  <conditionalFormatting sqref="AU48">
    <cfRule type="expression" dxfId="30" priority="20">
      <formula>dms_CRCPlength_Num&lt;12</formula>
    </cfRule>
  </conditionalFormatting>
  <conditionalFormatting sqref="AU51">
    <cfRule type="expression" dxfId="29" priority="10">
      <formula>dms_PRCPlength_Num&lt;7</formula>
    </cfRule>
  </conditionalFormatting>
  <conditionalFormatting sqref="AU52">
    <cfRule type="expression" dxfId="28" priority="6">
      <formula>dms_PRCPlength_Num&lt;12</formula>
    </cfRule>
  </conditionalFormatting>
  <conditionalFormatting sqref="BD43">
    <cfRule type="expression" dxfId="27" priority="33">
      <formula>dms_FRCPlength_Num&lt;8</formula>
    </cfRule>
  </conditionalFormatting>
  <conditionalFormatting sqref="BD44">
    <cfRule type="expression" dxfId="26" priority="15">
      <formula>dms_FRCPlength_Num&lt;13</formula>
    </cfRule>
  </conditionalFormatting>
  <conditionalFormatting sqref="BD47">
    <cfRule type="expression" dxfId="25" priority="24">
      <formula>dms_CRCPlength_Num&lt;8</formula>
    </cfRule>
  </conditionalFormatting>
  <conditionalFormatting sqref="BD48">
    <cfRule type="expression" dxfId="24" priority="19">
      <formula>dms_CRCPlength_Num&lt;13</formula>
    </cfRule>
  </conditionalFormatting>
  <conditionalFormatting sqref="BD51">
    <cfRule type="expression" dxfId="23" priority="9">
      <formula>dms_PRCPlength_Num&lt;8</formula>
    </cfRule>
  </conditionalFormatting>
  <conditionalFormatting sqref="BD52">
    <cfRule type="expression" dxfId="22" priority="5">
      <formula>dms_PRCPlength_Num&lt;13</formula>
    </cfRule>
  </conditionalFormatting>
  <conditionalFormatting sqref="BM43">
    <cfRule type="expression" dxfId="21" priority="26">
      <formula>dms_FRCPlength_Num&lt;9</formula>
    </cfRule>
  </conditionalFormatting>
  <conditionalFormatting sqref="BM44">
    <cfRule type="expression" dxfId="20" priority="14">
      <formula>dms_FRCPlength_Num&lt;14</formula>
    </cfRule>
  </conditionalFormatting>
  <conditionalFormatting sqref="BM47">
    <cfRule type="expression" dxfId="19" priority="23">
      <formula>dms_CRCPlength_Num&lt;9</formula>
    </cfRule>
  </conditionalFormatting>
  <conditionalFormatting sqref="BM48">
    <cfRule type="expression" dxfId="18" priority="18">
      <formula>dms_CRCPlength_Num&lt;14</formula>
    </cfRule>
  </conditionalFormatting>
  <conditionalFormatting sqref="BM51">
    <cfRule type="expression" dxfId="17" priority="8">
      <formula>dms_PRCPlength_Num&lt;9</formula>
    </cfRule>
  </conditionalFormatting>
  <conditionalFormatting sqref="BM52">
    <cfRule type="expression" dxfId="16" priority="4">
      <formula>dms_PRCPlength_Num&lt;14</formula>
    </cfRule>
  </conditionalFormatting>
  <conditionalFormatting sqref="BV42">
    <cfRule type="expression" dxfId="15" priority="2">
      <formula>dms_FRCPlength_Num&lt;5</formula>
    </cfRule>
  </conditionalFormatting>
  <conditionalFormatting sqref="BV43">
    <cfRule type="expression" dxfId="14" priority="32">
      <formula>dms_FRCPlength_Num&lt;10</formula>
    </cfRule>
  </conditionalFormatting>
  <conditionalFormatting sqref="BV44">
    <cfRule type="expression" dxfId="13" priority="13">
      <formula>dms_FRCPlength_Num&lt;15</formula>
    </cfRule>
  </conditionalFormatting>
  <conditionalFormatting sqref="BV47">
    <cfRule type="expression" dxfId="12" priority="22">
      <formula>dms_CRCPlength_Num&lt;10</formula>
    </cfRule>
  </conditionalFormatting>
  <conditionalFormatting sqref="BV48">
    <cfRule type="expression" dxfId="11" priority="17">
      <formula>dms_CRCPlength_Num&lt;15</formula>
    </cfRule>
  </conditionalFormatting>
  <conditionalFormatting sqref="BV51">
    <cfRule type="expression" dxfId="10" priority="7">
      <formula>dms_PRCPlength_Num&lt;10</formula>
    </cfRule>
  </conditionalFormatting>
  <conditionalFormatting sqref="BV52">
    <cfRule type="expression" dxfId="9" priority="3">
      <formula>dms_PRCPlength_Num&lt;15</formula>
    </cfRule>
  </conditionalFormatting>
  <conditionalFormatting sqref="BV50:CC50">
    <cfRule type="expression" dxfId="8" priority="1">
      <formula>dms_PRCPlength_Num&lt;5</formula>
    </cfRule>
  </conditionalFormatting>
  <dataValidations count="7">
    <dataValidation type="list" allowBlank="1" showInputMessage="1" showErrorMessage="1" sqref="AL76:BA76" xr:uid="{D9A482AD-2175-42AE-BFCC-BFD5C7D36A51}">
      <formula1>"Yes, No"</formula1>
    </dataValidation>
    <dataValidation type="list" allowBlank="1" showInputMessage="1" showErrorMessage="1" sqref="AL42:AS42 AL54:AS54 AL56:AS56" xr:uid="{48C5B554-EEC0-4EAE-AA3F-DBB1DC7456F2}">
      <formula1>INDIRECT(dms_RPT)</formula1>
    </dataValidation>
    <dataValidation allowBlank="1" showInputMessage="1" showErrorMessage="1" promptTitle="Submission Date" prompt="-- enter date file submitted to AER -- " sqref="AL74:BA74" xr:uid="{56F047E8-55DC-4853-9A52-152DE4A59E6A}"/>
    <dataValidation type="list" allowBlank="1" showInputMessage="1" showErrorMessage="1" sqref="AL68:BA68" xr:uid="{E3A9B50B-61D0-4ABD-B35E-08109F7650A4}">
      <formula1>dms_Confid_status_List</formula1>
    </dataValidation>
    <dataValidation type="list" allowBlank="1" showInputMessage="1" showErrorMessage="1" sqref="AL66:BA66" xr:uid="{0CCB78D8-01DC-499E-96B1-F173510D6237}">
      <formula1>dms_DataQuality_List</formula1>
    </dataValidation>
    <dataValidation type="list" allowBlank="1" showInputMessage="1" showErrorMessage="1" sqref="AL64:BA64" xr:uid="{FA93104E-6CB6-4527-B268-654FD085FAA8}">
      <formula1>dms_SourceList</formula1>
    </dataValidation>
    <dataValidation type="list" operator="lessThanOrEqual" showInputMessage="1" showErrorMessage="1" prompt="Please use drop down to select correct business name. ABN will auto populate." sqref="AL16:AN16" xr:uid="{5CE856AE-CE46-4554-A91C-72ACCBAA0800}">
      <formula1>dms_TradingName_List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D606-B427-4D27-82D4-D3E0AAEB3AA1}">
  <sheetPr codeName="Sheet8">
    <tabColor theme="1" tint="0.499984740745262"/>
    <pageSetUpPr fitToPage="1"/>
  </sheetPr>
  <dimension ref="A1:JZ78"/>
  <sheetViews>
    <sheetView showGridLines="0" tabSelected="1" topLeftCell="A3" zoomScale="85" zoomScaleNormal="85" workbookViewId="0">
      <selection activeCell="G57" sqref="G57"/>
    </sheetView>
  </sheetViews>
  <sheetFormatPr defaultColWidth="5.75" defaultRowHeight="15" x14ac:dyDescent="0.25"/>
  <cols>
    <col min="1" max="1" width="13.75" style="26" customWidth="1"/>
    <col min="2" max="2" width="43.4140625" style="14" customWidth="1"/>
    <col min="3" max="24" width="7.6640625" style="14" customWidth="1"/>
    <col min="25" max="29" width="7.6640625" style="1" customWidth="1"/>
    <col min="30" max="30" width="5.75" style="1"/>
    <col min="31" max="16384" width="5.75" style="14"/>
  </cols>
  <sheetData>
    <row r="1" spans="1:34" ht="30.4" customHeight="1" x14ac:dyDescent="0.25">
      <c r="B1" s="27" t="s">
        <v>81</v>
      </c>
      <c r="C1" s="27"/>
      <c r="D1" s="27"/>
      <c r="E1" s="27"/>
      <c r="F1" s="27"/>
      <c r="G1" s="28"/>
      <c r="H1" s="28"/>
      <c r="I1" s="28"/>
      <c r="J1" s="28"/>
      <c r="K1" s="28"/>
      <c r="L1" s="28"/>
      <c r="M1" s="28"/>
      <c r="N1" s="28"/>
      <c r="O1" s="28"/>
      <c r="P1" s="28"/>
      <c r="Q1" s="28"/>
      <c r="R1" s="28"/>
      <c r="S1" s="28"/>
      <c r="T1" s="28"/>
      <c r="U1" s="28"/>
      <c r="V1" s="28"/>
      <c r="W1" s="28"/>
      <c r="X1" s="1"/>
    </row>
    <row r="2" spans="1:34" ht="30.4" customHeight="1" x14ac:dyDescent="0.25">
      <c r="B2" s="5" t="s">
        <v>117</v>
      </c>
      <c r="C2" s="29"/>
      <c r="D2" s="29"/>
      <c r="E2" s="29"/>
      <c r="F2" s="29"/>
      <c r="G2" s="28"/>
      <c r="H2" s="28"/>
      <c r="I2" s="28"/>
      <c r="J2" s="28"/>
      <c r="K2" s="28"/>
      <c r="L2" s="28"/>
      <c r="M2" s="28"/>
      <c r="N2" s="28"/>
      <c r="O2" s="28"/>
      <c r="P2" s="28"/>
      <c r="Q2" s="28"/>
      <c r="R2" s="28"/>
      <c r="S2" s="28"/>
      <c r="T2" s="28"/>
      <c r="U2" s="28"/>
      <c r="V2" s="28"/>
      <c r="W2" s="28"/>
      <c r="X2" s="1"/>
    </row>
    <row r="3" spans="1:34" ht="30.4" customHeight="1" x14ac:dyDescent="0.25">
      <c r="B3" s="30" t="s">
        <v>111</v>
      </c>
      <c r="C3" s="27"/>
      <c r="D3" s="27"/>
      <c r="E3" s="27"/>
      <c r="F3" s="27"/>
      <c r="G3" s="28"/>
      <c r="H3" s="28"/>
      <c r="I3" s="28"/>
      <c r="J3" s="28"/>
      <c r="K3" s="28"/>
      <c r="L3" s="28"/>
      <c r="M3" s="28"/>
      <c r="N3" s="28"/>
      <c r="O3" s="28"/>
      <c r="P3" s="28"/>
      <c r="Q3" s="28"/>
      <c r="R3" s="28"/>
      <c r="S3" s="28"/>
      <c r="T3" s="28"/>
      <c r="U3" s="28"/>
      <c r="V3" s="28"/>
      <c r="W3" s="28"/>
      <c r="X3" s="1"/>
    </row>
    <row r="4" spans="1:34" ht="30.4" customHeight="1" x14ac:dyDescent="0.25">
      <c r="B4" s="31" t="s">
        <v>48</v>
      </c>
      <c r="C4" s="31"/>
      <c r="D4" s="31"/>
      <c r="E4" s="31"/>
      <c r="F4" s="31"/>
      <c r="G4" s="31"/>
      <c r="H4" s="31"/>
      <c r="I4" s="31"/>
      <c r="J4" s="31"/>
      <c r="K4" s="31"/>
      <c r="L4" s="31"/>
      <c r="M4" s="31"/>
      <c r="N4" s="31"/>
      <c r="O4" s="31"/>
      <c r="P4" s="31"/>
      <c r="Q4" s="31"/>
      <c r="R4" s="31"/>
      <c r="S4" s="31"/>
      <c r="T4" s="31"/>
      <c r="U4" s="31"/>
      <c r="V4" s="31"/>
      <c r="W4" s="31"/>
      <c r="X4" s="1"/>
    </row>
    <row r="5" spans="1:34" x14ac:dyDescent="0.25">
      <c r="X5" s="1"/>
    </row>
    <row r="6" spans="1:34" ht="25.5" customHeight="1" x14ac:dyDescent="0.25">
      <c r="B6" s="32" t="s">
        <v>49</v>
      </c>
      <c r="C6" s="32"/>
      <c r="D6" s="32"/>
      <c r="E6" s="32"/>
      <c r="F6" s="32"/>
      <c r="G6" s="32"/>
      <c r="H6" s="32"/>
      <c r="I6" s="32"/>
      <c r="J6" s="32"/>
      <c r="K6" s="32"/>
      <c r="L6" s="32"/>
      <c r="M6" s="32"/>
      <c r="N6" s="32"/>
      <c r="O6" s="32"/>
      <c r="P6" s="32"/>
      <c r="Q6" s="32"/>
      <c r="R6" s="32"/>
      <c r="S6" s="32"/>
      <c r="T6" s="32"/>
      <c r="U6" s="32"/>
      <c r="V6" s="32"/>
      <c r="W6" s="32"/>
      <c r="X6" s="1"/>
    </row>
    <row r="7" spans="1:34" ht="21.75" customHeight="1" x14ac:dyDescent="0.25">
      <c r="A7" s="33"/>
      <c r="B7" s="34" t="str">
        <f>CONCATENATE(dms_TradingName, " is required to populate all input cells (yellow) in this worksheet.")</f>
        <v>Powerlink is required to populate all input cells (yellow) in this worksheet.</v>
      </c>
      <c r="C7" s="35"/>
      <c r="D7" s="35"/>
      <c r="E7" s="35"/>
      <c r="F7" s="35"/>
      <c r="G7" s="35"/>
      <c r="H7" s="35"/>
      <c r="I7" s="35"/>
      <c r="J7" s="35"/>
      <c r="K7" s="35"/>
      <c r="L7" s="35"/>
      <c r="M7" s="36"/>
      <c r="N7" s="1"/>
      <c r="O7" s="1"/>
      <c r="P7" s="1"/>
      <c r="Q7" s="1"/>
      <c r="R7" s="32"/>
      <c r="S7" s="32"/>
      <c r="T7" s="32"/>
      <c r="U7" s="32"/>
      <c r="V7" s="32"/>
      <c r="W7" s="32"/>
      <c r="X7" s="1"/>
      <c r="Y7" s="32"/>
      <c r="Z7" s="32"/>
      <c r="AA7" s="32"/>
      <c r="AB7" s="14"/>
      <c r="AC7" s="14"/>
      <c r="AD7" s="14"/>
    </row>
    <row r="8" spans="1:34" ht="45.75" customHeight="1" x14ac:dyDescent="0.25">
      <c r="A8" s="37"/>
      <c r="B8" s="383" t="s">
        <v>50</v>
      </c>
      <c r="C8" s="384"/>
      <c r="D8" s="384"/>
      <c r="E8" s="384"/>
      <c r="F8" s="384"/>
      <c r="G8" s="384"/>
      <c r="H8" s="384"/>
      <c r="I8" s="384"/>
      <c r="J8" s="384"/>
      <c r="K8" s="384"/>
      <c r="L8" s="384"/>
      <c r="M8" s="385"/>
      <c r="N8" s="1"/>
      <c r="O8" s="1"/>
      <c r="P8" s="1"/>
      <c r="Q8" s="1"/>
      <c r="R8" s="1"/>
      <c r="S8" s="38"/>
      <c r="T8" s="1"/>
      <c r="U8" s="1"/>
      <c r="V8" s="1"/>
      <c r="W8" s="1"/>
      <c r="X8" s="1"/>
      <c r="AB8" s="14"/>
      <c r="AC8" s="14"/>
      <c r="AD8" s="14"/>
    </row>
    <row r="9" spans="1:34" x14ac:dyDescent="0.25">
      <c r="B9" s="39"/>
      <c r="C9" s="39"/>
      <c r="D9" s="39"/>
      <c r="E9" s="39"/>
      <c r="F9" s="39"/>
      <c r="G9" s="39"/>
      <c r="H9" s="39"/>
      <c r="I9" s="39"/>
      <c r="J9" s="39"/>
      <c r="K9" s="39"/>
      <c r="L9" s="39"/>
      <c r="M9" s="39"/>
      <c r="N9" s="39"/>
      <c r="O9" s="39"/>
      <c r="P9" s="39"/>
      <c r="Q9" s="39"/>
      <c r="R9" s="39"/>
      <c r="S9" s="39"/>
      <c r="T9" s="39"/>
      <c r="U9" s="39"/>
      <c r="V9" s="39"/>
      <c r="W9" s="39"/>
      <c r="X9" s="1"/>
    </row>
    <row r="10" spans="1:34" x14ac:dyDescent="0.25">
      <c r="B10" s="39"/>
      <c r="C10" s="39"/>
      <c r="D10" s="39"/>
      <c r="E10" s="39"/>
      <c r="F10" s="39"/>
      <c r="G10" s="39"/>
      <c r="H10" s="39"/>
      <c r="I10" s="39"/>
      <c r="J10" s="39"/>
      <c r="K10" s="39"/>
      <c r="L10" s="39"/>
      <c r="M10" s="39"/>
      <c r="N10" s="39"/>
      <c r="O10" s="39"/>
      <c r="P10" s="39"/>
      <c r="Q10" s="39"/>
      <c r="R10" s="39"/>
      <c r="S10" s="39"/>
      <c r="T10" s="39"/>
      <c r="U10" s="39"/>
      <c r="V10" s="39"/>
      <c r="W10" s="39"/>
      <c r="X10" s="1"/>
    </row>
    <row r="11" spans="1:34" s="1" customFormat="1" ht="15.75" thickBot="1" x14ac:dyDescent="0.3">
      <c r="A11" s="26"/>
    </row>
    <row r="12" spans="1:34" s="1" customFormat="1" ht="16.5" thickBot="1" x14ac:dyDescent="0.3">
      <c r="A12" s="26"/>
      <c r="B12" s="40" t="s">
        <v>51</v>
      </c>
      <c r="C12" s="40"/>
      <c r="D12" s="41"/>
      <c r="E12" s="41"/>
      <c r="F12" s="41"/>
      <c r="G12" s="41"/>
      <c r="H12" s="41"/>
      <c r="I12" s="41"/>
      <c r="J12" s="41"/>
      <c r="K12" s="41"/>
      <c r="L12" s="41"/>
      <c r="M12" s="41"/>
      <c r="N12" s="42"/>
    </row>
    <row r="13" spans="1:34" s="44" customFormat="1" ht="16.5" thickBot="1" x14ac:dyDescent="0.3">
      <c r="A13" s="26"/>
      <c r="B13" s="43"/>
      <c r="C13" s="265" t="s">
        <v>52</v>
      </c>
      <c r="D13" s="265"/>
      <c r="E13" s="265"/>
      <c r="F13" s="265"/>
      <c r="G13" s="265"/>
      <c r="H13" s="265"/>
      <c r="I13" s="265"/>
      <c r="J13" s="265"/>
      <c r="K13" s="265"/>
      <c r="L13" s="265"/>
      <c r="M13" s="300" t="s">
        <v>53</v>
      </c>
      <c r="N13" s="301"/>
      <c r="O13" s="1"/>
      <c r="P13" s="1"/>
      <c r="Q13" s="1"/>
      <c r="R13" s="1"/>
      <c r="S13" s="1"/>
      <c r="T13" s="1"/>
      <c r="U13" s="1"/>
      <c r="V13" s="1"/>
      <c r="W13" s="1"/>
      <c r="X13" s="1"/>
      <c r="Y13" s="1"/>
      <c r="Z13" s="1"/>
      <c r="AA13" s="1"/>
      <c r="AB13" s="1"/>
      <c r="AC13" s="1"/>
      <c r="AD13" s="1"/>
    </row>
    <row r="14" spans="1:34" ht="16.5" thickBot="1" x14ac:dyDescent="0.3">
      <c r="B14" s="43"/>
      <c r="C14" s="302" t="s">
        <v>85</v>
      </c>
      <c r="D14" s="303" t="s">
        <v>86</v>
      </c>
      <c r="E14" s="303" t="s">
        <v>94</v>
      </c>
      <c r="F14" s="303" t="s">
        <v>106</v>
      </c>
      <c r="G14" s="303" t="s">
        <v>104</v>
      </c>
      <c r="H14" s="303" t="s">
        <v>95</v>
      </c>
      <c r="I14" s="303" t="s">
        <v>92</v>
      </c>
      <c r="J14" s="303" t="s">
        <v>28</v>
      </c>
      <c r="K14" s="303" t="s">
        <v>103</v>
      </c>
      <c r="L14" s="303" t="s">
        <v>101</v>
      </c>
      <c r="M14" s="304" t="s">
        <v>99</v>
      </c>
      <c r="N14" s="305" t="s">
        <v>102</v>
      </c>
      <c r="O14" s="1"/>
      <c r="P14" s="1"/>
      <c r="Q14" s="1"/>
      <c r="R14" s="1"/>
      <c r="S14" s="1"/>
      <c r="T14" s="1"/>
      <c r="U14" s="1"/>
      <c r="V14" s="1"/>
      <c r="W14" s="1"/>
      <c r="X14" s="1"/>
      <c r="AG14" s="1"/>
    </row>
    <row r="15" spans="1:34" x14ac:dyDescent="0.25">
      <c r="B15" s="45" t="s">
        <v>54</v>
      </c>
      <c r="C15" s="46"/>
      <c r="D15" s="47">
        <v>110.7</v>
      </c>
      <c r="E15" s="47">
        <v>113</v>
      </c>
      <c r="F15" s="47">
        <v>114.8</v>
      </c>
      <c r="G15" s="47">
        <v>114.4</v>
      </c>
      <c r="H15" s="47">
        <v>118.8</v>
      </c>
      <c r="I15" s="47">
        <v>126.1</v>
      </c>
      <c r="J15" s="47">
        <v>133.69999999999999</v>
      </c>
      <c r="K15" s="47">
        <v>138.80000000000001</v>
      </c>
      <c r="L15" s="47">
        <v>141.69999999999999</v>
      </c>
      <c r="M15" s="47">
        <v>146.94289999999998</v>
      </c>
      <c r="N15" s="306">
        <v>150.91035829999996</v>
      </c>
      <c r="O15" s="1"/>
      <c r="P15" s="1"/>
      <c r="Q15" s="1"/>
      <c r="R15" s="1"/>
      <c r="S15" s="1"/>
      <c r="T15" s="1"/>
      <c r="U15" s="1"/>
      <c r="V15" s="1"/>
      <c r="W15" s="1"/>
      <c r="X15" s="1"/>
      <c r="AG15" s="1"/>
      <c r="AH15" s="1"/>
    </row>
    <row r="16" spans="1:34" x14ac:dyDescent="0.25">
      <c r="B16" s="48" t="s">
        <v>55</v>
      </c>
      <c r="C16" s="49"/>
      <c r="D16" s="50"/>
      <c r="E16" s="51">
        <f t="shared" ref="E16:N16" si="0">+E15/D15-1</f>
        <v>2.0776874435411097E-2</v>
      </c>
      <c r="F16" s="51">
        <f t="shared" si="0"/>
        <v>1.5929203539823078E-2</v>
      </c>
      <c r="G16" s="51">
        <f t="shared" si="0"/>
        <v>-3.4843205574912606E-3</v>
      </c>
      <c r="H16" s="51">
        <f t="shared" si="0"/>
        <v>3.8461538461538325E-2</v>
      </c>
      <c r="I16" s="51">
        <f t="shared" si="0"/>
        <v>6.1447811447811418E-2</v>
      </c>
      <c r="J16" s="51">
        <f t="shared" si="0"/>
        <v>6.0269627279936566E-2</v>
      </c>
      <c r="K16" s="51">
        <f t="shared" si="0"/>
        <v>3.8145100972326373E-2</v>
      </c>
      <c r="L16" s="51">
        <f t="shared" si="0"/>
        <v>2.0893371757924939E-2</v>
      </c>
      <c r="M16" s="51">
        <f t="shared" si="0"/>
        <v>3.6999999999999922E-2</v>
      </c>
      <c r="N16" s="52">
        <f t="shared" si="0"/>
        <v>2.6999999999999913E-2</v>
      </c>
      <c r="O16" s="1"/>
      <c r="P16" s="1"/>
      <c r="Q16" s="1"/>
      <c r="R16" s="1"/>
      <c r="S16" s="1"/>
      <c r="T16" s="1"/>
      <c r="U16" s="1"/>
      <c r="V16" s="1"/>
      <c r="W16" s="1"/>
      <c r="X16" s="1"/>
    </row>
    <row r="17" spans="1:286" ht="15.75" thickBot="1" x14ac:dyDescent="0.3">
      <c r="B17" s="53" t="s">
        <v>123</v>
      </c>
      <c r="C17" s="54"/>
      <c r="D17" s="55">
        <f>E17/(1+E16)</f>
        <v>0.73354805625691777</v>
      </c>
      <c r="E17" s="56">
        <f t="shared" ref="E17:M17" si="1">F17/(1+F16)</f>
        <v>0.7487888921141076</v>
      </c>
      <c r="F17" s="56">
        <f t="shared" si="1"/>
        <v>0.76071650278495184</v>
      </c>
      <c r="G17" s="56">
        <f t="shared" si="1"/>
        <v>0.75806592263587536</v>
      </c>
      <c r="H17" s="56">
        <f t="shared" si="1"/>
        <v>0.7872223042757166</v>
      </c>
      <c r="I17" s="56">
        <f t="shared" si="1"/>
        <v>0.83559539199636246</v>
      </c>
      <c r="J17" s="56">
        <f t="shared" si="1"/>
        <v>0.88595641482881571</v>
      </c>
      <c r="K17" s="56">
        <f t="shared" si="1"/>
        <v>0.91975131172954117</v>
      </c>
      <c r="L17" s="56">
        <f t="shared" si="1"/>
        <v>0.93896801781034556</v>
      </c>
      <c r="M17" s="56">
        <f t="shared" si="1"/>
        <v>0.97370983446932824</v>
      </c>
      <c r="N17" s="57">
        <v>1</v>
      </c>
      <c r="O17" s="1"/>
      <c r="P17" s="1"/>
      <c r="Q17" s="1"/>
      <c r="R17" s="1"/>
      <c r="S17" s="1"/>
      <c r="T17" s="1"/>
      <c r="U17" s="1"/>
      <c r="V17" s="1"/>
      <c r="W17" s="1"/>
      <c r="X17" s="1"/>
    </row>
    <row r="18" spans="1:286" x14ac:dyDescent="0.25">
      <c r="B18" s="58"/>
      <c r="C18" s="59"/>
      <c r="D18" s="59"/>
      <c r="E18" s="60"/>
      <c r="F18" s="60"/>
      <c r="G18" s="60"/>
      <c r="H18" s="60"/>
      <c r="I18" s="60"/>
      <c r="J18" s="61"/>
      <c r="K18" s="62"/>
      <c r="L18" s="61"/>
      <c r="M18" s="16"/>
      <c r="N18" s="62"/>
      <c r="O18" s="61"/>
      <c r="P18" s="61"/>
      <c r="Q18" s="61"/>
      <c r="R18" s="61"/>
      <c r="S18" s="62"/>
      <c r="T18" s="62"/>
      <c r="U18" s="62"/>
      <c r="V18" s="62"/>
      <c r="W18" s="62"/>
      <c r="X18" s="1"/>
    </row>
    <row r="19" spans="1:286" x14ac:dyDescent="0.25">
      <c r="B19" s="58"/>
      <c r="C19" s="59"/>
      <c r="D19" s="59"/>
      <c r="E19" s="59"/>
      <c r="F19" s="59"/>
      <c r="G19" s="59"/>
      <c r="H19" s="59"/>
      <c r="I19" s="59"/>
      <c r="J19" s="61"/>
      <c r="K19" s="1"/>
      <c r="L19" s="1"/>
      <c r="M19" s="1"/>
      <c r="N19" s="1"/>
      <c r="O19" s="1"/>
      <c r="P19" s="1"/>
      <c r="Q19" s="1"/>
      <c r="R19" s="61"/>
      <c r="S19" s="62"/>
      <c r="T19" s="62"/>
      <c r="U19" s="62"/>
      <c r="V19" s="62"/>
      <c r="W19" s="62"/>
      <c r="X19" s="1"/>
    </row>
    <row r="20" spans="1:286" x14ac:dyDescent="0.25">
      <c r="B20" s="58"/>
      <c r="C20" s="59"/>
      <c r="D20" s="59"/>
      <c r="E20" s="59"/>
      <c r="F20" s="59"/>
      <c r="G20" s="59"/>
      <c r="H20" s="59"/>
      <c r="I20" s="59"/>
      <c r="J20" s="61"/>
      <c r="K20" s="62"/>
      <c r="L20" s="61"/>
      <c r="M20" s="16"/>
      <c r="N20" s="62"/>
      <c r="O20" s="61"/>
      <c r="P20" s="61"/>
      <c r="Q20" s="61"/>
      <c r="R20" s="61"/>
      <c r="S20" s="62"/>
      <c r="T20" s="62"/>
      <c r="U20" s="62"/>
      <c r="V20" s="62"/>
      <c r="W20" s="62"/>
      <c r="X20" s="1"/>
    </row>
    <row r="21" spans="1:286" s="65" customFormat="1" ht="18.75" x14ac:dyDescent="0.3">
      <c r="A21" s="26"/>
      <c r="B21" s="63" t="s">
        <v>56</v>
      </c>
      <c r="C21" s="64"/>
      <c r="D21" s="64"/>
      <c r="E21" s="64"/>
      <c r="F21" s="64"/>
      <c r="G21" s="64"/>
      <c r="H21" s="64"/>
      <c r="I21" s="64"/>
      <c r="J21" s="64"/>
      <c r="K21" s="64"/>
      <c r="L21" s="64"/>
      <c r="M21" s="64"/>
      <c r="N21" s="64"/>
      <c r="O21" s="64"/>
      <c r="P21" s="64"/>
      <c r="Q21" s="64"/>
      <c r="R21" s="64"/>
      <c r="S21" s="64"/>
      <c r="T21" s="64"/>
      <c r="U21" s="64"/>
      <c r="V21" s="64"/>
      <c r="W21" s="64"/>
      <c r="X21" s="1"/>
      <c r="Y21" s="1"/>
      <c r="Z21" s="1"/>
      <c r="AA21" s="1"/>
      <c r="AB21" s="1"/>
      <c r="AC21" s="1"/>
      <c r="AD21" s="1"/>
    </row>
    <row r="22" spans="1:286" s="1" customFormat="1" ht="15.75" thickBot="1" x14ac:dyDescent="0.3">
      <c r="A22" s="26"/>
    </row>
    <row r="23" spans="1:286" s="1" customFormat="1" ht="15.75" thickBot="1" x14ac:dyDescent="0.3">
      <c r="A23" s="26"/>
      <c r="B23" s="66" t="s">
        <v>57</v>
      </c>
      <c r="C23" s="67" t="s">
        <v>106</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c r="IW23" s="16"/>
      <c r="IX23" s="16"/>
      <c r="IY23" s="16"/>
      <c r="IZ23" s="16"/>
      <c r="JA23" s="16"/>
      <c r="JB23" s="16"/>
      <c r="JC23" s="16"/>
      <c r="JD23" s="16"/>
      <c r="JE23" s="16"/>
      <c r="JF23" s="16"/>
      <c r="JG23" s="16"/>
      <c r="JH23" s="16"/>
      <c r="JI23" s="16"/>
      <c r="JJ23" s="16"/>
      <c r="JK23" s="16"/>
      <c r="JL23" s="16"/>
      <c r="JM23" s="16"/>
      <c r="JN23" s="16"/>
      <c r="JO23" s="16"/>
      <c r="JP23" s="16"/>
      <c r="JQ23" s="16"/>
      <c r="JR23" s="16"/>
      <c r="JS23" s="16"/>
      <c r="JT23" s="16"/>
      <c r="JU23" s="16"/>
      <c r="JV23" s="16"/>
      <c r="JW23" s="16"/>
      <c r="JX23" s="16"/>
      <c r="JY23" s="16"/>
      <c r="JZ23" s="16"/>
    </row>
    <row r="24" spans="1:286" s="1" customFormat="1" ht="15.75" thickBot="1" x14ac:dyDescent="0.3">
      <c r="A24" s="26"/>
      <c r="B24" s="66" t="s">
        <v>82</v>
      </c>
      <c r="C24" s="68">
        <v>0</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c r="IW24" s="16"/>
      <c r="IX24" s="16"/>
      <c r="IY24" s="16"/>
      <c r="IZ24" s="16"/>
      <c r="JA24" s="16"/>
      <c r="JB24" s="16"/>
      <c r="JC24" s="16"/>
      <c r="JD24" s="16"/>
      <c r="JE24" s="16"/>
      <c r="JF24" s="16"/>
      <c r="JG24" s="16"/>
      <c r="JH24" s="16"/>
      <c r="JI24" s="16"/>
      <c r="JJ24" s="16"/>
      <c r="JK24" s="16"/>
      <c r="JL24" s="16"/>
      <c r="JM24" s="16"/>
      <c r="JN24" s="16"/>
      <c r="JO24" s="16"/>
      <c r="JP24" s="16"/>
      <c r="JQ24" s="16"/>
      <c r="JR24" s="16"/>
      <c r="JS24" s="16"/>
      <c r="JT24" s="16"/>
      <c r="JU24" s="16"/>
      <c r="JV24" s="16"/>
      <c r="JW24" s="16"/>
      <c r="JX24" s="16"/>
      <c r="JY24" s="16"/>
      <c r="JZ24" s="16"/>
    </row>
    <row r="25" spans="1:286" s="73" customFormat="1" ht="16.5" thickBot="1" x14ac:dyDescent="0.3">
      <c r="A25" s="26"/>
      <c r="B25" s="69" t="s">
        <v>58</v>
      </c>
      <c r="C25" s="70"/>
      <c r="D25" s="70"/>
      <c r="E25" s="70"/>
      <c r="F25" s="70"/>
      <c r="G25" s="70"/>
      <c r="H25" s="70"/>
      <c r="I25" s="70"/>
      <c r="J25" s="71"/>
      <c r="K25" s="71"/>
      <c r="L25" s="71"/>
      <c r="M25" s="71"/>
      <c r="N25" s="71"/>
      <c r="O25" s="71"/>
      <c r="P25" s="71"/>
      <c r="Q25" s="72"/>
      <c r="R25" s="1"/>
      <c r="S25" s="1"/>
      <c r="T25" s="1"/>
      <c r="U25" s="1"/>
      <c r="V25" s="1"/>
      <c r="Y25" s="1"/>
      <c r="Z25" s="1"/>
      <c r="AA25" s="1"/>
      <c r="AB25" s="1"/>
      <c r="AC25" s="1"/>
      <c r="AD25" s="1"/>
    </row>
    <row r="26" spans="1:286" x14ac:dyDescent="0.25">
      <c r="B26" s="1"/>
      <c r="C26" s="317" t="s">
        <v>83</v>
      </c>
      <c r="D26" s="318"/>
      <c r="E26" s="376" t="s">
        <v>84</v>
      </c>
      <c r="F26" s="376"/>
      <c r="G26" s="376"/>
      <c r="H26" s="376"/>
      <c r="I26" s="377"/>
      <c r="J26" s="16"/>
      <c r="K26" s="375" t="s">
        <v>87</v>
      </c>
      <c r="L26" s="376"/>
      <c r="M26" s="376"/>
      <c r="N26" s="376"/>
      <c r="O26" s="376"/>
      <c r="P26" s="376"/>
      <c r="Q26" s="377"/>
      <c r="R26" s="1"/>
      <c r="S26" s="1"/>
      <c r="T26" s="1"/>
      <c r="U26" s="1"/>
      <c r="V26" s="1"/>
      <c r="W26" s="1"/>
      <c r="X26" s="1"/>
    </row>
    <row r="27" spans="1:286" x14ac:dyDescent="0.25">
      <c r="B27" s="1"/>
      <c r="C27" s="378" t="s">
        <v>26</v>
      </c>
      <c r="D27" s="379"/>
      <c r="E27" s="380" t="s">
        <v>59</v>
      </c>
      <c r="F27" s="381"/>
      <c r="G27" s="381"/>
      <c r="H27" s="381"/>
      <c r="I27" s="382"/>
      <c r="J27" s="16"/>
      <c r="K27" s="378" t="s">
        <v>26</v>
      </c>
      <c r="L27" s="379"/>
      <c r="M27" s="380" t="s">
        <v>59</v>
      </c>
      <c r="N27" s="381"/>
      <c r="O27" s="381"/>
      <c r="P27" s="381"/>
      <c r="Q27" s="382"/>
      <c r="R27" s="1"/>
      <c r="S27" s="1"/>
      <c r="T27" s="1"/>
      <c r="U27" s="1"/>
      <c r="V27" s="1"/>
      <c r="W27" s="1"/>
      <c r="X27" s="1"/>
    </row>
    <row r="28" spans="1:286" ht="15.75" thickBot="1" x14ac:dyDescent="0.3">
      <c r="B28" s="1"/>
      <c r="C28" s="74" t="str">
        <f>dms_PRCP_BaseYear</f>
        <v>2018-19</v>
      </c>
      <c r="D28" s="75" t="s">
        <v>92</v>
      </c>
      <c r="E28" s="76" t="s">
        <v>28</v>
      </c>
      <c r="F28" s="77" t="s">
        <v>103</v>
      </c>
      <c r="G28" s="77" t="s">
        <v>101</v>
      </c>
      <c r="H28" s="77" t="s">
        <v>99</v>
      </c>
      <c r="I28" s="78" t="s">
        <v>102</v>
      </c>
      <c r="J28" s="16"/>
      <c r="K28" s="74" t="str">
        <f>dms_PRCP_BaseYear</f>
        <v>2018-19</v>
      </c>
      <c r="L28" s="75" t="s">
        <v>92</v>
      </c>
      <c r="M28" s="76" t="s">
        <v>28</v>
      </c>
      <c r="N28" s="77" t="s">
        <v>103</v>
      </c>
      <c r="O28" s="77" t="s">
        <v>101</v>
      </c>
      <c r="P28" s="77" t="s">
        <v>99</v>
      </c>
      <c r="Q28" s="78" t="s">
        <v>102</v>
      </c>
      <c r="R28" s="1"/>
      <c r="S28" s="1"/>
      <c r="T28" s="1"/>
      <c r="U28" s="1"/>
      <c r="V28" s="1"/>
      <c r="W28" s="1"/>
      <c r="X28" s="1"/>
    </row>
    <row r="29" spans="1:286" x14ac:dyDescent="0.25">
      <c r="B29" s="307" t="s">
        <v>60</v>
      </c>
      <c r="C29" s="312">
        <v>196.03672139940139</v>
      </c>
      <c r="D29" s="81">
        <v>194.27251432500876</v>
      </c>
      <c r="E29" s="80">
        <v>213.48124588540767</v>
      </c>
      <c r="F29" s="82">
        <v>216.04376506244131</v>
      </c>
      <c r="G29" s="82">
        <v>214.52394018430672</v>
      </c>
      <c r="H29" s="82">
        <v>214.52469361108169</v>
      </c>
      <c r="I29" s="83">
        <v>214.41617329663291</v>
      </c>
      <c r="J29" s="16"/>
      <c r="K29" s="84">
        <f>+C29/$D$17</f>
        <v>267.24455163812951</v>
      </c>
      <c r="L29" s="85">
        <f t="shared" ref="L29:L35" si="2">+D29/$D$17</f>
        <v>264.83951892167073</v>
      </c>
      <c r="M29" s="86">
        <f>+E29/$I$17</f>
        <v>255.48399133146131</v>
      </c>
      <c r="N29" s="87">
        <f>+F29/$I$17</f>
        <v>258.55068988147531</v>
      </c>
      <c r="O29" s="87">
        <f>+G29/$I$17</f>
        <v>256.73183724933779</v>
      </c>
      <c r="P29" s="87">
        <f>+H29/$I$17</f>
        <v>256.73273891392591</v>
      </c>
      <c r="Q29" s="88">
        <f>+I29/$I$17</f>
        <v>256.60286706986329</v>
      </c>
      <c r="R29" s="1"/>
      <c r="S29" s="1"/>
      <c r="T29" s="1"/>
      <c r="U29" s="1"/>
      <c r="V29" s="1"/>
      <c r="W29" s="1"/>
      <c r="X29" s="89"/>
    </row>
    <row r="30" spans="1:286" x14ac:dyDescent="0.25">
      <c r="B30" s="308" t="s">
        <v>61</v>
      </c>
      <c r="C30" s="313"/>
      <c r="D30" s="92"/>
      <c r="E30" s="91"/>
      <c r="F30" s="93"/>
      <c r="G30" s="93"/>
      <c r="H30" s="93"/>
      <c r="I30" s="94"/>
      <c r="J30" s="59"/>
      <c r="K30" s="95"/>
      <c r="L30" s="96"/>
      <c r="M30" s="97"/>
      <c r="N30" s="98"/>
      <c r="O30" s="98"/>
      <c r="P30" s="98"/>
      <c r="Q30" s="99"/>
      <c r="R30" s="1"/>
      <c r="S30" s="1"/>
      <c r="T30" s="1"/>
      <c r="U30" s="1"/>
      <c r="V30" s="1"/>
      <c r="W30" s="1"/>
      <c r="X30" s="1"/>
    </row>
    <row r="31" spans="1:286" x14ac:dyDescent="0.25">
      <c r="B31" s="309" t="s">
        <v>62</v>
      </c>
      <c r="C31" s="314">
        <v>-3.5685976033943998</v>
      </c>
      <c r="D31" s="101">
        <v>-3.4324239586567598</v>
      </c>
      <c r="E31" s="100">
        <v>-3.5320844390466162</v>
      </c>
      <c r="F31" s="102">
        <v>-3.4678026101341639</v>
      </c>
      <c r="G31" s="102">
        <v>-3.4108630258858166</v>
      </c>
      <c r="H31" s="102">
        <v>-3.3258910812426747</v>
      </c>
      <c r="I31" s="103">
        <v>-3.2384449405333129</v>
      </c>
      <c r="J31" s="59"/>
      <c r="K31" s="104">
        <f t="shared" ref="K31:K35" si="3">+C31/$D$17</f>
        <v>-4.8648450131596217</v>
      </c>
      <c r="L31" s="105">
        <f t="shared" si="2"/>
        <v>-4.6792080346738567</v>
      </c>
      <c r="M31" s="106">
        <f>E31/$I$17</f>
        <v>-4.2270271866961089</v>
      </c>
      <c r="N31" s="106">
        <f t="shared" ref="N31:Q35" si="4">F31/$I$17</f>
        <v>-4.1500978145045346</v>
      </c>
      <c r="O31" s="106">
        <f t="shared" si="4"/>
        <v>-4.081955284287476</v>
      </c>
      <c r="P31" s="106">
        <f t="shared" si="4"/>
        <v>-3.9802649860198764</v>
      </c>
      <c r="Q31" s="107">
        <f t="shared" si="4"/>
        <v>-3.8756136900135161</v>
      </c>
      <c r="R31" s="1"/>
      <c r="S31" s="1"/>
      <c r="T31" s="1"/>
      <c r="U31" s="1"/>
      <c r="V31" s="1"/>
      <c r="W31" s="1"/>
      <c r="X31" s="1"/>
    </row>
    <row r="32" spans="1:286" x14ac:dyDescent="0.25">
      <c r="B32" s="309" t="s">
        <v>63</v>
      </c>
      <c r="C32" s="314">
        <v>0</v>
      </c>
      <c r="D32" s="101">
        <v>0</v>
      </c>
      <c r="E32" s="100">
        <v>-0.73010769980883006</v>
      </c>
      <c r="F32" s="102">
        <v>-0.76609340924567548</v>
      </c>
      <c r="G32" s="102">
        <v>-0.10853512506346906</v>
      </c>
      <c r="H32" s="102">
        <v>0</v>
      </c>
      <c r="I32" s="103">
        <v>0</v>
      </c>
      <c r="J32" s="59"/>
      <c r="K32" s="104">
        <f t="shared" si="3"/>
        <v>0</v>
      </c>
      <c r="L32" s="105">
        <f t="shared" si="2"/>
        <v>0</v>
      </c>
      <c r="M32" s="106">
        <f t="shared" ref="M32:M35" si="5">E32/$I$17</f>
        <v>-0.87375745103679126</v>
      </c>
      <c r="N32" s="106">
        <f t="shared" si="4"/>
        <v>-0.91682340111446003</v>
      </c>
      <c r="O32" s="106">
        <f t="shared" si="4"/>
        <v>-0.12988956868725951</v>
      </c>
      <c r="P32" s="106">
        <f t="shared" si="4"/>
        <v>0</v>
      </c>
      <c r="Q32" s="107">
        <f t="shared" si="4"/>
        <v>0</v>
      </c>
      <c r="R32" s="1"/>
      <c r="S32" s="1"/>
      <c r="T32" s="1"/>
      <c r="U32" s="1"/>
      <c r="V32" s="1"/>
      <c r="W32" s="1"/>
      <c r="X32" s="1"/>
    </row>
    <row r="33" spans="1:30" x14ac:dyDescent="0.25">
      <c r="B33" s="309" t="s">
        <v>64</v>
      </c>
      <c r="C33" s="314"/>
      <c r="D33" s="101"/>
      <c r="E33" s="100"/>
      <c r="F33" s="102"/>
      <c r="G33" s="102"/>
      <c r="H33" s="102"/>
      <c r="I33" s="103"/>
      <c r="J33" s="59"/>
      <c r="K33" s="104">
        <f t="shared" si="3"/>
        <v>0</v>
      </c>
      <c r="L33" s="105">
        <f t="shared" si="2"/>
        <v>0</v>
      </c>
      <c r="M33" s="106">
        <f t="shared" si="5"/>
        <v>0</v>
      </c>
      <c r="N33" s="106">
        <f t="shared" si="4"/>
        <v>0</v>
      </c>
      <c r="O33" s="106">
        <f t="shared" si="4"/>
        <v>0</v>
      </c>
      <c r="P33" s="106">
        <f t="shared" si="4"/>
        <v>0</v>
      </c>
      <c r="Q33" s="107">
        <f t="shared" si="4"/>
        <v>0</v>
      </c>
      <c r="R33" s="1"/>
      <c r="S33" s="1"/>
      <c r="T33" s="1"/>
      <c r="U33" s="1"/>
      <c r="V33" s="1"/>
      <c r="W33" s="1"/>
      <c r="X33" s="1"/>
    </row>
    <row r="34" spans="1:30" x14ac:dyDescent="0.25">
      <c r="B34" s="310" t="s">
        <v>65</v>
      </c>
      <c r="C34" s="314"/>
      <c r="D34" s="101"/>
      <c r="E34" s="100"/>
      <c r="F34" s="102"/>
      <c r="G34" s="102"/>
      <c r="H34" s="102"/>
      <c r="I34" s="103"/>
      <c r="J34" s="108"/>
      <c r="K34" s="104">
        <f t="shared" si="3"/>
        <v>0</v>
      </c>
      <c r="L34" s="105">
        <f t="shared" si="2"/>
        <v>0</v>
      </c>
      <c r="M34" s="106">
        <f t="shared" si="5"/>
        <v>0</v>
      </c>
      <c r="N34" s="106">
        <f t="shared" si="4"/>
        <v>0</v>
      </c>
      <c r="O34" s="106">
        <f t="shared" si="4"/>
        <v>0</v>
      </c>
      <c r="P34" s="106">
        <f t="shared" si="4"/>
        <v>0</v>
      </c>
      <c r="Q34" s="107">
        <f t="shared" si="4"/>
        <v>0</v>
      </c>
      <c r="R34" s="1"/>
      <c r="S34" s="1"/>
      <c r="T34" s="1"/>
      <c r="U34" s="1"/>
      <c r="V34" s="1"/>
      <c r="W34" s="1"/>
      <c r="X34" s="1"/>
    </row>
    <row r="35" spans="1:30" ht="15.75" thickBot="1" x14ac:dyDescent="0.3">
      <c r="B35" s="311" t="s">
        <v>66</v>
      </c>
      <c r="C35" s="315"/>
      <c r="D35" s="111"/>
      <c r="E35" s="110"/>
      <c r="F35" s="112"/>
      <c r="G35" s="112"/>
      <c r="H35" s="112"/>
      <c r="I35" s="113"/>
      <c r="J35" s="59"/>
      <c r="K35" s="114">
        <f t="shared" si="3"/>
        <v>0</v>
      </c>
      <c r="L35" s="115">
        <f t="shared" si="2"/>
        <v>0</v>
      </c>
      <c r="M35" s="116">
        <f t="shared" si="5"/>
        <v>0</v>
      </c>
      <c r="N35" s="116">
        <f t="shared" si="4"/>
        <v>0</v>
      </c>
      <c r="O35" s="116">
        <f t="shared" si="4"/>
        <v>0</v>
      </c>
      <c r="P35" s="116">
        <f t="shared" si="4"/>
        <v>0</v>
      </c>
      <c r="Q35" s="117">
        <f t="shared" si="4"/>
        <v>0</v>
      </c>
      <c r="R35" s="1"/>
      <c r="S35" s="1"/>
      <c r="T35" s="1"/>
      <c r="U35" s="1"/>
      <c r="V35" s="1"/>
      <c r="W35" s="1"/>
      <c r="X35" s="1"/>
    </row>
    <row r="36" spans="1:30" ht="15.75" thickBot="1" x14ac:dyDescent="0.3">
      <c r="B36" s="118" t="s">
        <v>67</v>
      </c>
      <c r="C36" s="316">
        <f t="shared" ref="C36:I36" si="6">SUM(C29:C35)</f>
        <v>192.46812379600698</v>
      </c>
      <c r="D36" s="119">
        <f t="shared" si="6"/>
        <v>190.840090366352</v>
      </c>
      <c r="E36" s="119">
        <f t="shared" si="6"/>
        <v>209.21905374655222</v>
      </c>
      <c r="F36" s="119">
        <f t="shared" si="6"/>
        <v>211.80986904306147</v>
      </c>
      <c r="G36" s="119">
        <f t="shared" si="6"/>
        <v>211.00454203335744</v>
      </c>
      <c r="H36" s="119">
        <f t="shared" si="6"/>
        <v>211.19880252983901</v>
      </c>
      <c r="I36" s="120">
        <f t="shared" si="6"/>
        <v>211.17772835609958</v>
      </c>
      <c r="J36" s="59"/>
      <c r="K36" s="119">
        <f t="shared" ref="K36:Q36" si="7">+SUM(K29:K35)</f>
        <v>262.37970662496991</v>
      </c>
      <c r="L36" s="119">
        <f t="shared" si="7"/>
        <v>260.16031088699685</v>
      </c>
      <c r="M36" s="119">
        <f t="shared" si="7"/>
        <v>250.3832066937284</v>
      </c>
      <c r="N36" s="119">
        <f t="shared" si="7"/>
        <v>253.4837686658563</v>
      </c>
      <c r="O36" s="119">
        <f t="shared" si="7"/>
        <v>252.51999239636305</v>
      </c>
      <c r="P36" s="119">
        <f t="shared" si="7"/>
        <v>252.75247392790604</v>
      </c>
      <c r="Q36" s="120">
        <f t="shared" si="7"/>
        <v>252.72725337984977</v>
      </c>
      <c r="R36" s="1"/>
      <c r="S36" s="1"/>
      <c r="T36" s="1"/>
      <c r="U36" s="1"/>
      <c r="V36" s="1"/>
      <c r="W36" s="1"/>
      <c r="X36" s="1"/>
    </row>
    <row r="37" spans="1:30" ht="15.75" thickBot="1" x14ac:dyDescent="0.3">
      <c r="B37" s="121"/>
      <c r="C37" s="122"/>
      <c r="D37" s="123"/>
      <c r="E37" s="123"/>
      <c r="F37" s="123"/>
      <c r="G37" s="123"/>
      <c r="H37" s="123"/>
      <c r="I37" s="123"/>
      <c r="J37" s="124"/>
      <c r="K37" s="122"/>
      <c r="L37" s="122"/>
      <c r="M37" s="122"/>
      <c r="N37" s="122"/>
      <c r="O37" s="122"/>
      <c r="P37" s="122"/>
      <c r="Q37" s="122"/>
      <c r="R37" s="1"/>
      <c r="S37" s="1"/>
      <c r="T37" s="1"/>
      <c r="U37" s="1"/>
      <c r="V37" s="1"/>
      <c r="W37" s="1"/>
      <c r="X37" s="1"/>
    </row>
    <row r="38" spans="1:30" s="73" customFormat="1" ht="16.5" thickBot="1" x14ac:dyDescent="0.3">
      <c r="A38" s="26"/>
      <c r="B38" s="69" t="s">
        <v>68</v>
      </c>
      <c r="C38" s="71"/>
      <c r="D38" s="71"/>
      <c r="E38" s="71"/>
      <c r="F38" s="71"/>
      <c r="G38" s="71"/>
      <c r="H38" s="71"/>
      <c r="I38" s="71"/>
      <c r="J38" s="71"/>
      <c r="K38" s="71"/>
      <c r="L38" s="71"/>
      <c r="M38" s="71"/>
      <c r="N38" s="71"/>
      <c r="O38" s="71"/>
      <c r="P38" s="71"/>
      <c r="Q38" s="72"/>
      <c r="R38" s="1"/>
      <c r="S38" s="1"/>
      <c r="T38" s="1"/>
      <c r="U38" s="1"/>
      <c r="V38" s="1"/>
      <c r="W38" s="1"/>
      <c r="X38" s="1"/>
      <c r="Y38" s="1"/>
      <c r="Z38" s="1"/>
      <c r="AA38" s="1"/>
      <c r="AB38" s="1"/>
      <c r="AC38" s="1"/>
      <c r="AD38" s="1"/>
    </row>
    <row r="39" spans="1:30" x14ac:dyDescent="0.25">
      <c r="B39" s="125"/>
      <c r="C39" s="372" t="s">
        <v>69</v>
      </c>
      <c r="D39" s="373"/>
      <c r="E39" s="373"/>
      <c r="F39" s="373"/>
      <c r="G39" s="373"/>
      <c r="H39" s="373"/>
      <c r="I39" s="374"/>
      <c r="J39" s="126"/>
      <c r="K39" s="375" t="s">
        <v>87</v>
      </c>
      <c r="L39" s="376"/>
      <c r="M39" s="376"/>
      <c r="N39" s="376"/>
      <c r="O39" s="376"/>
      <c r="P39" s="376"/>
      <c r="Q39" s="377"/>
      <c r="R39" s="1"/>
      <c r="S39" s="1"/>
      <c r="T39" s="1"/>
      <c r="U39" s="1"/>
      <c r="V39" s="1"/>
      <c r="W39" s="1"/>
      <c r="X39" s="1"/>
    </row>
    <row r="40" spans="1:30" x14ac:dyDescent="0.25">
      <c r="B40" s="125"/>
      <c r="C40" s="378" t="s">
        <v>26</v>
      </c>
      <c r="D40" s="379"/>
      <c r="E40" s="380" t="s">
        <v>59</v>
      </c>
      <c r="F40" s="381"/>
      <c r="G40" s="381"/>
      <c r="H40" s="381"/>
      <c r="I40" s="382"/>
      <c r="J40" s="126"/>
      <c r="K40" s="378" t="s">
        <v>26</v>
      </c>
      <c r="L40" s="379"/>
      <c r="M40" s="380" t="s">
        <v>59</v>
      </c>
      <c r="N40" s="381"/>
      <c r="O40" s="381"/>
      <c r="P40" s="381"/>
      <c r="Q40" s="382"/>
      <c r="R40" s="1"/>
      <c r="S40" s="1"/>
      <c r="T40" s="1"/>
      <c r="U40" s="1"/>
      <c r="V40" s="1"/>
      <c r="W40" s="1"/>
      <c r="X40" s="1"/>
    </row>
    <row r="41" spans="1:30" ht="15.75" thickBot="1" x14ac:dyDescent="0.3">
      <c r="B41" s="127"/>
      <c r="C41" s="74" t="str">
        <f>dms_PRCP_BaseYear</f>
        <v>2018-19</v>
      </c>
      <c r="D41" s="75" t="s">
        <v>92</v>
      </c>
      <c r="E41" s="76" t="s">
        <v>28</v>
      </c>
      <c r="F41" s="77" t="s">
        <v>103</v>
      </c>
      <c r="G41" s="77" t="s">
        <v>101</v>
      </c>
      <c r="H41" s="77" t="s">
        <v>99</v>
      </c>
      <c r="I41" s="78" t="s">
        <v>102</v>
      </c>
      <c r="J41" s="108"/>
      <c r="K41" s="74" t="str">
        <f>dms_PRCP_BaseYear</f>
        <v>2018-19</v>
      </c>
      <c r="L41" s="75" t="s">
        <v>92</v>
      </c>
      <c r="M41" s="76" t="s">
        <v>28</v>
      </c>
      <c r="N41" s="77" t="s">
        <v>103</v>
      </c>
      <c r="O41" s="77" t="s">
        <v>101</v>
      </c>
      <c r="P41" s="77" t="s">
        <v>99</v>
      </c>
      <c r="Q41" s="78" t="s">
        <v>102</v>
      </c>
      <c r="R41" s="1"/>
      <c r="S41" s="1"/>
      <c r="T41" s="1"/>
      <c r="U41" s="1"/>
      <c r="V41" s="1"/>
      <c r="W41" s="1"/>
      <c r="X41" s="1"/>
    </row>
    <row r="42" spans="1:30" x14ac:dyDescent="0.25">
      <c r="B42" s="79" t="s">
        <v>70</v>
      </c>
      <c r="C42" s="128">
        <v>199.36694991747189</v>
      </c>
      <c r="D42" s="129">
        <v>206.41270912020755</v>
      </c>
      <c r="E42" s="128">
        <v>217.67616099999998</v>
      </c>
      <c r="F42" s="130">
        <v>259.94065399999999</v>
      </c>
      <c r="G42" s="130">
        <v>289.63721599999997</v>
      </c>
      <c r="H42" s="130">
        <v>311.29494600000004</v>
      </c>
      <c r="I42" s="131"/>
      <c r="J42" s="108"/>
      <c r="K42" s="132">
        <f>+C42/LOOKUP(dms_PRCP_BaseYear,$D$14:$N$14,$D$17:$N$17)*(1+LOOKUP(dms_PRCP_BaseYear,$D$14:$N$14,$D$16:$N$16))^0.5</f>
        <v>264.1569546633101</v>
      </c>
      <c r="L42" s="133">
        <f t="shared" ref="L42" si="8">+D42/I$17*(1+I$16)^0.5</f>
        <v>254.50113325455243</v>
      </c>
      <c r="M42" s="134">
        <f>+E42/J$17*(1+J$16)^0.5</f>
        <v>252.99193270841147</v>
      </c>
      <c r="N42" s="135">
        <f>+F42/K$17*(1+K$16)^0.5</f>
        <v>287.9604349105042</v>
      </c>
      <c r="O42" s="135">
        <f>+G42/L$17*(1+L$16)^0.5</f>
        <v>311.66910684781209</v>
      </c>
      <c r="P42" s="133">
        <f>+H42/M$17*(1+M$16)^0.5</f>
        <v>325.56063851627698</v>
      </c>
      <c r="Q42" s="136"/>
      <c r="R42" s="1"/>
      <c r="S42" s="1"/>
      <c r="T42" s="1"/>
      <c r="U42" s="1"/>
      <c r="V42" s="1"/>
      <c r="W42" s="1"/>
      <c r="X42" s="1"/>
    </row>
    <row r="43" spans="1:30" x14ac:dyDescent="0.25">
      <c r="B43" s="90" t="s">
        <v>71</v>
      </c>
      <c r="C43" s="137"/>
      <c r="D43" s="138"/>
      <c r="E43" s="137"/>
      <c r="F43" s="139"/>
      <c r="G43" s="139"/>
      <c r="H43" s="140"/>
      <c r="I43" s="141"/>
      <c r="J43" s="59"/>
      <c r="K43" s="142"/>
      <c r="L43" s="143"/>
      <c r="M43" s="144"/>
      <c r="N43" s="145"/>
      <c r="O43" s="145"/>
      <c r="P43" s="143"/>
      <c r="Q43" s="146"/>
      <c r="R43" s="1"/>
      <c r="S43" s="1"/>
      <c r="T43" s="1"/>
      <c r="U43" s="1"/>
      <c r="V43" s="1"/>
      <c r="W43" s="1"/>
      <c r="X43" s="1"/>
    </row>
    <row r="44" spans="1:30" x14ac:dyDescent="0.25">
      <c r="B44" s="147" t="str">
        <f>B31</f>
        <v>Debt raising costs</v>
      </c>
      <c r="C44" s="148">
        <v>-0.64476800000000001</v>
      </c>
      <c r="D44" s="149">
        <v>-0.54611699999999996</v>
      </c>
      <c r="E44" s="150">
        <v>-0.145013</v>
      </c>
      <c r="F44" s="148">
        <v>-0.115</v>
      </c>
      <c r="G44" s="148">
        <v>-0.10909199999999999</v>
      </c>
      <c r="H44" s="148">
        <v>-0.41</v>
      </c>
      <c r="I44" s="141"/>
      <c r="J44" s="108"/>
      <c r="K44" s="151">
        <f t="shared" ref="K44:K49" si="9">+C44/LOOKUP(dms_PRCP_BaseYear,$D$14:$N$14,$D$17:$N$17)*(1+LOOKUP(dms_PRCP_BaseYear,$D$14:$N$14,$D$16:$N$16))^0.5</f>
        <v>-0.85430384231116141</v>
      </c>
      <c r="L44" s="152">
        <f t="shared" ref="L44:M49" si="10">D44/I$17*(1+I$16)^0.5</f>
        <v>-0.67334708207639959</v>
      </c>
      <c r="M44" s="153">
        <f>E44/J$17*(1+J$16)^0.5</f>
        <v>-0.168539903355999</v>
      </c>
      <c r="N44" s="153">
        <f t="shared" ref="N44:P49" si="11">F44/K$17*(1+K$16)^0.5</f>
        <v>-0.1273961941124761</v>
      </c>
      <c r="O44" s="153">
        <f t="shared" si="11"/>
        <v>-0.11739032253452375</v>
      </c>
      <c r="P44" s="152">
        <f t="shared" si="11"/>
        <v>-0.42878904237550181</v>
      </c>
      <c r="Q44" s="154"/>
      <c r="R44" s="1"/>
      <c r="S44" s="1"/>
      <c r="T44" s="1"/>
      <c r="U44" s="1"/>
      <c r="V44" s="1"/>
      <c r="W44" s="1"/>
      <c r="X44" s="1"/>
    </row>
    <row r="45" spans="1:30" x14ac:dyDescent="0.25">
      <c r="B45" s="147" t="str">
        <f>B32</f>
        <v>Network support costs</v>
      </c>
      <c r="C45" s="148">
        <v>0</v>
      </c>
      <c r="D45" s="149">
        <v>-0.272034</v>
      </c>
      <c r="E45" s="150">
        <v>-0.51087199999999999</v>
      </c>
      <c r="F45" s="148">
        <v>-1.0690059999999999</v>
      </c>
      <c r="G45" s="148">
        <v>-1.9194169999999999</v>
      </c>
      <c r="H45" s="148">
        <v>0</v>
      </c>
      <c r="I45" s="141"/>
      <c r="J45" s="59"/>
      <c r="K45" s="151">
        <f t="shared" si="9"/>
        <v>0</v>
      </c>
      <c r="L45" s="152">
        <f t="shared" si="10"/>
        <v>-0.33541036101342991</v>
      </c>
      <c r="M45" s="153">
        <f t="shared" si="10"/>
        <v>-0.5937558529737742</v>
      </c>
      <c r="N45" s="153">
        <f t="shared" si="11"/>
        <v>-1.1842373555078403</v>
      </c>
      <c r="O45" s="153">
        <f t="shared" si="11"/>
        <v>-2.0654216689422502</v>
      </c>
      <c r="P45" s="152">
        <f t="shared" si="11"/>
        <v>0</v>
      </c>
      <c r="Q45" s="154"/>
      <c r="R45" s="1"/>
      <c r="S45" s="1"/>
      <c r="T45" s="1"/>
      <c r="U45" s="1"/>
      <c r="V45" s="1"/>
      <c r="W45" s="1"/>
      <c r="X45" s="1"/>
    </row>
    <row r="46" spans="1:30" x14ac:dyDescent="0.25">
      <c r="B46" s="147" t="str">
        <f>B33</f>
        <v>Network capability projects</v>
      </c>
      <c r="C46" s="148">
        <v>-0.27056999999999998</v>
      </c>
      <c r="D46" s="149">
        <v>0</v>
      </c>
      <c r="E46" s="150">
        <v>0</v>
      </c>
      <c r="F46" s="148">
        <v>0</v>
      </c>
      <c r="G46" s="148">
        <v>0</v>
      </c>
      <c r="H46" s="148">
        <v>0</v>
      </c>
      <c r="I46" s="141"/>
      <c r="J46" s="59"/>
      <c r="K46" s="151">
        <f t="shared" si="9"/>
        <v>-0.35849947673291932</v>
      </c>
      <c r="L46" s="152">
        <f t="shared" si="10"/>
        <v>0</v>
      </c>
      <c r="M46" s="153">
        <f t="shared" si="10"/>
        <v>0</v>
      </c>
      <c r="N46" s="153">
        <f t="shared" si="11"/>
        <v>0</v>
      </c>
      <c r="O46" s="153">
        <f t="shared" si="11"/>
        <v>0</v>
      </c>
      <c r="P46" s="152">
        <f t="shared" si="11"/>
        <v>0</v>
      </c>
      <c r="Q46" s="154"/>
      <c r="R46" s="1"/>
      <c r="S46" s="360" t="str">
        <f>CONCATENATE(dms_TradingName," to nominate base year used to forecast opex 
(drop down menu)")</f>
        <v>Powerlink to nominate base year used to forecast opex 
(drop down menu)</v>
      </c>
      <c r="T46" s="361"/>
      <c r="U46" s="1"/>
      <c r="V46" s="1"/>
      <c r="W46" s="1"/>
      <c r="X46" s="1"/>
    </row>
    <row r="47" spans="1:30" ht="15" customHeight="1" x14ac:dyDescent="0.25">
      <c r="B47" s="155" t="s">
        <v>72</v>
      </c>
      <c r="C47" s="148">
        <v>0</v>
      </c>
      <c r="D47" s="149">
        <v>0</v>
      </c>
      <c r="E47" s="150">
        <v>0</v>
      </c>
      <c r="F47" s="148">
        <v>0</v>
      </c>
      <c r="G47" s="148">
        <v>0</v>
      </c>
      <c r="H47" s="148">
        <v>0</v>
      </c>
      <c r="I47" s="141"/>
      <c r="J47" s="156"/>
      <c r="K47" s="151">
        <f t="shared" si="9"/>
        <v>0</v>
      </c>
      <c r="L47" s="152">
        <f t="shared" si="10"/>
        <v>0</v>
      </c>
      <c r="M47" s="153">
        <f t="shared" si="10"/>
        <v>0</v>
      </c>
      <c r="N47" s="153">
        <f t="shared" si="11"/>
        <v>0</v>
      </c>
      <c r="O47" s="153">
        <f t="shared" si="11"/>
        <v>0</v>
      </c>
      <c r="P47" s="152">
        <f t="shared" si="11"/>
        <v>0</v>
      </c>
      <c r="Q47" s="157"/>
      <c r="R47" s="1"/>
      <c r="S47" s="362"/>
      <c r="T47" s="363"/>
      <c r="U47" s="1"/>
      <c r="V47" s="1"/>
      <c r="W47" s="1"/>
      <c r="X47" s="158"/>
    </row>
    <row r="48" spans="1:30" ht="15" customHeight="1" x14ac:dyDescent="0.25">
      <c r="B48" s="155" t="s">
        <v>73</v>
      </c>
      <c r="C48" s="148">
        <v>-0.97421233318367928</v>
      </c>
      <c r="D48" s="149">
        <v>-0.95575522725363704</v>
      </c>
      <c r="E48" s="150">
        <v>-2.5376081586444612</v>
      </c>
      <c r="F48" s="148">
        <v>-12.504560498985148</v>
      </c>
      <c r="G48" s="148">
        <v>-5.0695146140100249</v>
      </c>
      <c r="H48" s="148">
        <v>0</v>
      </c>
      <c r="I48" s="141"/>
      <c r="J48" s="156"/>
      <c r="K48" s="151">
        <f t="shared" si="9"/>
        <v>-1.2908105542857873</v>
      </c>
      <c r="L48" s="152">
        <f t="shared" si="10"/>
        <v>-1.1784196306844554</v>
      </c>
      <c r="M48" s="153">
        <f t="shared" si="10"/>
        <v>-2.949309605437664</v>
      </c>
      <c r="N48" s="153">
        <f t="shared" si="11"/>
        <v>-13.852464492347071</v>
      </c>
      <c r="O48" s="153">
        <f t="shared" si="11"/>
        <v>-5.455138375244001</v>
      </c>
      <c r="P48" s="152">
        <f t="shared" si="11"/>
        <v>0</v>
      </c>
      <c r="Q48" s="157"/>
      <c r="R48" s="1"/>
      <c r="S48" s="362"/>
      <c r="T48" s="363"/>
      <c r="U48" s="1"/>
      <c r="V48" s="1"/>
      <c r="W48" s="1"/>
      <c r="X48" s="158"/>
    </row>
    <row r="49" spans="1:30" ht="15.75" customHeight="1" thickBot="1" x14ac:dyDescent="0.3">
      <c r="B49" s="109" t="s">
        <v>66</v>
      </c>
      <c r="C49" s="159">
        <v>-0.83692164747186493</v>
      </c>
      <c r="D49" s="160">
        <v>-1.1090364102075201</v>
      </c>
      <c r="E49" s="161">
        <v>-0.58860100000000004</v>
      </c>
      <c r="F49" s="159">
        <v>2.5203458254091284</v>
      </c>
      <c r="G49" s="159">
        <v>7.2923087742720147E-2</v>
      </c>
      <c r="H49" s="159">
        <v>0</v>
      </c>
      <c r="I49" s="162"/>
      <c r="J49" s="156"/>
      <c r="K49" s="163">
        <f t="shared" si="9"/>
        <v>-1.1089033251473421</v>
      </c>
      <c r="L49" s="164">
        <f t="shared" si="10"/>
        <v>-1.367411068927938</v>
      </c>
      <c r="M49" s="165">
        <f t="shared" si="10"/>
        <v>-0.68409560284418891</v>
      </c>
      <c r="N49" s="165">
        <f t="shared" si="11"/>
        <v>2.7920214435164361</v>
      </c>
      <c r="O49" s="165">
        <f t="shared" si="11"/>
        <v>7.8470142543278096E-2</v>
      </c>
      <c r="P49" s="164">
        <f t="shared" si="11"/>
        <v>0</v>
      </c>
      <c r="Q49" s="166"/>
      <c r="R49" s="1"/>
      <c r="S49" s="362"/>
      <c r="T49" s="363"/>
      <c r="U49" s="1"/>
      <c r="V49" s="1"/>
      <c r="W49" s="1"/>
      <c r="X49" s="158"/>
    </row>
    <row r="50" spans="1:30" ht="15.75" customHeight="1" thickBot="1" x14ac:dyDescent="0.3">
      <c r="B50" s="167" t="s">
        <v>74</v>
      </c>
      <c r="C50" s="119">
        <f t="shared" ref="C50:D50" si="12">SUM(C42:C49)</f>
        <v>196.64047793681635</v>
      </c>
      <c r="D50" s="119">
        <f t="shared" si="12"/>
        <v>203.5297664827464</v>
      </c>
      <c r="E50" s="119">
        <f>SUM(E42:E49)</f>
        <v>213.89406684135548</v>
      </c>
      <c r="F50" s="119">
        <f>SUM(F42:F49)</f>
        <v>248.77243332642396</v>
      </c>
      <c r="G50" s="119">
        <f>SUM(G42:G49)</f>
        <v>282.61211547373267</v>
      </c>
      <c r="H50" s="119">
        <f>SUM(H42:H49)</f>
        <v>310.88494600000001</v>
      </c>
      <c r="I50" s="120"/>
      <c r="J50" s="59"/>
      <c r="K50" s="119">
        <f t="shared" ref="K50" si="13">K42+SUM(K44:K49)</f>
        <v>260.54443746483287</v>
      </c>
      <c r="L50" s="119">
        <f t="shared" ref="L50" si="14">L42+SUM(L44:L49)</f>
        <v>250.94654511185021</v>
      </c>
      <c r="M50" s="119">
        <f t="shared" ref="M50:P50" si="15">M42+SUM(M44:M49)</f>
        <v>248.59623174379985</v>
      </c>
      <c r="N50" s="119">
        <f t="shared" si="15"/>
        <v>275.58835831205323</v>
      </c>
      <c r="O50" s="119">
        <f t="shared" si="15"/>
        <v>304.1096266236346</v>
      </c>
      <c r="P50" s="119">
        <f t="shared" si="15"/>
        <v>325.13184947390147</v>
      </c>
      <c r="Q50" s="120">
        <f>Q36-(LOOKUP($R$50,M28:P28,M36:P36)-LOOKUP($R$50,M41:P41,M50:P50))+R51</f>
        <v>325.1066289258452</v>
      </c>
      <c r="R50" s="168" t="s">
        <v>99</v>
      </c>
      <c r="S50" s="364"/>
      <c r="T50" s="365"/>
      <c r="U50" s="1"/>
      <c r="V50" s="1"/>
      <c r="W50" s="1"/>
      <c r="X50" s="1"/>
    </row>
    <row r="51" spans="1:30" s="1" customFormat="1" ht="15.75" customHeight="1" thickBot="1" x14ac:dyDescent="0.3">
      <c r="A51" s="26"/>
      <c r="R51" s="169"/>
      <c r="S51" s="170" t="s">
        <v>88</v>
      </c>
    </row>
    <row r="52" spans="1:30" s="17" customFormat="1" ht="18.75" thickBot="1" x14ac:dyDescent="0.3">
      <c r="A52" s="26"/>
      <c r="B52" s="171"/>
      <c r="C52" s="171"/>
      <c r="D52" s="171"/>
      <c r="E52" s="171"/>
      <c r="F52" s="171"/>
      <c r="G52" s="172"/>
      <c r="H52" s="172"/>
      <c r="I52" s="172"/>
      <c r="J52" s="172"/>
      <c r="K52" s="173" t="s">
        <v>89</v>
      </c>
      <c r="L52" s="174"/>
      <c r="M52" s="175"/>
      <c r="N52" s="174"/>
      <c r="O52" s="174"/>
      <c r="P52" s="174"/>
      <c r="Q52" s="176"/>
      <c r="R52" s="1"/>
      <c r="S52" s="1"/>
      <c r="T52" s="1"/>
      <c r="U52" s="1"/>
      <c r="V52" s="1"/>
      <c r="W52" s="1"/>
      <c r="X52" s="1"/>
      <c r="Y52" s="1"/>
      <c r="Z52" s="1"/>
      <c r="AA52" s="1"/>
      <c r="AB52" s="1"/>
      <c r="AC52" s="1"/>
      <c r="AD52" s="1"/>
    </row>
    <row r="53" spans="1:30" ht="15.75" thickBot="1" x14ac:dyDescent="0.3">
      <c r="B53" s="171"/>
      <c r="C53" s="171"/>
      <c r="D53" s="171"/>
      <c r="E53" s="171"/>
      <c r="F53" s="171"/>
      <c r="G53" s="172"/>
      <c r="H53" s="172"/>
      <c r="I53" s="172"/>
      <c r="J53" s="172"/>
      <c r="K53" s="177"/>
      <c r="L53" s="178"/>
      <c r="M53" s="179">
        <f>(M36-M50)-((L36-L50)-(K36-K50))-C24/$I$17</f>
        <v>-5.5915216650810464</v>
      </c>
      <c r="N53" s="180">
        <f>(N36-N50)-(M36-M50)</f>
        <v>-23.891564596125477</v>
      </c>
      <c r="O53" s="180">
        <f>(O36-O50)-(N36-N50)</f>
        <v>-29.485044581074618</v>
      </c>
      <c r="P53" s="180">
        <f>(P36-P50)-(O36-O50)</f>
        <v>-20.789741318723884</v>
      </c>
      <c r="Q53" s="181">
        <f>(Q36-Q50)-(P36-P50)</f>
        <v>0</v>
      </c>
      <c r="R53" s="1"/>
      <c r="S53" s="1"/>
      <c r="T53" s="1"/>
      <c r="U53" s="1"/>
      <c r="V53" s="1"/>
      <c r="W53" s="1"/>
      <c r="X53" s="1"/>
    </row>
    <row r="54" spans="1:30" ht="23.25" customHeight="1" thickBot="1" x14ac:dyDescent="0.3">
      <c r="B54" s="171"/>
      <c r="C54" s="171"/>
      <c r="D54" s="171"/>
      <c r="E54" s="171"/>
      <c r="F54" s="171"/>
      <c r="G54" s="172"/>
      <c r="H54" s="172"/>
      <c r="I54" s="172"/>
      <c r="J54" s="172"/>
      <c r="K54" s="182"/>
      <c r="L54" s="182"/>
      <c r="M54" s="182"/>
      <c r="N54" s="182"/>
      <c r="O54" s="182"/>
      <c r="P54" s="182"/>
      <c r="Q54" s="182"/>
      <c r="R54" s="1"/>
      <c r="S54" s="1"/>
      <c r="T54" s="1"/>
      <c r="U54" s="1"/>
      <c r="V54" s="1"/>
      <c r="W54" s="1"/>
      <c r="X54" s="1"/>
    </row>
    <row r="55" spans="1:30" s="17" customFormat="1" ht="18.75" thickBot="1" x14ac:dyDescent="0.3">
      <c r="A55" s="26"/>
      <c r="B55" s="171"/>
      <c r="C55" s="171"/>
      <c r="D55" s="171"/>
      <c r="E55" s="171"/>
      <c r="F55" s="171"/>
      <c r="G55" s="172"/>
      <c r="H55" s="172"/>
      <c r="I55" s="172"/>
      <c r="J55" s="172"/>
      <c r="K55" s="183" t="s">
        <v>75</v>
      </c>
      <c r="L55" s="184"/>
      <c r="M55" s="174"/>
      <c r="N55" s="174"/>
      <c r="O55" s="174"/>
      <c r="P55" s="174"/>
      <c r="Q55" s="174"/>
      <c r="R55" s="174"/>
      <c r="S55" s="174"/>
      <c r="T55" s="174"/>
      <c r="U55" s="174"/>
      <c r="V55" s="185"/>
      <c r="W55" s="186"/>
      <c r="X55" s="1"/>
      <c r="Y55" s="1"/>
      <c r="Z55" s="1"/>
      <c r="AA55" s="1"/>
      <c r="AB55" s="1"/>
    </row>
    <row r="56" spans="1:30" ht="30.4" customHeight="1" x14ac:dyDescent="0.25">
      <c r="B56" s="171"/>
      <c r="C56" s="171"/>
      <c r="D56" s="171"/>
      <c r="E56" s="171"/>
      <c r="F56" s="171"/>
      <c r="G56" s="172"/>
      <c r="H56" s="172"/>
      <c r="I56" s="172"/>
      <c r="J56" s="172"/>
      <c r="K56" s="187"/>
      <c r="L56" s="188"/>
      <c r="M56" s="366" t="s">
        <v>59</v>
      </c>
      <c r="N56" s="367"/>
      <c r="O56" s="367"/>
      <c r="P56" s="367"/>
      <c r="Q56" s="367"/>
      <c r="R56" s="368" t="s">
        <v>76</v>
      </c>
      <c r="S56" s="369"/>
      <c r="T56" s="369"/>
      <c r="U56" s="369"/>
      <c r="V56" s="369"/>
      <c r="W56" s="189"/>
      <c r="X56" s="1"/>
    </row>
    <row r="57" spans="1:30" x14ac:dyDescent="0.25">
      <c r="B57" s="171"/>
      <c r="C57" s="171"/>
      <c r="D57" s="171"/>
      <c r="E57" s="171"/>
      <c r="F57" s="171"/>
      <c r="G57" s="172"/>
      <c r="H57" s="172"/>
      <c r="I57" s="172"/>
      <c r="J57" s="172"/>
      <c r="K57" s="190"/>
      <c r="L57" s="191"/>
      <c r="M57" s="192" t="s">
        <v>87</v>
      </c>
      <c r="N57" s="193"/>
      <c r="O57" s="193"/>
      <c r="P57" s="193"/>
      <c r="Q57" s="193"/>
      <c r="R57" s="193"/>
      <c r="S57" s="193"/>
      <c r="T57" s="194"/>
      <c r="U57" s="195"/>
      <c r="V57" s="196"/>
      <c r="W57" s="197"/>
      <c r="X57" s="1"/>
    </row>
    <row r="58" spans="1:30" ht="15.75" thickBot="1" x14ac:dyDescent="0.3">
      <c r="B58" s="171"/>
      <c r="C58" s="171"/>
      <c r="D58" s="171"/>
      <c r="E58" s="171"/>
      <c r="F58" s="171"/>
      <c r="G58" s="172"/>
      <c r="H58" s="172"/>
      <c r="I58" s="172"/>
      <c r="J58" s="172"/>
      <c r="K58" s="190"/>
      <c r="L58" s="191"/>
      <c r="M58" s="198" t="s">
        <v>28</v>
      </c>
      <c r="N58" s="199" t="s">
        <v>103</v>
      </c>
      <c r="O58" s="199" t="s">
        <v>101</v>
      </c>
      <c r="P58" s="199" t="s">
        <v>99</v>
      </c>
      <c r="Q58" s="199" t="s">
        <v>102</v>
      </c>
      <c r="R58" s="200" t="str">
        <f>FRCP_y1</f>
        <v>2027-28</v>
      </c>
      <c r="S58" s="200" t="s">
        <v>105</v>
      </c>
      <c r="T58" s="200" t="s">
        <v>98</v>
      </c>
      <c r="U58" s="200" t="s">
        <v>93</v>
      </c>
      <c r="V58" s="200" t="s">
        <v>97</v>
      </c>
      <c r="W58" s="266" t="s">
        <v>77</v>
      </c>
      <c r="X58" s="1"/>
    </row>
    <row r="59" spans="1:30" ht="15.75" thickBot="1" x14ac:dyDescent="0.3">
      <c r="B59" s="171"/>
      <c r="C59" s="171"/>
      <c r="D59" s="171"/>
      <c r="E59" s="171"/>
      <c r="F59" s="171"/>
      <c r="G59" s="172"/>
      <c r="H59" s="172"/>
      <c r="I59" s="172"/>
      <c r="J59" s="172"/>
      <c r="K59" s="370" t="s">
        <v>28</v>
      </c>
      <c r="L59" s="371"/>
      <c r="M59" s="201"/>
      <c r="N59" s="202">
        <f>$M$53</f>
        <v>-5.5915216650810464</v>
      </c>
      <c r="O59" s="203">
        <f>$M$53</f>
        <v>-5.5915216650810464</v>
      </c>
      <c r="P59" s="204">
        <f>$M$53</f>
        <v>-5.5915216650810464</v>
      </c>
      <c r="Q59" s="203">
        <f>$M$53</f>
        <v>-5.5915216650810464</v>
      </c>
      <c r="R59" s="205">
        <f>$M$53</f>
        <v>-5.5915216650810464</v>
      </c>
      <c r="S59" s="206"/>
      <c r="T59" s="206"/>
      <c r="U59" s="206"/>
      <c r="V59" s="206"/>
      <c r="W59" s="207"/>
      <c r="X59" s="1"/>
      <c r="AC59" s="14"/>
      <c r="AD59" s="14"/>
    </row>
    <row r="60" spans="1:30" ht="15.75" thickBot="1" x14ac:dyDescent="0.3">
      <c r="B60" s="171"/>
      <c r="C60" s="171"/>
      <c r="D60" s="171"/>
      <c r="E60" s="171"/>
      <c r="F60" s="171"/>
      <c r="G60" s="172"/>
      <c r="H60" s="172"/>
      <c r="I60" s="172"/>
      <c r="J60" s="172"/>
      <c r="K60" s="349" t="s">
        <v>103</v>
      </c>
      <c r="L60" s="350"/>
      <c r="M60" s="201"/>
      <c r="N60" s="201"/>
      <c r="O60" s="208">
        <f>$N$53</f>
        <v>-23.891564596125477</v>
      </c>
      <c r="P60" s="209">
        <f>$N$53</f>
        <v>-23.891564596125477</v>
      </c>
      <c r="Q60" s="210">
        <f>$N$53</f>
        <v>-23.891564596125477</v>
      </c>
      <c r="R60" s="209">
        <f>$N$53</f>
        <v>-23.891564596125477</v>
      </c>
      <c r="S60" s="205">
        <f>$N$53</f>
        <v>-23.891564596125477</v>
      </c>
      <c r="T60" s="206"/>
      <c r="U60" s="206"/>
      <c r="V60" s="206"/>
      <c r="W60" s="207"/>
      <c r="X60" s="1"/>
      <c r="AC60" s="14"/>
      <c r="AD60" s="14"/>
    </row>
    <row r="61" spans="1:30" ht="15.75" thickBot="1" x14ac:dyDescent="0.3">
      <c r="B61" s="171"/>
      <c r="C61" s="171"/>
      <c r="D61" s="171"/>
      <c r="E61" s="171"/>
      <c r="F61" s="171"/>
      <c r="G61" s="172"/>
      <c r="H61" s="172"/>
      <c r="I61" s="172"/>
      <c r="J61" s="172"/>
      <c r="K61" s="349" t="s">
        <v>101</v>
      </c>
      <c r="L61" s="350"/>
      <c r="M61" s="206"/>
      <c r="N61" s="206"/>
      <c r="O61" s="201"/>
      <c r="P61" s="211">
        <f>$O$53</f>
        <v>-29.485044581074618</v>
      </c>
      <c r="Q61" s="210">
        <f>$O$53</f>
        <v>-29.485044581074618</v>
      </c>
      <c r="R61" s="209">
        <f>$O$53</f>
        <v>-29.485044581074618</v>
      </c>
      <c r="S61" s="210">
        <f>$O$53</f>
        <v>-29.485044581074618</v>
      </c>
      <c r="T61" s="212">
        <f>$O$53</f>
        <v>-29.485044581074618</v>
      </c>
      <c r="U61" s="213"/>
      <c r="V61" s="206"/>
      <c r="W61" s="207"/>
      <c r="X61" s="1"/>
      <c r="AC61" s="14"/>
      <c r="AD61" s="14"/>
    </row>
    <row r="62" spans="1:30" ht="15.75" thickBot="1" x14ac:dyDescent="0.3">
      <c r="B62" s="171"/>
      <c r="C62" s="171"/>
      <c r="D62" s="171"/>
      <c r="E62" s="171"/>
      <c r="F62" s="171"/>
      <c r="G62" s="172"/>
      <c r="H62" s="172"/>
      <c r="I62" s="172"/>
      <c r="J62" s="172"/>
      <c r="K62" s="349" t="s">
        <v>99</v>
      </c>
      <c r="L62" s="350"/>
      <c r="M62" s="206"/>
      <c r="N62" s="206"/>
      <c r="O62" s="206"/>
      <c r="P62" s="201"/>
      <c r="Q62" s="208">
        <f>$P$53</f>
        <v>-20.789741318723884</v>
      </c>
      <c r="R62" s="210">
        <f>$P$53</f>
        <v>-20.789741318723884</v>
      </c>
      <c r="S62" s="214">
        <f>$P$53</f>
        <v>-20.789741318723884</v>
      </c>
      <c r="T62" s="209">
        <f>$P$53</f>
        <v>-20.789741318723884</v>
      </c>
      <c r="U62" s="215">
        <f>$P$53</f>
        <v>-20.789741318723884</v>
      </c>
      <c r="V62" s="213"/>
      <c r="W62" s="207"/>
      <c r="X62" s="1"/>
      <c r="AC62" s="14"/>
      <c r="AD62" s="14"/>
    </row>
    <row r="63" spans="1:30" ht="15.75" thickBot="1" x14ac:dyDescent="0.3">
      <c r="B63" s="171"/>
      <c r="C63" s="171"/>
      <c r="D63" s="171"/>
      <c r="E63" s="171"/>
      <c r="F63" s="171"/>
      <c r="G63" s="172"/>
      <c r="H63" s="172"/>
      <c r="I63" s="172"/>
      <c r="J63" s="172"/>
      <c r="K63" s="351" t="s">
        <v>102</v>
      </c>
      <c r="L63" s="352"/>
      <c r="M63" s="216"/>
      <c r="N63" s="216"/>
      <c r="O63" s="206"/>
      <c r="P63" s="216"/>
      <c r="Q63" s="201"/>
      <c r="R63" s="217">
        <f>+$Q$53</f>
        <v>0</v>
      </c>
      <c r="S63" s="214">
        <f>+$Q$53</f>
        <v>0</v>
      </c>
      <c r="T63" s="218">
        <f>+$Q$53</f>
        <v>0</v>
      </c>
      <c r="U63" s="219">
        <f>+$Q$53</f>
        <v>0</v>
      </c>
      <c r="V63" s="220">
        <f>+$Q$53</f>
        <v>0</v>
      </c>
      <c r="W63" s="207"/>
      <c r="X63" s="1"/>
      <c r="AC63" s="14"/>
      <c r="AD63" s="14"/>
    </row>
    <row r="64" spans="1:30" ht="15.75" thickBot="1" x14ac:dyDescent="0.3">
      <c r="B64" s="171"/>
      <c r="C64" s="171"/>
      <c r="D64" s="171"/>
      <c r="E64" s="171"/>
      <c r="F64" s="171"/>
      <c r="G64" s="172"/>
      <c r="H64" s="172"/>
      <c r="I64" s="172"/>
      <c r="J64" s="172"/>
      <c r="K64" s="221" t="s">
        <v>90</v>
      </c>
      <c r="L64" s="222"/>
      <c r="M64" s="223"/>
      <c r="N64" s="223"/>
      <c r="O64" s="223"/>
      <c r="P64" s="223"/>
      <c r="Q64" s="223"/>
      <c r="R64" s="224">
        <f>+SUM(R59:R63)</f>
        <v>-79.757872161005025</v>
      </c>
      <c r="S64" s="225">
        <f>+SUM(S60:S63)</f>
        <v>-74.166350495923979</v>
      </c>
      <c r="T64" s="225">
        <f>+SUM(T61:T63)</f>
        <v>-50.274785899798502</v>
      </c>
      <c r="U64" s="225">
        <f>+SUM(U62:U63)</f>
        <v>-20.789741318723884</v>
      </c>
      <c r="V64" s="226">
        <f>+SUM(V63)</f>
        <v>0</v>
      </c>
      <c r="W64" s="226">
        <f>+SUM(R64:V64)</f>
        <v>-224.98874987545139</v>
      </c>
      <c r="X64" s="1"/>
      <c r="AD64" s="14"/>
    </row>
    <row r="65" spans="1:30" ht="15.75" thickBot="1" x14ac:dyDescent="0.3">
      <c r="B65" s="171"/>
      <c r="C65" s="171"/>
      <c r="D65" s="171"/>
      <c r="E65" s="171"/>
      <c r="F65" s="171"/>
      <c r="G65" s="172"/>
      <c r="H65" s="172"/>
      <c r="I65" s="172"/>
      <c r="J65" s="172"/>
      <c r="K65" s="227"/>
      <c r="L65" s="227"/>
      <c r="M65" s="227"/>
      <c r="N65" s="227"/>
      <c r="O65" s="227"/>
      <c r="P65" s="227"/>
      <c r="Q65" s="227"/>
      <c r="R65" s="228"/>
      <c r="S65" s="228"/>
      <c r="T65" s="228"/>
      <c r="U65" s="228"/>
      <c r="V65" s="228"/>
      <c r="W65" s="1"/>
      <c r="X65" s="1"/>
      <c r="AD65" s="14"/>
    </row>
    <row r="66" spans="1:30" ht="15.75" thickBot="1" x14ac:dyDescent="0.3">
      <c r="B66" s="171"/>
      <c r="C66" s="171"/>
      <c r="D66" s="171"/>
      <c r="E66" s="171"/>
      <c r="F66" s="171"/>
      <c r="G66" s="171"/>
      <c r="H66" s="171"/>
      <c r="I66" s="171"/>
      <c r="J66" s="171"/>
      <c r="K66" s="229" t="s">
        <v>91</v>
      </c>
      <c r="L66" s="230"/>
      <c r="M66" s="231"/>
      <c r="N66" s="231"/>
      <c r="O66" s="231"/>
      <c r="P66" s="231"/>
      <c r="Q66" s="231"/>
      <c r="R66" s="224">
        <f>R64</f>
        <v>-79.757872161005025</v>
      </c>
      <c r="S66" s="225">
        <f>S64</f>
        <v>-74.166350495923979</v>
      </c>
      <c r="T66" s="225">
        <f>T64</f>
        <v>-50.274785899798502</v>
      </c>
      <c r="U66" s="225">
        <f>U64</f>
        <v>-20.789741318723884</v>
      </c>
      <c r="V66" s="226">
        <f>V64</f>
        <v>0</v>
      </c>
      <c r="W66" s="226">
        <f>+SUM(R66:V66)</f>
        <v>-224.98874987545139</v>
      </c>
      <c r="X66" s="1"/>
      <c r="AD66" s="14"/>
    </row>
    <row r="67" spans="1:30" ht="15.75" thickBot="1" x14ac:dyDescent="0.3">
      <c r="B67" s="1"/>
      <c r="C67" s="1"/>
      <c r="D67" s="1"/>
      <c r="E67" s="1"/>
      <c r="F67" s="1"/>
      <c r="G67" s="1"/>
      <c r="H67" s="1"/>
      <c r="I67" s="232"/>
      <c r="J67" s="232"/>
      <c r="K67" s="232"/>
      <c r="L67" s="232"/>
      <c r="M67" s="233"/>
      <c r="N67" s="232"/>
      <c r="O67" s="232"/>
      <c r="P67" s="232"/>
      <c r="Q67" s="233"/>
      <c r="R67" s="233"/>
      <c r="S67" s="233"/>
      <c r="T67" s="234"/>
      <c r="U67" s="234"/>
      <c r="V67" s="1"/>
      <c r="W67" s="1"/>
      <c r="X67" s="1"/>
    </row>
    <row r="68" spans="1:30" s="240" customFormat="1" ht="19.5" thickBot="1" x14ac:dyDescent="0.3">
      <c r="A68" s="26"/>
      <c r="B68" s="235" t="s">
        <v>78</v>
      </c>
      <c r="C68" s="236"/>
      <c r="D68" s="236"/>
      <c r="E68" s="236"/>
      <c r="F68" s="236"/>
      <c r="G68" s="236"/>
      <c r="H68" s="236"/>
      <c r="I68" s="237"/>
      <c r="J68" s="238"/>
      <c r="K68" s="238"/>
      <c r="L68" s="238"/>
      <c r="M68" s="239"/>
      <c r="N68" s="239"/>
      <c r="O68" s="239"/>
      <c r="P68" s="239"/>
      <c r="Q68" s="239"/>
      <c r="R68" s="239"/>
      <c r="S68" s="239"/>
      <c r="T68" s="239"/>
      <c r="U68" s="239"/>
      <c r="V68" s="239"/>
      <c r="W68" s="239"/>
      <c r="X68" s="1"/>
      <c r="Y68" s="1"/>
      <c r="Z68" s="1"/>
      <c r="AA68" s="1"/>
      <c r="AB68" s="1"/>
      <c r="AC68" s="1"/>
      <c r="AD68" s="1"/>
    </row>
    <row r="69" spans="1:30" x14ac:dyDescent="0.25">
      <c r="B69" s="241"/>
      <c r="C69" s="353" t="s">
        <v>25</v>
      </c>
      <c r="D69" s="354"/>
      <c r="E69" s="355" t="s">
        <v>76</v>
      </c>
      <c r="F69" s="355"/>
      <c r="G69" s="355"/>
      <c r="H69" s="355"/>
      <c r="I69" s="356"/>
      <c r="J69" s="232"/>
      <c r="K69" s="232"/>
      <c r="L69" s="232"/>
      <c r="M69" s="242"/>
      <c r="N69" s="243"/>
      <c r="O69" s="243"/>
      <c r="P69" s="243"/>
      <c r="Q69" s="242"/>
      <c r="R69" s="242"/>
      <c r="S69" s="242"/>
      <c r="T69" s="234"/>
      <c r="U69" s="234"/>
      <c r="V69" s="1"/>
      <c r="W69" s="1"/>
      <c r="X69" s="1"/>
    </row>
    <row r="70" spans="1:30" s="44" customFormat="1" ht="15.75" thickBot="1" x14ac:dyDescent="0.3">
      <c r="A70" s="26"/>
      <c r="B70" s="241"/>
      <c r="C70" s="357" t="s">
        <v>87</v>
      </c>
      <c r="D70" s="358"/>
      <c r="E70" s="358"/>
      <c r="F70" s="358"/>
      <c r="G70" s="358"/>
      <c r="H70" s="358"/>
      <c r="I70" s="359"/>
      <c r="Y70" s="1"/>
      <c r="Z70" s="1"/>
      <c r="AA70" s="1"/>
      <c r="AB70" s="1"/>
      <c r="AC70" s="1"/>
      <c r="AD70" s="1"/>
    </row>
    <row r="71" spans="1:30" ht="15.75" thickBot="1" x14ac:dyDescent="0.3">
      <c r="B71" s="244"/>
      <c r="C71" s="245" t="str">
        <f>R50</f>
        <v>2025-26</v>
      </c>
      <c r="D71" s="246" t="s">
        <v>102</v>
      </c>
      <c r="E71" s="247" t="str">
        <f>FRCP_y1</f>
        <v>2027-28</v>
      </c>
      <c r="F71" s="248" t="s">
        <v>105</v>
      </c>
      <c r="G71" s="248" t="s">
        <v>98</v>
      </c>
      <c r="H71" s="248" t="s">
        <v>93</v>
      </c>
      <c r="I71" s="249" t="s">
        <v>97</v>
      </c>
      <c r="J71" s="242"/>
      <c r="K71" s="242"/>
      <c r="L71" s="242"/>
      <c r="M71" s="158"/>
      <c r="N71" s="158"/>
      <c r="O71" s="158"/>
      <c r="P71" s="234"/>
      <c r="Q71" s="234"/>
      <c r="R71" s="1"/>
      <c r="S71" s="1"/>
      <c r="T71" s="1"/>
      <c r="U71" s="1"/>
      <c r="V71" s="1"/>
      <c r="W71" s="1"/>
      <c r="X71" s="1"/>
    </row>
    <row r="72" spans="1:30" x14ac:dyDescent="0.25">
      <c r="B72" s="250" t="s">
        <v>79</v>
      </c>
      <c r="C72" s="251">
        <v>319.27222513698632</v>
      </c>
      <c r="D72" s="251">
        <v>340.44502868217882</v>
      </c>
      <c r="E72" s="251">
        <v>356.93393838687911</v>
      </c>
      <c r="F72" s="252">
        <v>365.75492308253905</v>
      </c>
      <c r="G72" s="252">
        <v>363.90579056118952</v>
      </c>
      <c r="H72" s="252">
        <v>368.86953658117932</v>
      </c>
      <c r="I72" s="253">
        <v>376.72739811984979</v>
      </c>
      <c r="J72" s="232"/>
      <c r="K72" s="232"/>
      <c r="L72" s="232"/>
      <c r="M72" s="243"/>
      <c r="N72" s="243"/>
      <c r="O72" s="243"/>
      <c r="P72" s="234"/>
      <c r="Q72" s="234"/>
      <c r="R72" s="1"/>
      <c r="S72" s="1"/>
      <c r="T72" s="1"/>
      <c r="U72" s="1"/>
      <c r="V72" s="1"/>
      <c r="W72" s="1"/>
      <c r="X72" s="1"/>
    </row>
    <row r="73" spans="1:30" x14ac:dyDescent="0.25">
      <c r="B73" s="254" t="s">
        <v>80</v>
      </c>
      <c r="C73" s="255"/>
      <c r="D73" s="255"/>
      <c r="E73" s="255"/>
      <c r="F73" s="256"/>
      <c r="G73" s="256"/>
      <c r="H73" s="256"/>
      <c r="I73" s="257"/>
      <c r="J73" s="232"/>
      <c r="K73" s="232"/>
      <c r="L73" s="232"/>
      <c r="M73" s="242"/>
      <c r="N73" s="242"/>
      <c r="O73" s="242"/>
      <c r="P73" s="258"/>
      <c r="Q73" s="234"/>
      <c r="R73" s="1"/>
      <c r="S73" s="1"/>
      <c r="T73" s="1"/>
      <c r="U73" s="1"/>
      <c r="V73" s="1"/>
      <c r="W73" s="1"/>
      <c r="X73" s="1"/>
    </row>
    <row r="74" spans="1:30" x14ac:dyDescent="0.25">
      <c r="B74" s="259" t="s">
        <v>125</v>
      </c>
      <c r="C74" s="260">
        <v>0.42879225556795247</v>
      </c>
      <c r="D74" s="260">
        <v>0.56650115504154097</v>
      </c>
      <c r="E74" s="260">
        <v>4.2994709999999996</v>
      </c>
      <c r="F74" s="261">
        <v>4.3486039999999999</v>
      </c>
      <c r="G74" s="261">
        <v>4.4060090000000001</v>
      </c>
      <c r="H74" s="261">
        <v>4.4189480000000003</v>
      </c>
      <c r="I74" s="262">
        <v>4.4819789999999999</v>
      </c>
      <c r="J74" s="232"/>
      <c r="K74" s="232"/>
      <c r="L74" s="232"/>
      <c r="M74" s="232"/>
      <c r="N74" s="232"/>
      <c r="O74" s="232"/>
      <c r="P74" s="234"/>
      <c r="Q74" s="258"/>
      <c r="R74" s="1"/>
      <c r="S74" s="1"/>
      <c r="T74" s="1"/>
      <c r="U74" s="1"/>
      <c r="V74" s="1"/>
      <c r="W74" s="1"/>
      <c r="X74" s="1"/>
    </row>
    <row r="75" spans="1:30" x14ac:dyDescent="0.25">
      <c r="B75" s="263" t="s">
        <v>126</v>
      </c>
      <c r="C75" s="260">
        <v>0</v>
      </c>
      <c r="D75" s="260">
        <v>0</v>
      </c>
      <c r="E75" s="260">
        <v>0</v>
      </c>
      <c r="F75" s="261">
        <v>0</v>
      </c>
      <c r="G75" s="261">
        <v>0</v>
      </c>
      <c r="H75" s="261">
        <v>0</v>
      </c>
      <c r="I75" s="262">
        <v>0</v>
      </c>
      <c r="M75" s="232"/>
      <c r="N75" s="232"/>
      <c r="O75" s="232"/>
      <c r="P75" s="234"/>
      <c r="Q75" s="234"/>
      <c r="R75" s="1"/>
      <c r="S75" s="1"/>
      <c r="T75" s="1"/>
      <c r="U75" s="1"/>
      <c r="V75" s="1"/>
      <c r="W75" s="1"/>
      <c r="X75" s="1"/>
    </row>
    <row r="76" spans="1:30" x14ac:dyDescent="0.25">
      <c r="B76" s="263" t="s">
        <v>124</v>
      </c>
      <c r="C76" s="260">
        <v>0</v>
      </c>
      <c r="D76" s="260">
        <v>0</v>
      </c>
      <c r="E76" s="260">
        <v>15.020842</v>
      </c>
      <c r="F76" s="261">
        <v>15.500707</v>
      </c>
      <c r="G76" s="261">
        <v>15.996983</v>
      </c>
      <c r="H76" s="261">
        <v>16.510231999999998</v>
      </c>
      <c r="I76" s="262">
        <v>17.041034</v>
      </c>
      <c r="M76" s="232"/>
      <c r="N76" s="232"/>
      <c r="O76" s="232"/>
      <c r="P76" s="234"/>
      <c r="Q76" s="234"/>
      <c r="R76" s="1"/>
      <c r="S76" s="1"/>
      <c r="T76" s="1"/>
      <c r="U76" s="1"/>
      <c r="V76" s="1"/>
      <c r="W76" s="1"/>
      <c r="X76" s="1"/>
    </row>
    <row r="77" spans="1:30" ht="15.75" thickBot="1" x14ac:dyDescent="0.3">
      <c r="B77" s="263"/>
      <c r="C77" s="260"/>
      <c r="D77" s="260"/>
      <c r="E77" s="260"/>
      <c r="F77" s="261"/>
      <c r="G77" s="261"/>
      <c r="H77" s="261"/>
      <c r="I77" s="262"/>
      <c r="Q77" s="234"/>
      <c r="R77" s="1"/>
      <c r="S77" s="1"/>
      <c r="T77" s="1"/>
      <c r="U77" s="1"/>
      <c r="V77" s="1"/>
      <c r="W77" s="1"/>
      <c r="X77" s="1"/>
    </row>
    <row r="78" spans="1:30" ht="15.75" thickBot="1" x14ac:dyDescent="0.3">
      <c r="B78" s="264" t="s">
        <v>124</v>
      </c>
      <c r="C78" s="224">
        <f t="shared" ref="C78:D78" si="16">+C72-SUM(C74:C77)</f>
        <v>318.84343288141838</v>
      </c>
      <c r="D78" s="225">
        <f t="shared" si="16"/>
        <v>339.87852752713729</v>
      </c>
      <c r="E78" s="225">
        <f>+E72-SUM(E74:E77)</f>
        <v>337.61362538687911</v>
      </c>
      <c r="F78" s="225">
        <f>+F72-SUM(F74:F77)</f>
        <v>345.90561208253905</v>
      </c>
      <c r="G78" s="226">
        <f>+G72-SUM(G74:G77)</f>
        <v>343.50279856118954</v>
      </c>
      <c r="H78" s="226">
        <f>+H72-SUM(H74:H77)</f>
        <v>347.94035658117934</v>
      </c>
      <c r="I78" s="319">
        <f>+I72-SUM(I74:I77)</f>
        <v>355.2043851198498</v>
      </c>
      <c r="W78" s="1"/>
      <c r="X78" s="1"/>
    </row>
  </sheetData>
  <sheetProtection formatColumns="0"/>
  <mergeCells count="24">
    <mergeCell ref="B8:M8"/>
    <mergeCell ref="E26:I26"/>
    <mergeCell ref="K26:Q26"/>
    <mergeCell ref="C27:D27"/>
    <mergeCell ref="E27:I27"/>
    <mergeCell ref="K27:L27"/>
    <mergeCell ref="M27:Q27"/>
    <mergeCell ref="K61:L61"/>
    <mergeCell ref="C39:I39"/>
    <mergeCell ref="K39:Q39"/>
    <mergeCell ref="C40:D40"/>
    <mergeCell ref="E40:I40"/>
    <mergeCell ref="K40:L40"/>
    <mergeCell ref="M40:Q40"/>
    <mergeCell ref="S46:T50"/>
    <mergeCell ref="M56:Q56"/>
    <mergeCell ref="R56:V56"/>
    <mergeCell ref="K59:L59"/>
    <mergeCell ref="K60:L60"/>
    <mergeCell ref="K62:L62"/>
    <mergeCell ref="K63:L63"/>
    <mergeCell ref="C69:D69"/>
    <mergeCell ref="E69:I69"/>
    <mergeCell ref="C70:I70"/>
  </mergeCells>
  <conditionalFormatting sqref="C29:I29">
    <cfRule type="expression" dxfId="7" priority="1">
      <formula>dms_TradingName = "Endeavour Energy"</formula>
    </cfRule>
    <cfRule type="expression" dxfId="6" priority="2">
      <formula>dms_TradingName = "TasNetworks (T)"</formula>
    </cfRule>
  </conditionalFormatting>
  <conditionalFormatting sqref="C31:I35 C42:H42 C44:H49">
    <cfRule type="expression" dxfId="5" priority="3">
      <formula>dms_TradingName = "Endeavour Energy"</formula>
    </cfRule>
    <cfRule type="expression" dxfId="4" priority="4">
      <formula>dms_TradingName = "TasNetworks (T)"</formula>
    </cfRule>
  </conditionalFormatting>
  <conditionalFormatting sqref="G72:G77">
    <cfRule type="expression" dxfId="3" priority="8">
      <formula>(dms_FRCPlength_Num)&lt;3</formula>
    </cfRule>
  </conditionalFormatting>
  <conditionalFormatting sqref="H72:H77">
    <cfRule type="expression" dxfId="2" priority="6">
      <formula>(dms_FRCPlength_Num)&lt;4</formula>
    </cfRule>
    <cfRule type="expression" dxfId="1" priority="7">
      <formula>(dms_FRCPlength_Num)&lt;4</formula>
    </cfRule>
  </conditionalFormatting>
  <conditionalFormatting sqref="I72:I77">
    <cfRule type="expression" dxfId="0" priority="5">
      <formula>(dms_FRCPlength_Num)&lt;5</formula>
    </cfRule>
  </conditionalFormatting>
  <dataValidations count="5">
    <dataValidation type="list" allowBlank="1" showInputMessage="1" showErrorMessage="1" sqref="C23" xr:uid="{39AAD2D6-6EE8-4CA8-AF46-28B4982899AD}">
      <formula1>$E$14:$I$14</formula1>
    </dataValidation>
    <dataValidation type="list" allowBlank="1" showInputMessage="1" showErrorMessage="1" sqref="R50" xr:uid="{7F4251CD-A60F-4F12-972E-59EB95F12D2D}">
      <formula1>$M$41:$P$41</formula1>
    </dataValidation>
    <dataValidation type="custom" allowBlank="1" showInputMessage="1" showErrorMessage="1" error="Must be a number" promptTitle="Opex allowance" prompt="Enter value. _x000a__x000a_As set out in the approved PTRM for the current regulatory control period." sqref="C29:I29" xr:uid="{7F5818DB-B43F-4A40-AEE9-13F04807158E}">
      <formula1>ISNUMBER(C29)</formula1>
    </dataValidation>
    <dataValidation type="textLength" operator="lessThanOrEqual" allowBlank="1" showInputMessage="1" showErrorMessage="1" prompt="Enter category proposed for exclusion." sqref="B75:B77" xr:uid="{1BD688DB-132C-4BBA-BA79-BB3FD98F3A30}">
      <formula1>150</formula1>
    </dataValidation>
    <dataValidation type="custom" allowBlank="1" showInputMessage="1" showErrorMessage="1" error="Must be a number" promptTitle="Excluded costs" prompt="Enter value in $million." sqref="E74:I77" xr:uid="{4F2D154A-AA06-4BF3-A9CA-A2F6693FFC65}">
      <formula1>ISNUMBER(E74)</formula1>
    </dataValidation>
  </dataValidations>
  <pageMargins left="0.7" right="0.7" top="0.75" bottom="0.75" header="0.3" footer="0.3"/>
  <pageSetup paperSize="8" scale="42" fitToWidth="0" orientation="landscape" r:id="rId1"/>
  <rowBreaks count="1" manualBreakCount="1">
    <brk id="50" min="1" max="25" man="1"/>
  </rowBreaks>
  <colBreaks count="1" manualBreakCount="1">
    <brk id="29"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5B36320AE02D479964FFEE860A0A82" ma:contentTypeVersion="13" ma:contentTypeDescription="Create a new document." ma:contentTypeScope="" ma:versionID="6887de2de3a02e5151ffdfe26406ea81">
  <xsd:schema xmlns:xsd="http://www.w3.org/2001/XMLSchema" xmlns:xs="http://www.w3.org/2001/XMLSchema" xmlns:p="http://schemas.microsoft.com/office/2006/metadata/properties" xmlns:ns2="598523ef-d831-4e49-8d45-a8347b0ba4fb" xmlns:ns3="2b7fd87c-71b6-4b3b-9424-fd872bc5b272" targetNamespace="http://schemas.microsoft.com/office/2006/metadata/properties" ma:root="true" ma:fieldsID="bae72dc94ffa0f9d92adbc5aea513861" ns2:_="" ns3:_="">
    <xsd:import namespace="598523ef-d831-4e49-8d45-a8347b0ba4fb"/>
    <xsd:import namespace="2b7fd87c-71b6-4b3b-9424-fd872bc5b2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523ef-d831-4e49-8d45-a8347b0ba4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1179c7a-a7b6-4542-a77a-f72331e31ea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7fd87c-71b6-4b3b-9424-fd872bc5b27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b1e8d6-dd50-4854-b331-da4186324fb7}" ma:internalName="TaxCatchAll" ma:showField="CatchAllData" ma:web="2b7fd87c-71b6-4b3b-9424-fd872bc5b2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b7fd87c-71b6-4b3b-9424-fd872bc5b272" xsi:nil="true"/>
    <lcf76f155ced4ddcb4097134ff3c332f xmlns="598523ef-d831-4e49-8d45-a8347b0ba4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0E6188-2F08-4F55-A542-00B68BDAC2CF}">
  <ds:schemaRefs>
    <ds:schemaRef ds:uri="http://schemas.microsoft.com/sharepoint/v3/contenttype/forms"/>
  </ds:schemaRefs>
</ds:datastoreItem>
</file>

<file path=customXml/itemProps2.xml><?xml version="1.0" encoding="utf-8"?>
<ds:datastoreItem xmlns:ds="http://schemas.openxmlformats.org/officeDocument/2006/customXml" ds:itemID="{F07FF46D-3187-4FEB-A3A5-7A8788FBB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8523ef-d831-4e49-8d45-a8347b0ba4fb"/>
    <ds:schemaRef ds:uri="2b7fd87c-71b6-4b3b-9424-fd872bc5b2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EAC868-45C4-489B-B899-5ECCB86CE3FB}">
  <ds:schemaRefs>
    <ds:schemaRef ds:uri="http://schemas.microsoft.com/office/2006/metadata/properties"/>
    <ds:schemaRef ds:uri="http://schemas.microsoft.com/office/infopath/2007/PartnerControls"/>
    <ds:schemaRef ds:uri="2b7fd87c-71b6-4b3b-9424-fd872bc5b272"/>
    <ds:schemaRef ds:uri="598523ef-d831-4e49-8d45-a8347b0ba4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28</vt:i4>
      </vt:variant>
    </vt:vector>
  </HeadingPairs>
  <TitlesOfParts>
    <vt:vector size="30" baseType="lpstr">
      <vt:lpstr>Business &amp; other details</vt:lpstr>
      <vt:lpstr>7.5 EBSS</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dms_EBSS_status</vt:lpstr>
      <vt:lpstr>dms_PAddr1</vt:lpstr>
      <vt:lpstr>dms_PAddr2</vt:lpstr>
      <vt:lpstr>dms_PostCode</vt:lpstr>
      <vt:lpstr>dms_PPostCode</vt:lpstr>
      <vt:lpstr>dms_PRCP_BaseYear</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Hogan</dc:creator>
  <cp:keywords/>
  <dc:description/>
  <cp:lastModifiedBy>Simon Hendry</cp:lastModifiedBy>
  <cp:revision/>
  <dcterms:created xsi:type="dcterms:W3CDTF">2025-07-22T05:51:45Z</dcterms:created>
  <dcterms:modified xsi:type="dcterms:W3CDTF">2026-01-29T23:49:02Z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2025-07-22T06:04:23Z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22a5ee49-b7b3-407a-af47-e8bd5993550e</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y fmtid="{D5CDD505-2E9C-101B-9397-08002B2CF9AE}" pid="10" name="ContentTypeId">
    <vt:lpwstr>0x010100975B36320AE02D479964FFEE860A0A82</vt:lpwstr>
  </property>
  <property fmtid="{D5CDD505-2E9C-101B-9397-08002B2CF9AE}" pid="11" name="MediaServiceImageTags">
    <vt:lpwstr/>
  </property>
</Properties>
</file>